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in enhet\Industriell Ekonomi\Årskurs 4\TPPE33\tppe33_labs\Project 4\"/>
    </mc:Choice>
  </mc:AlternateContent>
  <xr:revisionPtr revIDLastSave="0" documentId="13_ncr:1_{56949F80-4D61-4DEC-BDF2-F0BB54122B47}" xr6:coauthVersionLast="47" xr6:coauthVersionMax="47" xr10:uidLastSave="{00000000-0000-0000-0000-000000000000}"/>
  <bookViews>
    <workbookView xWindow="-110" yWindow="-110" windowWidth="19420" windowHeight="10300" firstSheet="12" activeTab="13" xr2:uid="{0A0DB469-9FDD-454F-B42A-E6028943D860}"/>
  </bookViews>
  <sheets>
    <sheet name="settings" sheetId="6" r:id="rId1"/>
    <sheet name="transactions" sheetId="1" r:id="rId2"/>
    <sheet name="portfolio" sheetId="2" r:id="rId3"/>
    <sheet name="data" sheetId="8" r:id="rId4"/>
    <sheet name="assetHistory" sheetId="4" r:id="rId5"/>
    <sheet name="assetStat" sheetId="5" r:id="rId6"/>
    <sheet name="portfolioHistory" sheetId="3" r:id="rId7"/>
    <sheet name="dailyHoldings" sheetId="7" r:id="rId8"/>
    <sheet name="Answer" sheetId="10" r:id="rId9"/>
    <sheet name="Calculations" sheetId="11" r:id="rId10"/>
    <sheet name="Linear Regression" sheetId="12" r:id="rId11"/>
    <sheet name="Treynor &amp; Mazuy Regression" sheetId="13" r:id="rId12"/>
    <sheet name="Henriksson &amp; Merton Regression" sheetId="14" r:id="rId13"/>
    <sheet name="French Fama Regression" sheetId="15" r:id="rId14"/>
  </sheets>
  <definedNames>
    <definedName name="covarMatrix">assetStat!$N$3:$T$9</definedName>
    <definedName name="equityPortfolioData">portfolio!$A$10:$L$18</definedName>
    <definedName name="interestRate">portfolio!$F$2</definedName>
    <definedName name="muVector">assetStat!$B$3:$B$9</definedName>
    <definedName name="optimalEquityWeights">portfolio!$G$10:$G$17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1" l="1"/>
  <c r="B26" i="10"/>
  <c r="AZ13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BA111" i="11"/>
  <c r="BA112" i="11"/>
  <c r="BA113" i="11"/>
  <c r="BA114" i="11"/>
  <c r="BA115" i="11"/>
  <c r="BA116" i="11"/>
  <c r="BA117" i="11"/>
  <c r="BA118" i="11"/>
  <c r="BA119" i="11"/>
  <c r="BA120" i="11"/>
  <c r="BA121" i="11"/>
  <c r="BA122" i="11"/>
  <c r="BA123" i="11"/>
  <c r="BA124" i="11"/>
  <c r="BA125" i="11"/>
  <c r="BA126" i="11"/>
  <c r="BA127" i="11"/>
  <c r="BA128" i="11"/>
  <c r="BA129" i="11"/>
  <c r="BA130" i="11"/>
  <c r="BA131" i="11"/>
  <c r="BA132" i="11"/>
  <c r="BA133" i="11"/>
  <c r="BA134" i="11"/>
  <c r="BA135" i="11"/>
  <c r="BA136" i="11"/>
  <c r="BA137" i="11"/>
  <c r="BA138" i="11"/>
  <c r="BA139" i="11"/>
  <c r="BA140" i="11"/>
  <c r="BA141" i="11"/>
  <c r="BA142" i="11"/>
  <c r="BA143" i="11"/>
  <c r="BA144" i="11"/>
  <c r="BA145" i="11"/>
  <c r="BA146" i="11"/>
  <c r="BA147" i="11"/>
  <c r="BA148" i="11"/>
  <c r="BA149" i="11"/>
  <c r="BA150" i="11"/>
  <c r="BA151" i="11"/>
  <c r="BA152" i="11"/>
  <c r="BA153" i="11"/>
  <c r="BA154" i="11"/>
  <c r="BA155" i="11"/>
  <c r="BA156" i="11"/>
  <c r="BA157" i="11"/>
  <c r="BA158" i="11"/>
  <c r="BA159" i="11"/>
  <c r="BA160" i="11"/>
  <c r="BA161" i="11"/>
  <c r="BA162" i="11"/>
  <c r="BA163" i="11"/>
  <c r="BA164" i="11"/>
  <c r="BA165" i="11"/>
  <c r="BA166" i="11"/>
  <c r="BA167" i="11"/>
  <c r="BA168" i="11"/>
  <c r="BA169" i="11"/>
  <c r="BA170" i="11"/>
  <c r="BA171" i="11"/>
  <c r="BA172" i="11"/>
  <c r="BA173" i="11"/>
  <c r="BA174" i="11"/>
  <c r="BA175" i="11"/>
  <c r="BA176" i="11"/>
  <c r="BA177" i="11"/>
  <c r="BA178" i="11"/>
  <c r="BA179" i="11"/>
  <c r="BA180" i="11"/>
  <c r="BA181" i="11"/>
  <c r="BA182" i="11"/>
  <c r="BA183" i="11"/>
  <c r="BA184" i="11"/>
  <c r="BA185" i="11"/>
  <c r="BA186" i="11"/>
  <c r="BA187" i="11"/>
  <c r="BA188" i="11"/>
  <c r="BA189" i="11"/>
  <c r="BA190" i="11"/>
  <c r="BA191" i="11"/>
  <c r="BA192" i="11"/>
  <c r="BA193" i="11"/>
  <c r="BA194" i="11"/>
  <c r="BA195" i="11"/>
  <c r="BA196" i="11"/>
  <c r="BA197" i="11"/>
  <c r="BA198" i="11"/>
  <c r="BA199" i="11"/>
  <c r="BA200" i="11"/>
  <c r="BA201" i="11"/>
  <c r="BA202" i="11"/>
  <c r="BA203" i="11"/>
  <c r="BA204" i="11"/>
  <c r="BA205" i="11"/>
  <c r="BA206" i="11"/>
  <c r="BA207" i="11"/>
  <c r="BA208" i="11"/>
  <c r="BA209" i="11"/>
  <c r="BA210" i="11"/>
  <c r="BA211" i="11"/>
  <c r="BA212" i="11"/>
  <c r="BA213" i="11"/>
  <c r="BA214" i="11"/>
  <c r="BA215" i="11"/>
  <c r="BA216" i="11"/>
  <c r="BA217" i="11"/>
  <c r="BA218" i="11"/>
  <c r="BA219" i="11"/>
  <c r="BA220" i="11"/>
  <c r="BA221" i="11"/>
  <c r="BA222" i="11"/>
  <c r="BA223" i="11"/>
  <c r="BA224" i="11"/>
  <c r="BA225" i="11"/>
  <c r="BA226" i="11"/>
  <c r="BA227" i="11"/>
  <c r="BA228" i="11"/>
  <c r="BA229" i="11"/>
  <c r="BA230" i="11"/>
  <c r="BA231" i="11"/>
  <c r="BA232" i="11"/>
  <c r="BA233" i="11"/>
  <c r="BA234" i="11"/>
  <c r="BA235" i="11"/>
  <c r="BA236" i="11"/>
  <c r="BA237" i="11"/>
  <c r="BA238" i="11"/>
  <c r="BA239" i="11"/>
  <c r="BA240" i="11"/>
  <c r="BA241" i="11"/>
  <c r="BA242" i="11"/>
  <c r="BA243" i="11"/>
  <c r="BA244" i="11"/>
  <c r="BA245" i="11"/>
  <c r="BA246" i="11"/>
  <c r="BA247" i="11"/>
  <c r="BA248" i="11"/>
  <c r="BA249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AZ111" i="11"/>
  <c r="AZ112" i="11"/>
  <c r="AZ113" i="11"/>
  <c r="AZ114" i="11"/>
  <c r="AZ115" i="11"/>
  <c r="AZ116" i="11"/>
  <c r="AZ117" i="11"/>
  <c r="AZ118" i="11"/>
  <c r="AZ119" i="11"/>
  <c r="AZ120" i="11"/>
  <c r="AZ121" i="11"/>
  <c r="AZ122" i="11"/>
  <c r="AZ123" i="11"/>
  <c r="AZ124" i="11"/>
  <c r="AZ125" i="11"/>
  <c r="AZ126" i="11"/>
  <c r="AZ127" i="11"/>
  <c r="AZ128" i="11"/>
  <c r="AZ129" i="11"/>
  <c r="AZ130" i="11"/>
  <c r="AZ131" i="11"/>
  <c r="AZ132" i="11"/>
  <c r="AZ133" i="11"/>
  <c r="AZ134" i="11"/>
  <c r="AZ135" i="11"/>
  <c r="AZ136" i="11"/>
  <c r="AZ137" i="11"/>
  <c r="AZ138" i="11"/>
  <c r="AZ139" i="11"/>
  <c r="AZ140" i="11"/>
  <c r="AZ141" i="11"/>
  <c r="AZ142" i="11"/>
  <c r="AZ143" i="11"/>
  <c r="AZ144" i="11"/>
  <c r="AZ145" i="11"/>
  <c r="AZ146" i="11"/>
  <c r="AZ147" i="11"/>
  <c r="AZ148" i="11"/>
  <c r="AZ149" i="11"/>
  <c r="AZ150" i="11"/>
  <c r="AZ151" i="11"/>
  <c r="AZ152" i="11"/>
  <c r="AZ153" i="11"/>
  <c r="AZ154" i="11"/>
  <c r="AZ155" i="11"/>
  <c r="AZ156" i="11"/>
  <c r="AZ157" i="11"/>
  <c r="AZ158" i="11"/>
  <c r="AZ159" i="11"/>
  <c r="AZ160" i="11"/>
  <c r="AZ161" i="11"/>
  <c r="AZ162" i="11"/>
  <c r="AZ163" i="11"/>
  <c r="AZ164" i="11"/>
  <c r="AZ165" i="11"/>
  <c r="AZ166" i="11"/>
  <c r="AZ167" i="11"/>
  <c r="AZ168" i="11"/>
  <c r="AZ169" i="11"/>
  <c r="AZ170" i="11"/>
  <c r="AZ171" i="11"/>
  <c r="AZ172" i="11"/>
  <c r="AZ173" i="11"/>
  <c r="AZ174" i="11"/>
  <c r="AZ175" i="11"/>
  <c r="AZ176" i="11"/>
  <c r="AZ177" i="11"/>
  <c r="AZ178" i="11"/>
  <c r="AZ179" i="11"/>
  <c r="AZ180" i="11"/>
  <c r="AZ181" i="11"/>
  <c r="AZ182" i="11"/>
  <c r="AZ183" i="11"/>
  <c r="AZ184" i="11"/>
  <c r="AZ185" i="11"/>
  <c r="AZ186" i="11"/>
  <c r="AZ187" i="11"/>
  <c r="AZ188" i="11"/>
  <c r="AZ189" i="11"/>
  <c r="AZ190" i="11"/>
  <c r="AZ191" i="11"/>
  <c r="AZ192" i="11"/>
  <c r="AZ193" i="11"/>
  <c r="AZ194" i="11"/>
  <c r="AZ195" i="11"/>
  <c r="AZ196" i="11"/>
  <c r="AZ197" i="11"/>
  <c r="AZ198" i="11"/>
  <c r="AZ199" i="11"/>
  <c r="AZ200" i="11"/>
  <c r="AZ201" i="11"/>
  <c r="AZ202" i="11"/>
  <c r="AZ203" i="11"/>
  <c r="AZ204" i="11"/>
  <c r="AZ205" i="11"/>
  <c r="AZ206" i="11"/>
  <c r="AZ207" i="11"/>
  <c r="AZ208" i="11"/>
  <c r="AZ209" i="11"/>
  <c r="AZ210" i="11"/>
  <c r="AZ211" i="11"/>
  <c r="AZ212" i="11"/>
  <c r="AZ213" i="11"/>
  <c r="AZ214" i="11"/>
  <c r="AZ215" i="11"/>
  <c r="AZ216" i="11"/>
  <c r="AZ217" i="11"/>
  <c r="AZ218" i="11"/>
  <c r="AZ219" i="11"/>
  <c r="AZ220" i="11"/>
  <c r="AZ221" i="11"/>
  <c r="AZ222" i="11"/>
  <c r="AZ223" i="11"/>
  <c r="AZ224" i="11"/>
  <c r="AZ225" i="11"/>
  <c r="AZ226" i="11"/>
  <c r="AZ227" i="11"/>
  <c r="AZ228" i="11"/>
  <c r="AZ229" i="11"/>
  <c r="AZ230" i="11"/>
  <c r="AZ231" i="11"/>
  <c r="AZ232" i="11"/>
  <c r="AZ233" i="11"/>
  <c r="AZ234" i="11"/>
  <c r="AZ235" i="11"/>
  <c r="AZ236" i="11"/>
  <c r="AZ237" i="11"/>
  <c r="AZ238" i="11"/>
  <c r="AZ239" i="11"/>
  <c r="AZ240" i="11"/>
  <c r="AZ241" i="11"/>
  <c r="AZ242" i="11"/>
  <c r="AZ243" i="11"/>
  <c r="AZ244" i="11"/>
  <c r="AZ245" i="11"/>
  <c r="AZ246" i="11"/>
  <c r="AZ247" i="11"/>
  <c r="AZ248" i="11"/>
  <c r="AZ249" i="11"/>
  <c r="AZ12" i="11"/>
  <c r="B25" i="10"/>
  <c r="B24" i="10"/>
  <c r="C8" i="10"/>
  <c r="C16" i="10"/>
  <c r="B18" i="10"/>
  <c r="B17" i="10"/>
  <c r="A5" i="2" l="1"/>
  <c r="B5" i="2"/>
  <c r="A6" i="2"/>
  <c r="B6" i="2"/>
  <c r="D6" i="2"/>
  <c r="E6" i="2"/>
  <c r="A7" i="2"/>
  <c r="B7" i="2"/>
  <c r="K9" i="2"/>
  <c r="L9" i="2"/>
  <c r="A10" i="2"/>
  <c r="B10" i="2"/>
  <c r="K10" i="2"/>
  <c r="L10" i="2"/>
  <c r="A11" i="2"/>
  <c r="B11" i="2"/>
  <c r="K11" i="2"/>
  <c r="L11" i="2"/>
  <c r="A12" i="2"/>
  <c r="B12" i="2"/>
  <c r="K12" i="2"/>
  <c r="L12" i="2"/>
  <c r="A13" i="2"/>
  <c r="B13" i="2"/>
  <c r="K13" i="2"/>
  <c r="L13" i="2"/>
  <c r="A14" i="2"/>
  <c r="B14" i="2"/>
  <c r="K14" i="2"/>
  <c r="L14" i="2"/>
  <c r="A15" i="2"/>
  <c r="B15" i="2"/>
  <c r="K15" i="2"/>
  <c r="L15" i="2"/>
  <c r="A16" i="2"/>
  <c r="B16" i="2"/>
  <c r="K16" i="2"/>
  <c r="L16" i="2"/>
  <c r="A17" i="2"/>
  <c r="B17" i="2"/>
  <c r="D17" i="2"/>
  <c r="K17" i="2"/>
  <c r="L17" i="2"/>
  <c r="A20" i="2"/>
  <c r="B20" i="2"/>
  <c r="A23" i="2"/>
  <c r="B23" i="2"/>
  <c r="A26" i="2"/>
  <c r="B26" i="2"/>
  <c r="D26" i="2"/>
  <c r="G5" i="8"/>
  <c r="E6" i="8"/>
  <c r="G6" i="8"/>
  <c r="G7" i="8"/>
  <c r="D11" i="8"/>
  <c r="D10" i="2" s="1"/>
  <c r="D12" i="8"/>
  <c r="D11" i="2" s="1"/>
  <c r="D15" i="8"/>
  <c r="D14" i="2" s="1"/>
  <c r="D16" i="8"/>
  <c r="D15" i="2" s="1"/>
  <c r="D17" i="8"/>
  <c r="D16" i="2" s="1"/>
  <c r="D18" i="8"/>
  <c r="D22" i="8"/>
  <c r="D20" i="2" s="1"/>
  <c r="D26" i="8"/>
  <c r="D23" i="2" s="1"/>
  <c r="D30" i="8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A111" i="11"/>
  <c r="AA112" i="11"/>
  <c r="AA113" i="11"/>
  <c r="AA114" i="11"/>
  <c r="AA115" i="11"/>
  <c r="AA116" i="11"/>
  <c r="AA117" i="11"/>
  <c r="AA118" i="11"/>
  <c r="AA119" i="11"/>
  <c r="AA120" i="11"/>
  <c r="AA121" i="11"/>
  <c r="AA122" i="11"/>
  <c r="AA123" i="11"/>
  <c r="AA124" i="11"/>
  <c r="AA125" i="11"/>
  <c r="AA126" i="11"/>
  <c r="AA127" i="11"/>
  <c r="AA128" i="11"/>
  <c r="AA129" i="11"/>
  <c r="AA130" i="11"/>
  <c r="AA131" i="11"/>
  <c r="AA132" i="11"/>
  <c r="AA133" i="11"/>
  <c r="AA134" i="11"/>
  <c r="AA135" i="11"/>
  <c r="AA136" i="11"/>
  <c r="AA137" i="11"/>
  <c r="AA138" i="11"/>
  <c r="AA139" i="11"/>
  <c r="AA140" i="11"/>
  <c r="AA141" i="11"/>
  <c r="AA142" i="11"/>
  <c r="AA143" i="11"/>
  <c r="AA144" i="11"/>
  <c r="AA145" i="11"/>
  <c r="AA146" i="11"/>
  <c r="AA147" i="11"/>
  <c r="AA148" i="11"/>
  <c r="AA149" i="11"/>
  <c r="AA150" i="11"/>
  <c r="AA151" i="11"/>
  <c r="AA152" i="11"/>
  <c r="AA153" i="11"/>
  <c r="AA154" i="11"/>
  <c r="AA155" i="11"/>
  <c r="AA156" i="11"/>
  <c r="AA157" i="11"/>
  <c r="AA158" i="11"/>
  <c r="AA159" i="11"/>
  <c r="AA160" i="11"/>
  <c r="AA161" i="11"/>
  <c r="AA162" i="11"/>
  <c r="AA163" i="11"/>
  <c r="AA164" i="11"/>
  <c r="AA165" i="11"/>
  <c r="AA166" i="11"/>
  <c r="AA167" i="11"/>
  <c r="AA168" i="11"/>
  <c r="AA169" i="11"/>
  <c r="AA170" i="11"/>
  <c r="AA171" i="11"/>
  <c r="AA172" i="11"/>
  <c r="AA173" i="11"/>
  <c r="AA174" i="11"/>
  <c r="AA175" i="11"/>
  <c r="AA176" i="11"/>
  <c r="AA177" i="11"/>
  <c r="AA178" i="11"/>
  <c r="AA179" i="11"/>
  <c r="AA180" i="11"/>
  <c r="AA181" i="11"/>
  <c r="AA182" i="11"/>
  <c r="AA183" i="11"/>
  <c r="AA184" i="11"/>
  <c r="AA185" i="11"/>
  <c r="AA186" i="11"/>
  <c r="AA187" i="11"/>
  <c r="AA188" i="11"/>
  <c r="AA189" i="11"/>
  <c r="AA190" i="11"/>
  <c r="AA191" i="11"/>
  <c r="AA192" i="11"/>
  <c r="AA193" i="11"/>
  <c r="AA194" i="11"/>
  <c r="AA195" i="11"/>
  <c r="AA196" i="11"/>
  <c r="AA197" i="11"/>
  <c r="AA198" i="11"/>
  <c r="AA199" i="11"/>
  <c r="AA200" i="11"/>
  <c r="AA201" i="11"/>
  <c r="AA202" i="11"/>
  <c r="AA203" i="11"/>
  <c r="AA204" i="11"/>
  <c r="AA205" i="11"/>
  <c r="AA206" i="11"/>
  <c r="AA207" i="11"/>
  <c r="AA208" i="11"/>
  <c r="AA209" i="11"/>
  <c r="AA210" i="11"/>
  <c r="AA211" i="11"/>
  <c r="AA212" i="11"/>
  <c r="AA213" i="11"/>
  <c r="AA214" i="11"/>
  <c r="AA215" i="11"/>
  <c r="AA216" i="11"/>
  <c r="AA217" i="11"/>
  <c r="AA218" i="11"/>
  <c r="AA219" i="11"/>
  <c r="AA220" i="11"/>
  <c r="AA221" i="11"/>
  <c r="AA222" i="11"/>
  <c r="AA223" i="11"/>
  <c r="AA224" i="11"/>
  <c r="AA225" i="11"/>
  <c r="AA226" i="11"/>
  <c r="AA227" i="11"/>
  <c r="AA228" i="11"/>
  <c r="AA229" i="11"/>
  <c r="AA230" i="11"/>
  <c r="AA231" i="11"/>
  <c r="AA232" i="11"/>
  <c r="AA233" i="11"/>
  <c r="AA234" i="11"/>
  <c r="AA235" i="11"/>
  <c r="AA236" i="11"/>
  <c r="AA237" i="11"/>
  <c r="AA238" i="11"/>
  <c r="AA239" i="11"/>
  <c r="AA240" i="11"/>
  <c r="AA241" i="11"/>
  <c r="AA242" i="11"/>
  <c r="AA243" i="11"/>
  <c r="AA244" i="11"/>
  <c r="AA245" i="11"/>
  <c r="AA246" i="11"/>
  <c r="AA247" i="11"/>
  <c r="AA248" i="11"/>
  <c r="AA249" i="11"/>
  <c r="AA250" i="11"/>
  <c r="AA251" i="11"/>
  <c r="AA252" i="11"/>
  <c r="AA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AY121" i="11" s="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AY138" i="11" s="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AY193" i="11" s="1"/>
  <c r="U194" i="11"/>
  <c r="U195" i="11"/>
  <c r="U196" i="11"/>
  <c r="U197" i="11"/>
  <c r="U198" i="11"/>
  <c r="U199" i="11"/>
  <c r="U200" i="11"/>
  <c r="U201" i="11"/>
  <c r="U202" i="11"/>
  <c r="U203" i="11"/>
  <c r="U204" i="11"/>
  <c r="U205" i="11"/>
  <c r="U206" i="11"/>
  <c r="U207" i="11"/>
  <c r="U208" i="11"/>
  <c r="U209" i="11"/>
  <c r="U210" i="11"/>
  <c r="U211" i="11"/>
  <c r="U212" i="11"/>
  <c r="U213" i="11"/>
  <c r="U214" i="11"/>
  <c r="U215" i="11"/>
  <c r="U216" i="11"/>
  <c r="U217" i="11"/>
  <c r="U218" i="11"/>
  <c r="U219" i="11"/>
  <c r="U220" i="11"/>
  <c r="U221" i="11"/>
  <c r="U222" i="11"/>
  <c r="U223" i="11"/>
  <c r="U224" i="11"/>
  <c r="U225" i="11"/>
  <c r="AY225" i="11" s="1"/>
  <c r="U226" i="11"/>
  <c r="U227" i="11"/>
  <c r="U228" i="11"/>
  <c r="U229" i="11"/>
  <c r="U230" i="11"/>
  <c r="U231" i="11"/>
  <c r="U232" i="11"/>
  <c r="U233" i="11"/>
  <c r="U234" i="11"/>
  <c r="U235" i="11"/>
  <c r="U236" i="11"/>
  <c r="U237" i="11"/>
  <c r="U238" i="11"/>
  <c r="U239" i="11"/>
  <c r="U240" i="11"/>
  <c r="U241" i="11"/>
  <c r="U242" i="11"/>
  <c r="U243" i="11"/>
  <c r="U244" i="11"/>
  <c r="U245" i="11"/>
  <c r="U246" i="11"/>
  <c r="U247" i="11"/>
  <c r="U248" i="11"/>
  <c r="U249" i="11"/>
  <c r="U250" i="11"/>
  <c r="U251" i="11"/>
  <c r="U252" i="11"/>
  <c r="U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AX121" i="11" s="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13" i="11"/>
  <c r="B4" i="6"/>
  <c r="B3" i="6"/>
  <c r="B2" i="6"/>
  <c r="Z18" i="1"/>
  <c r="Y18" i="1"/>
  <c r="Y17" i="1"/>
  <c r="X17" i="1"/>
  <c r="Z17" i="1" s="1"/>
  <c r="X16" i="1"/>
  <c r="Z16" i="1"/>
  <c r="X15" i="1"/>
  <c r="Z15" i="1"/>
  <c r="Z14" i="1"/>
  <c r="X13" i="1"/>
  <c r="X12" i="1"/>
  <c r="Z12" i="1" s="1"/>
  <c r="X10" i="1"/>
  <c r="Z10" i="1"/>
  <c r="X8" i="1"/>
  <c r="Z8" i="1"/>
  <c r="X7" i="1"/>
  <c r="Z7" i="1" s="1"/>
  <c r="X6" i="1"/>
  <c r="Z6" i="1" s="1"/>
  <c r="X5" i="1"/>
  <c r="Z5" i="1"/>
  <c r="X4" i="1"/>
  <c r="Z4" i="1"/>
  <c r="X3" i="1"/>
  <c r="Z3" i="1" s="1"/>
  <c r="J16" i="1"/>
  <c r="J14" i="1"/>
  <c r="J12" i="1"/>
  <c r="J10" i="1"/>
  <c r="J6" i="1"/>
  <c r="J3" i="1"/>
  <c r="I18" i="1"/>
  <c r="J18" i="1" s="1"/>
  <c r="I17" i="1"/>
  <c r="H17" i="1"/>
  <c r="J17" i="1" s="1"/>
  <c r="H16" i="1"/>
  <c r="H15" i="1"/>
  <c r="J15" i="1" s="1"/>
  <c r="H13" i="1"/>
  <c r="H12" i="1"/>
  <c r="H10" i="1"/>
  <c r="H8" i="1"/>
  <c r="J8" i="1" s="1"/>
  <c r="H7" i="1"/>
  <c r="J7" i="1" s="1"/>
  <c r="H6" i="1"/>
  <c r="H5" i="1"/>
  <c r="H4" i="1"/>
  <c r="J4" i="1" s="1"/>
  <c r="H3" i="1"/>
  <c r="X44" i="1"/>
  <c r="Z44" i="1"/>
  <c r="X42" i="1"/>
  <c r="Z42" i="1"/>
  <c r="X40" i="1"/>
  <c r="Z40" i="1"/>
  <c r="X39" i="1"/>
  <c r="Z39" i="1" s="1"/>
  <c r="X38" i="1"/>
  <c r="Z38" i="1"/>
  <c r="X37" i="1"/>
  <c r="Z37" i="1"/>
  <c r="X36" i="1"/>
  <c r="Z36" i="1"/>
  <c r="X35" i="1"/>
  <c r="Z35" i="1" s="1"/>
  <c r="Y24" i="1"/>
  <c r="X23" i="1"/>
  <c r="Y23" i="1"/>
  <c r="B27" i="6"/>
  <c r="Z23" i="1"/>
  <c r="B6" i="6"/>
  <c r="A6" i="6"/>
  <c r="B9" i="6"/>
  <c r="A9" i="6"/>
  <c r="B8" i="6"/>
  <c r="A8" i="6"/>
  <c r="B7" i="6"/>
  <c r="A7" i="6"/>
  <c r="A5" i="6"/>
  <c r="A4" i="6"/>
  <c r="A3" i="6"/>
  <c r="J5" i="1"/>
  <c r="B5" i="6"/>
  <c r="A1" i="4"/>
  <c r="A2" i="4"/>
  <c r="A3" i="4"/>
  <c r="A4" i="4"/>
  <c r="A5" i="4"/>
  <c r="F2" i="2"/>
  <c r="F12" i="8"/>
  <c r="J14" i="8"/>
  <c r="F17" i="8"/>
  <c r="K22" i="8"/>
  <c r="G20" i="2" s="1"/>
  <c r="L30" i="8"/>
  <c r="H17" i="8"/>
  <c r="G2" i="8"/>
  <c r="G12" i="8"/>
  <c r="G17" i="8"/>
  <c r="I12" i="8"/>
  <c r="I17" i="8"/>
  <c r="J12" i="8"/>
  <c r="F15" i="8"/>
  <c r="J17" i="8"/>
  <c r="F26" i="8"/>
  <c r="G15" i="8"/>
  <c r="G26" i="8"/>
  <c r="H12" i="8"/>
  <c r="H7" i="8"/>
  <c r="I7" i="8"/>
  <c r="J7" i="8"/>
  <c r="H15" i="8"/>
  <c r="H5" i="8"/>
  <c r="M9" i="8"/>
  <c r="F18" i="8"/>
  <c r="G13" i="8"/>
  <c r="G18" i="8"/>
  <c r="K26" i="8"/>
  <c r="H23" i="2" s="1"/>
  <c r="K5" i="8"/>
  <c r="H13" i="8"/>
  <c r="H18" i="8"/>
  <c r="L26" i="8"/>
  <c r="I23" i="2" s="1"/>
  <c r="F30" i="8"/>
  <c r="I11" i="8"/>
  <c r="I6" i="8"/>
  <c r="F14" i="8"/>
  <c r="J16" i="8"/>
  <c r="G22" i="8"/>
  <c r="H30" i="8"/>
  <c r="H26" i="8"/>
  <c r="K7" i="8"/>
  <c r="I15" i="8"/>
  <c r="I26" i="8"/>
  <c r="I5" i="8"/>
  <c r="F13" i="8"/>
  <c r="J15" i="8"/>
  <c r="J26" i="8"/>
  <c r="G23" i="2" s="1"/>
  <c r="J5" i="8"/>
  <c r="H11" i="8"/>
  <c r="H16" i="8"/>
  <c r="H6" i="8"/>
  <c r="I16" i="8"/>
  <c r="G30" i="8"/>
  <c r="J11" i="8"/>
  <c r="J6" i="8"/>
  <c r="G14" i="8"/>
  <c r="H22" i="8"/>
  <c r="I30" i="8"/>
  <c r="I13" i="8"/>
  <c r="I18" i="8"/>
  <c r="F11" i="8"/>
  <c r="J13" i="8"/>
  <c r="F16" i="8"/>
  <c r="J18" i="8"/>
  <c r="G11" i="8"/>
  <c r="G16" i="8"/>
  <c r="K6" i="8"/>
  <c r="H14" i="8"/>
  <c r="I22" i="8"/>
  <c r="J30" i="8"/>
  <c r="I14" i="8"/>
  <c r="J22" i="8"/>
  <c r="K30" i="8"/>
  <c r="X10" i="11"/>
  <c r="N12" i="11"/>
  <c r="AQ241" i="11" l="1"/>
  <c r="AX241" i="11"/>
  <c r="AQ225" i="11"/>
  <c r="AX225" i="11"/>
  <c r="AQ209" i="11"/>
  <c r="AX209" i="11"/>
  <c r="AQ193" i="11"/>
  <c r="AX193" i="11"/>
  <c r="AQ177" i="11"/>
  <c r="AX177" i="11"/>
  <c r="AQ161" i="11"/>
  <c r="AX161" i="11"/>
  <c r="AQ153" i="11"/>
  <c r="AX153" i="11"/>
  <c r="AQ137" i="11"/>
  <c r="AX137" i="11"/>
  <c r="AQ129" i="11"/>
  <c r="AX129" i="11"/>
  <c r="AQ113" i="11"/>
  <c r="AX113" i="11"/>
  <c r="AQ97" i="11"/>
  <c r="AX97" i="11"/>
  <c r="AQ81" i="11"/>
  <c r="AX81" i="11"/>
  <c r="AQ65" i="11"/>
  <c r="AX65" i="11"/>
  <c r="AQ49" i="11"/>
  <c r="AX49" i="11"/>
  <c r="AQ33" i="11"/>
  <c r="AX33" i="11"/>
  <c r="AQ17" i="11"/>
  <c r="AX17" i="11"/>
  <c r="AR241" i="11"/>
  <c r="AY241" i="11"/>
  <c r="AR209" i="11"/>
  <c r="AY209" i="11"/>
  <c r="AR201" i="11"/>
  <c r="AY201" i="11"/>
  <c r="AR185" i="11"/>
  <c r="AS185" i="11" s="1"/>
  <c r="AU185" i="11" s="1"/>
  <c r="AY185" i="11"/>
  <c r="AR169" i="11"/>
  <c r="AY169" i="11"/>
  <c r="AR153" i="11"/>
  <c r="AY153" i="11"/>
  <c r="AR105" i="11"/>
  <c r="AS105" i="11" s="1"/>
  <c r="AU105" i="11" s="1"/>
  <c r="AY105" i="11"/>
  <c r="AR89" i="11"/>
  <c r="AT89" i="11" s="1"/>
  <c r="AY89" i="11"/>
  <c r="AR73" i="11"/>
  <c r="AY73" i="11"/>
  <c r="AR57" i="11"/>
  <c r="AY57" i="11"/>
  <c r="AR41" i="11"/>
  <c r="AS41" i="11" s="1"/>
  <c r="AU41" i="11" s="1"/>
  <c r="AY41" i="11"/>
  <c r="AR25" i="11"/>
  <c r="AS25" i="11" s="1"/>
  <c r="AU25" i="11" s="1"/>
  <c r="AY25" i="11"/>
  <c r="AQ248" i="11"/>
  <c r="AX248" i="11"/>
  <c r="AQ224" i="11"/>
  <c r="AX224" i="11"/>
  <c r="AQ200" i="11"/>
  <c r="AX200" i="11"/>
  <c r="AQ176" i="11"/>
  <c r="AX176" i="11"/>
  <c r="AQ152" i="11"/>
  <c r="AX152" i="11"/>
  <c r="AQ128" i="11"/>
  <c r="AX128" i="11"/>
  <c r="AQ104" i="11"/>
  <c r="AX104" i="11"/>
  <c r="AQ80" i="11"/>
  <c r="AX80" i="11"/>
  <c r="AQ56" i="11"/>
  <c r="AX56" i="11"/>
  <c r="AQ32" i="11"/>
  <c r="AX32" i="11"/>
  <c r="AR248" i="11"/>
  <c r="AT248" i="11" s="1"/>
  <c r="AY248" i="11"/>
  <c r="AR224" i="11"/>
  <c r="AT224" i="11" s="1"/>
  <c r="AY224" i="11"/>
  <c r="AR200" i="11"/>
  <c r="AY200" i="11"/>
  <c r="AR168" i="11"/>
  <c r="AT168" i="11" s="1"/>
  <c r="AY168" i="11"/>
  <c r="AR152" i="11"/>
  <c r="AT152" i="11" s="1"/>
  <c r="AY152" i="11"/>
  <c r="AR128" i="11"/>
  <c r="AS128" i="11" s="1"/>
  <c r="AU128" i="11" s="1"/>
  <c r="AY128" i="11"/>
  <c r="AR104" i="11"/>
  <c r="AY104" i="11"/>
  <c r="AR80" i="11"/>
  <c r="AY80" i="11"/>
  <c r="AR56" i="11"/>
  <c r="AS56" i="11" s="1"/>
  <c r="AU56" i="11" s="1"/>
  <c r="AY56" i="11"/>
  <c r="AR32" i="11"/>
  <c r="AT32" i="11" s="1"/>
  <c r="AY32" i="11"/>
  <c r="AQ247" i="11"/>
  <c r="AX247" i="11"/>
  <c r="AQ223" i="11"/>
  <c r="AX223" i="11"/>
  <c r="AQ199" i="11"/>
  <c r="AX199" i="11"/>
  <c r="AQ175" i="11"/>
  <c r="AX175" i="11"/>
  <c r="AQ151" i="11"/>
  <c r="AX151" i="11"/>
  <c r="AQ127" i="11"/>
  <c r="AX127" i="11"/>
  <c r="AQ111" i="11"/>
  <c r="AX111" i="11"/>
  <c r="AQ95" i="11"/>
  <c r="AX95" i="11"/>
  <c r="AQ71" i="11"/>
  <c r="AX71" i="11"/>
  <c r="AQ47" i="11"/>
  <c r="AX47" i="11"/>
  <c r="AQ23" i="11"/>
  <c r="AX23" i="11"/>
  <c r="AR239" i="11"/>
  <c r="AS239" i="11" s="1"/>
  <c r="AU239" i="11" s="1"/>
  <c r="AY239" i="11"/>
  <c r="AR215" i="11"/>
  <c r="AY215" i="11"/>
  <c r="AR199" i="11"/>
  <c r="AY199" i="11"/>
  <c r="AR183" i="11"/>
  <c r="AS183" i="11" s="1"/>
  <c r="AU183" i="11" s="1"/>
  <c r="AY183" i="11"/>
  <c r="AR159" i="11"/>
  <c r="AT159" i="11" s="1"/>
  <c r="AY159" i="11"/>
  <c r="AR135" i="11"/>
  <c r="AY135" i="11"/>
  <c r="AR111" i="11"/>
  <c r="AY111" i="11"/>
  <c r="AR87" i="11"/>
  <c r="AT87" i="11" s="1"/>
  <c r="AY87" i="11"/>
  <c r="AR63" i="11"/>
  <c r="AT63" i="11" s="1"/>
  <c r="AY63" i="11"/>
  <c r="AR55" i="11"/>
  <c r="AY55" i="11"/>
  <c r="AR31" i="11"/>
  <c r="AY31" i="11"/>
  <c r="AQ246" i="11"/>
  <c r="AX246" i="11"/>
  <c r="AQ230" i="11"/>
  <c r="AX230" i="11"/>
  <c r="AQ214" i="11"/>
  <c r="AX214" i="11"/>
  <c r="AQ190" i="11"/>
  <c r="AX190" i="11"/>
  <c r="AQ174" i="11"/>
  <c r="AX174" i="11"/>
  <c r="AQ158" i="11"/>
  <c r="AX158" i="11"/>
  <c r="AQ150" i="11"/>
  <c r="AX150" i="11"/>
  <c r="AQ126" i="11"/>
  <c r="AX126" i="11"/>
  <c r="AQ110" i="11"/>
  <c r="AX110" i="11"/>
  <c r="AQ94" i="11"/>
  <c r="AX94" i="11"/>
  <c r="AQ78" i="11"/>
  <c r="AX78" i="11"/>
  <c r="AQ62" i="11"/>
  <c r="AX62" i="11"/>
  <c r="AQ46" i="11"/>
  <c r="AX46" i="11"/>
  <c r="AQ38" i="11"/>
  <c r="AX38" i="11"/>
  <c r="AQ22" i="11"/>
  <c r="AX22" i="11"/>
  <c r="AR246" i="11"/>
  <c r="AT246" i="11" s="1"/>
  <c r="AY246" i="11"/>
  <c r="AR230" i="11"/>
  <c r="AS230" i="11" s="1"/>
  <c r="AU230" i="11" s="1"/>
  <c r="AY230" i="11"/>
  <c r="AR214" i="11"/>
  <c r="AY214" i="11"/>
  <c r="AR198" i="11"/>
  <c r="AY198" i="11"/>
  <c r="AR174" i="11"/>
  <c r="AT174" i="11" s="1"/>
  <c r="AY174" i="11"/>
  <c r="AR158" i="11"/>
  <c r="AT158" i="11" s="1"/>
  <c r="AY158" i="11"/>
  <c r="AR142" i="11"/>
  <c r="AS142" i="11" s="1"/>
  <c r="AU142" i="11" s="1"/>
  <c r="AY142" i="11"/>
  <c r="AR126" i="11"/>
  <c r="AY126" i="11"/>
  <c r="AR110" i="11"/>
  <c r="AY110" i="11"/>
  <c r="AR94" i="11"/>
  <c r="AT94" i="11" s="1"/>
  <c r="AY94" i="11"/>
  <c r="AR78" i="11"/>
  <c r="AY78" i="11"/>
  <c r="AR62" i="11"/>
  <c r="AY62" i="11"/>
  <c r="AR46" i="11"/>
  <c r="AY46" i="11"/>
  <c r="AR38" i="11"/>
  <c r="AY38" i="11"/>
  <c r="AR22" i="11"/>
  <c r="AY22" i="11"/>
  <c r="AR14" i="11"/>
  <c r="AY14" i="11"/>
  <c r="AQ13" i="11"/>
  <c r="AX13" i="11"/>
  <c r="AQ245" i="11"/>
  <c r="AX245" i="11"/>
  <c r="AQ237" i="11"/>
  <c r="AX237" i="11"/>
  <c r="AQ229" i="11"/>
  <c r="AX229" i="11"/>
  <c r="AQ221" i="11"/>
  <c r="AX221" i="11"/>
  <c r="AQ213" i="11"/>
  <c r="AX213" i="11"/>
  <c r="AQ205" i="11"/>
  <c r="AX205" i="11"/>
  <c r="AQ197" i="11"/>
  <c r="AX197" i="11"/>
  <c r="AQ189" i="11"/>
  <c r="AX189" i="11"/>
  <c r="AQ181" i="11"/>
  <c r="AX181" i="11"/>
  <c r="AQ173" i="11"/>
  <c r="AX173" i="11"/>
  <c r="AQ165" i="11"/>
  <c r="AX165" i="11"/>
  <c r="AQ157" i="11"/>
  <c r="AX157" i="11"/>
  <c r="AQ149" i="11"/>
  <c r="AX149" i="11"/>
  <c r="AQ141" i="11"/>
  <c r="AX141" i="11"/>
  <c r="AQ133" i="11"/>
  <c r="AX133" i="11"/>
  <c r="AQ125" i="11"/>
  <c r="AX125" i="11"/>
  <c r="AQ117" i="11"/>
  <c r="AX117" i="11"/>
  <c r="AQ109" i="11"/>
  <c r="AX109" i="11"/>
  <c r="AQ101" i="11"/>
  <c r="AX101" i="11"/>
  <c r="AQ93" i="11"/>
  <c r="AX93" i="11"/>
  <c r="AQ85" i="11"/>
  <c r="AX85" i="11"/>
  <c r="AQ77" i="11"/>
  <c r="AX77" i="11"/>
  <c r="AQ69" i="11"/>
  <c r="AX69" i="11"/>
  <c r="AQ61" i="11"/>
  <c r="AX61" i="11"/>
  <c r="AQ53" i="11"/>
  <c r="AX53" i="11"/>
  <c r="AQ45" i="11"/>
  <c r="AX45" i="11"/>
  <c r="AQ37" i="11"/>
  <c r="AX37" i="11"/>
  <c r="AQ29" i="11"/>
  <c r="AX29" i="11"/>
  <c r="AQ21" i="11"/>
  <c r="AX21" i="11"/>
  <c r="AR13" i="11"/>
  <c r="AY13" i="11"/>
  <c r="AR245" i="11"/>
  <c r="AY245" i="11"/>
  <c r="AR237" i="11"/>
  <c r="AS237" i="11" s="1"/>
  <c r="AU237" i="11" s="1"/>
  <c r="AY237" i="11"/>
  <c r="AR229" i="11"/>
  <c r="AT229" i="11" s="1"/>
  <c r="AY229" i="11"/>
  <c r="AR221" i="11"/>
  <c r="AT221" i="11" s="1"/>
  <c r="AY221" i="11"/>
  <c r="AR213" i="11"/>
  <c r="AY213" i="11"/>
  <c r="AR205" i="11"/>
  <c r="AS205" i="11" s="1"/>
  <c r="AU205" i="11" s="1"/>
  <c r="AY205" i="11"/>
  <c r="AR197" i="11"/>
  <c r="AY197" i="11"/>
  <c r="AR189" i="11"/>
  <c r="AT189" i="11" s="1"/>
  <c r="AY189" i="11"/>
  <c r="AR181" i="11"/>
  <c r="AY181" i="11"/>
  <c r="AR173" i="11"/>
  <c r="AS173" i="11" s="1"/>
  <c r="AU173" i="11" s="1"/>
  <c r="AY173" i="11"/>
  <c r="AR165" i="11"/>
  <c r="AY165" i="11"/>
  <c r="AR157" i="11"/>
  <c r="AY157" i="11"/>
  <c r="AR149" i="11"/>
  <c r="AY149" i="11"/>
  <c r="AR141" i="11"/>
  <c r="AY141" i="11"/>
  <c r="AR133" i="11"/>
  <c r="AY133" i="11"/>
  <c r="AR125" i="11"/>
  <c r="AY125" i="11"/>
  <c r="AR117" i="11"/>
  <c r="AY117" i="11"/>
  <c r="AR109" i="11"/>
  <c r="AY109" i="11"/>
  <c r="AR101" i="11"/>
  <c r="AT101" i="11" s="1"/>
  <c r="AY101" i="11"/>
  <c r="AR93" i="11"/>
  <c r="AY93" i="11"/>
  <c r="AR85" i="11"/>
  <c r="AY85" i="11"/>
  <c r="AR77" i="11"/>
  <c r="AS77" i="11" s="1"/>
  <c r="AU77" i="11" s="1"/>
  <c r="AY77" i="11"/>
  <c r="AR69" i="11"/>
  <c r="AS69" i="11" s="1"/>
  <c r="AU69" i="11" s="1"/>
  <c r="AY69" i="11"/>
  <c r="AR61" i="11"/>
  <c r="AY61" i="11"/>
  <c r="AR53" i="11"/>
  <c r="AY53" i="11"/>
  <c r="AR45" i="11"/>
  <c r="AS45" i="11" s="1"/>
  <c r="AU45" i="11" s="1"/>
  <c r="AY45" i="11"/>
  <c r="AR37" i="11"/>
  <c r="AY37" i="11"/>
  <c r="AR29" i="11"/>
  <c r="AY29" i="11"/>
  <c r="AR21" i="11"/>
  <c r="AY21" i="11"/>
  <c r="AQ249" i="11"/>
  <c r="AX249" i="11"/>
  <c r="AQ233" i="11"/>
  <c r="AX233" i="11"/>
  <c r="AQ217" i="11"/>
  <c r="AX217" i="11"/>
  <c r="AQ201" i="11"/>
  <c r="AX201" i="11"/>
  <c r="AQ185" i="11"/>
  <c r="AX185" i="11"/>
  <c r="AQ169" i="11"/>
  <c r="AX169" i="11"/>
  <c r="AQ145" i="11"/>
  <c r="AX145" i="11"/>
  <c r="AQ105" i="11"/>
  <c r="AX105" i="11"/>
  <c r="AQ89" i="11"/>
  <c r="AX89" i="11"/>
  <c r="AQ73" i="11"/>
  <c r="AX73" i="11"/>
  <c r="AQ57" i="11"/>
  <c r="AX57" i="11"/>
  <c r="AQ41" i="11"/>
  <c r="AX41" i="11"/>
  <c r="AQ25" i="11"/>
  <c r="AX25" i="11"/>
  <c r="AR249" i="11"/>
  <c r="AT249" i="11" s="1"/>
  <c r="AY249" i="11"/>
  <c r="AR233" i="11"/>
  <c r="AY233" i="11"/>
  <c r="AR217" i="11"/>
  <c r="AY217" i="11"/>
  <c r="AR177" i="11"/>
  <c r="AT177" i="11" s="1"/>
  <c r="AY177" i="11"/>
  <c r="AR161" i="11"/>
  <c r="AS161" i="11" s="1"/>
  <c r="AU161" i="11" s="1"/>
  <c r="AY161" i="11"/>
  <c r="AR145" i="11"/>
  <c r="AT145" i="11" s="1"/>
  <c r="AY145" i="11"/>
  <c r="AR137" i="11"/>
  <c r="AY137" i="11"/>
  <c r="AR129" i="11"/>
  <c r="AY129" i="11"/>
  <c r="AR113" i="11"/>
  <c r="AY113" i="11"/>
  <c r="AR97" i="11"/>
  <c r="AT97" i="11" s="1"/>
  <c r="AY97" i="11"/>
  <c r="AR81" i="11"/>
  <c r="AY81" i="11"/>
  <c r="AR65" i="11"/>
  <c r="AT65" i="11" s="1"/>
  <c r="AY65" i="11"/>
  <c r="AR49" i="11"/>
  <c r="AS49" i="11" s="1"/>
  <c r="AU49" i="11" s="1"/>
  <c r="AY49" i="11"/>
  <c r="AR33" i="11"/>
  <c r="AY33" i="11"/>
  <c r="AR17" i="11"/>
  <c r="AY17" i="11"/>
  <c r="AQ240" i="11"/>
  <c r="AX240" i="11"/>
  <c r="AQ216" i="11"/>
  <c r="AX216" i="11"/>
  <c r="AQ192" i="11"/>
  <c r="AX192" i="11"/>
  <c r="AQ168" i="11"/>
  <c r="AX168" i="11"/>
  <c r="AQ144" i="11"/>
  <c r="AX144" i="11"/>
  <c r="AQ120" i="11"/>
  <c r="AX120" i="11"/>
  <c r="AQ96" i="11"/>
  <c r="AX96" i="11"/>
  <c r="AQ72" i="11"/>
  <c r="AX72" i="11"/>
  <c r="AQ48" i="11"/>
  <c r="AX48" i="11"/>
  <c r="AQ24" i="11"/>
  <c r="AX24" i="11"/>
  <c r="AR240" i="11"/>
  <c r="AY240" i="11"/>
  <c r="AR216" i="11"/>
  <c r="AY216" i="11"/>
  <c r="AR192" i="11"/>
  <c r="AY192" i="11"/>
  <c r="AR176" i="11"/>
  <c r="AT176" i="11" s="1"/>
  <c r="AY176" i="11"/>
  <c r="AR144" i="11"/>
  <c r="AT144" i="11" s="1"/>
  <c r="AY144" i="11"/>
  <c r="AR120" i="11"/>
  <c r="AY120" i="11"/>
  <c r="AR96" i="11"/>
  <c r="AT96" i="11" s="1"/>
  <c r="AY96" i="11"/>
  <c r="AR72" i="11"/>
  <c r="AS72" i="11" s="1"/>
  <c r="AU72" i="11" s="1"/>
  <c r="AY72" i="11"/>
  <c r="AR48" i="11"/>
  <c r="AS48" i="11" s="1"/>
  <c r="AU48" i="11" s="1"/>
  <c r="AY48" i="11"/>
  <c r="AR24" i="11"/>
  <c r="AY24" i="11"/>
  <c r="AQ239" i="11"/>
  <c r="AX239" i="11"/>
  <c r="AQ215" i="11"/>
  <c r="AX215" i="11"/>
  <c r="AQ191" i="11"/>
  <c r="AX191" i="11"/>
  <c r="AQ167" i="11"/>
  <c r="AX167" i="11"/>
  <c r="AQ143" i="11"/>
  <c r="AX143" i="11"/>
  <c r="AQ119" i="11"/>
  <c r="AX119" i="11"/>
  <c r="AQ87" i="11"/>
  <c r="AX87" i="11"/>
  <c r="AQ63" i="11"/>
  <c r="AX63" i="11"/>
  <c r="AQ39" i="11"/>
  <c r="AX39" i="11"/>
  <c r="AQ15" i="11"/>
  <c r="AX15" i="11"/>
  <c r="AR231" i="11"/>
  <c r="AY231" i="11"/>
  <c r="AR207" i="11"/>
  <c r="AY207" i="11"/>
  <c r="AR175" i="11"/>
  <c r="AT175" i="11" s="1"/>
  <c r="AY175" i="11"/>
  <c r="AR151" i="11"/>
  <c r="AS151" i="11" s="1"/>
  <c r="AU151" i="11" s="1"/>
  <c r="AY151" i="11"/>
  <c r="AR127" i="11"/>
  <c r="AS127" i="11" s="1"/>
  <c r="AU127" i="11" s="1"/>
  <c r="AY127" i="11"/>
  <c r="AR103" i="11"/>
  <c r="AY103" i="11"/>
  <c r="AR79" i="11"/>
  <c r="AY79" i="11"/>
  <c r="AR47" i="11"/>
  <c r="AS47" i="11" s="1"/>
  <c r="AU47" i="11" s="1"/>
  <c r="AY47" i="11"/>
  <c r="AR23" i="11"/>
  <c r="AS23" i="11" s="1"/>
  <c r="AU23" i="11" s="1"/>
  <c r="AY23" i="11"/>
  <c r="AQ238" i="11"/>
  <c r="AX238" i="11"/>
  <c r="AQ222" i="11"/>
  <c r="AX222" i="11"/>
  <c r="AQ206" i="11"/>
  <c r="AX206" i="11"/>
  <c r="AQ198" i="11"/>
  <c r="AX198" i="11"/>
  <c r="AQ182" i="11"/>
  <c r="AX182" i="11"/>
  <c r="AQ166" i="11"/>
  <c r="AX166" i="11"/>
  <c r="AQ142" i="11"/>
  <c r="AX142" i="11"/>
  <c r="AQ134" i="11"/>
  <c r="AX134" i="11"/>
  <c r="AQ118" i="11"/>
  <c r="AX118" i="11"/>
  <c r="AQ102" i="11"/>
  <c r="AX102" i="11"/>
  <c r="AQ86" i="11"/>
  <c r="AX86" i="11"/>
  <c r="AQ70" i="11"/>
  <c r="AX70" i="11"/>
  <c r="AQ54" i="11"/>
  <c r="AX54" i="11"/>
  <c r="AQ30" i="11"/>
  <c r="AX30" i="11"/>
  <c r="AQ14" i="11"/>
  <c r="AX14" i="11"/>
  <c r="AR238" i="11"/>
  <c r="AY238" i="11"/>
  <c r="AR222" i="11"/>
  <c r="AY222" i="11"/>
  <c r="AR206" i="11"/>
  <c r="AY206" i="11"/>
  <c r="AR190" i="11"/>
  <c r="AY190" i="11"/>
  <c r="AR182" i="11"/>
  <c r="AS182" i="11" s="1"/>
  <c r="AU182" i="11" s="1"/>
  <c r="AY182" i="11"/>
  <c r="AR166" i="11"/>
  <c r="AY166" i="11"/>
  <c r="AR150" i="11"/>
  <c r="AS150" i="11" s="1"/>
  <c r="AU150" i="11" s="1"/>
  <c r="AY150" i="11"/>
  <c r="AR134" i="11"/>
  <c r="AS134" i="11" s="1"/>
  <c r="AU134" i="11" s="1"/>
  <c r="AY134" i="11"/>
  <c r="AR118" i="11"/>
  <c r="AY118" i="11"/>
  <c r="AR102" i="11"/>
  <c r="AY102" i="11"/>
  <c r="AR86" i="11"/>
  <c r="AT86" i="11" s="1"/>
  <c r="AY86" i="11"/>
  <c r="AR70" i="11"/>
  <c r="AS70" i="11" s="1"/>
  <c r="AU70" i="11" s="1"/>
  <c r="AY70" i="11"/>
  <c r="AR54" i="11"/>
  <c r="AY54" i="11"/>
  <c r="AR30" i="11"/>
  <c r="AY30" i="11"/>
  <c r="AQ252" i="11"/>
  <c r="AX252" i="11"/>
  <c r="AQ244" i="11"/>
  <c r="AX244" i="11"/>
  <c r="AQ236" i="11"/>
  <c r="AX236" i="11"/>
  <c r="AQ228" i="11"/>
  <c r="AX228" i="11"/>
  <c r="AQ220" i="11"/>
  <c r="AX220" i="11"/>
  <c r="AQ212" i="11"/>
  <c r="AX212" i="11"/>
  <c r="AQ204" i="11"/>
  <c r="AX204" i="11"/>
  <c r="AQ196" i="11"/>
  <c r="AX196" i="11"/>
  <c r="AQ188" i="11"/>
  <c r="AX188" i="11"/>
  <c r="AQ180" i="11"/>
  <c r="AX180" i="11"/>
  <c r="AQ172" i="11"/>
  <c r="AX172" i="11"/>
  <c r="AQ164" i="11"/>
  <c r="AX164" i="11"/>
  <c r="AQ156" i="11"/>
  <c r="AX156" i="11"/>
  <c r="AQ148" i="11"/>
  <c r="AX148" i="11"/>
  <c r="AQ140" i="11"/>
  <c r="AX140" i="11"/>
  <c r="AQ132" i="11"/>
  <c r="AX132" i="11"/>
  <c r="AQ124" i="11"/>
  <c r="AX124" i="11"/>
  <c r="AQ116" i="11"/>
  <c r="AX116" i="11"/>
  <c r="AQ108" i="11"/>
  <c r="AX108" i="11"/>
  <c r="AQ100" i="11"/>
  <c r="AX100" i="11"/>
  <c r="AQ92" i="11"/>
  <c r="AX92" i="11"/>
  <c r="AQ84" i="11"/>
  <c r="AX84" i="11"/>
  <c r="AQ76" i="11"/>
  <c r="AX76" i="11"/>
  <c r="AQ68" i="11"/>
  <c r="AX68" i="11"/>
  <c r="AQ60" i="11"/>
  <c r="AX60" i="11"/>
  <c r="AQ52" i="11"/>
  <c r="AX52" i="11"/>
  <c r="AQ44" i="11"/>
  <c r="AX44" i="11"/>
  <c r="AQ36" i="11"/>
  <c r="AX36" i="11"/>
  <c r="AQ28" i="11"/>
  <c r="AX28" i="11"/>
  <c r="AQ20" i="11"/>
  <c r="AX20" i="11"/>
  <c r="AR252" i="11"/>
  <c r="AY252" i="11"/>
  <c r="AR244" i="11"/>
  <c r="AY244" i="11"/>
  <c r="AR236" i="11"/>
  <c r="AS236" i="11" s="1"/>
  <c r="AU236" i="11" s="1"/>
  <c r="AY236" i="11"/>
  <c r="AR228" i="11"/>
  <c r="AT228" i="11" s="1"/>
  <c r="AY228" i="11"/>
  <c r="AR220" i="11"/>
  <c r="AY220" i="11"/>
  <c r="AR212" i="11"/>
  <c r="AY212" i="11"/>
  <c r="AR204" i="11"/>
  <c r="AS204" i="11" s="1"/>
  <c r="AU204" i="11" s="1"/>
  <c r="AY204" i="11"/>
  <c r="AR196" i="11"/>
  <c r="AY196" i="11"/>
  <c r="AR188" i="11"/>
  <c r="AT188" i="11" s="1"/>
  <c r="AY188" i="11"/>
  <c r="AR180" i="11"/>
  <c r="AY180" i="11"/>
  <c r="AR172" i="11"/>
  <c r="AS172" i="11" s="1"/>
  <c r="AU172" i="11" s="1"/>
  <c r="AY172" i="11"/>
  <c r="AR164" i="11"/>
  <c r="AY164" i="11"/>
  <c r="AR156" i="11"/>
  <c r="AY156" i="11"/>
  <c r="AR148" i="11"/>
  <c r="AY148" i="11"/>
  <c r="AR140" i="11"/>
  <c r="AT140" i="11" s="1"/>
  <c r="AY140" i="11"/>
  <c r="AR132" i="11"/>
  <c r="AY132" i="11"/>
  <c r="AR124" i="11"/>
  <c r="AY124" i="11"/>
  <c r="AR116" i="11"/>
  <c r="AY116" i="11"/>
  <c r="AR108" i="11"/>
  <c r="AY108" i="11"/>
  <c r="AR100" i="11"/>
  <c r="AT100" i="11" s="1"/>
  <c r="AY100" i="11"/>
  <c r="AR92" i="11"/>
  <c r="AY92" i="11"/>
  <c r="AR84" i="11"/>
  <c r="AY84" i="11"/>
  <c r="AR76" i="11"/>
  <c r="AS76" i="11" s="1"/>
  <c r="AU76" i="11" s="1"/>
  <c r="AY76" i="11"/>
  <c r="AR68" i="11"/>
  <c r="AS68" i="11" s="1"/>
  <c r="AU68" i="11" s="1"/>
  <c r="AY68" i="11"/>
  <c r="AR60" i="11"/>
  <c r="AY60" i="11"/>
  <c r="AR52" i="11"/>
  <c r="AY52" i="11"/>
  <c r="AR44" i="11"/>
  <c r="AS44" i="11" s="1"/>
  <c r="AU44" i="11" s="1"/>
  <c r="AY44" i="11"/>
  <c r="AR36" i="11"/>
  <c r="AY36" i="11"/>
  <c r="AR28" i="11"/>
  <c r="AY28" i="11"/>
  <c r="AR20" i="11"/>
  <c r="AY20" i="11"/>
  <c r="AQ232" i="11"/>
  <c r="AX232" i="11"/>
  <c r="AQ208" i="11"/>
  <c r="AX208" i="11"/>
  <c r="AQ184" i="11"/>
  <c r="AX184" i="11"/>
  <c r="AQ160" i="11"/>
  <c r="AX160" i="11"/>
  <c r="AQ136" i="11"/>
  <c r="AX136" i="11"/>
  <c r="AQ112" i="11"/>
  <c r="AX112" i="11"/>
  <c r="AQ88" i="11"/>
  <c r="AX88" i="11"/>
  <c r="AQ64" i="11"/>
  <c r="AX64" i="11"/>
  <c r="AQ40" i="11"/>
  <c r="AX40" i="11"/>
  <c r="AQ16" i="11"/>
  <c r="AX16" i="11"/>
  <c r="AR232" i="11"/>
  <c r="AY232" i="11"/>
  <c r="AR208" i="11"/>
  <c r="AY208" i="11"/>
  <c r="AR184" i="11"/>
  <c r="AY184" i="11"/>
  <c r="AR160" i="11"/>
  <c r="AT160" i="11" s="1"/>
  <c r="AY160" i="11"/>
  <c r="AR136" i="11"/>
  <c r="AY136" i="11"/>
  <c r="AR112" i="11"/>
  <c r="AY112" i="11"/>
  <c r="AR88" i="11"/>
  <c r="AT88" i="11" s="1"/>
  <c r="AY88" i="11"/>
  <c r="AR64" i="11"/>
  <c r="AT64" i="11" s="1"/>
  <c r="AY64" i="11"/>
  <c r="AR40" i="11"/>
  <c r="AT40" i="11" s="1"/>
  <c r="AY40" i="11"/>
  <c r="AR16" i="11"/>
  <c r="AY16" i="11"/>
  <c r="AQ231" i="11"/>
  <c r="AX231" i="11"/>
  <c r="AQ207" i="11"/>
  <c r="AX207" i="11"/>
  <c r="AQ183" i="11"/>
  <c r="AX183" i="11"/>
  <c r="AQ159" i="11"/>
  <c r="AX159" i="11"/>
  <c r="AQ135" i="11"/>
  <c r="AX135" i="11"/>
  <c r="AQ103" i="11"/>
  <c r="AX103" i="11"/>
  <c r="AQ79" i="11"/>
  <c r="AX79" i="11"/>
  <c r="AQ55" i="11"/>
  <c r="AX55" i="11"/>
  <c r="AQ31" i="11"/>
  <c r="AX31" i="11"/>
  <c r="AR247" i="11"/>
  <c r="AT247" i="11" s="1"/>
  <c r="AY247" i="11"/>
  <c r="AR223" i="11"/>
  <c r="AT223" i="11" s="1"/>
  <c r="AY223" i="11"/>
  <c r="AR191" i="11"/>
  <c r="AY191" i="11"/>
  <c r="AR167" i="11"/>
  <c r="AT167" i="11" s="1"/>
  <c r="AY167" i="11"/>
  <c r="AR143" i="11"/>
  <c r="AT143" i="11" s="1"/>
  <c r="AY143" i="11"/>
  <c r="AR119" i="11"/>
  <c r="AY119" i="11"/>
  <c r="AR95" i="11"/>
  <c r="AY95" i="11"/>
  <c r="AR71" i="11"/>
  <c r="AY71" i="11"/>
  <c r="AR39" i="11"/>
  <c r="AY39" i="11"/>
  <c r="AR15" i="11"/>
  <c r="AT15" i="11" s="1"/>
  <c r="AY15" i="11"/>
  <c r="AQ251" i="11"/>
  <c r="AX251" i="11"/>
  <c r="AQ243" i="11"/>
  <c r="AX243" i="11"/>
  <c r="AQ235" i="11"/>
  <c r="AX235" i="11"/>
  <c r="AQ227" i="11"/>
  <c r="AX227" i="11"/>
  <c r="AQ219" i="11"/>
  <c r="AX219" i="11"/>
  <c r="AQ211" i="11"/>
  <c r="AX211" i="11"/>
  <c r="AQ203" i="11"/>
  <c r="AX203" i="11"/>
  <c r="AQ195" i="11"/>
  <c r="AX195" i="11"/>
  <c r="AQ187" i="11"/>
  <c r="AX187" i="11"/>
  <c r="AQ179" i="11"/>
  <c r="AX179" i="11"/>
  <c r="AQ171" i="11"/>
  <c r="AX171" i="11"/>
  <c r="AQ163" i="11"/>
  <c r="AX163" i="11"/>
  <c r="AQ155" i="11"/>
  <c r="AX155" i="11"/>
  <c r="AQ147" i="11"/>
  <c r="AX147" i="11"/>
  <c r="AQ139" i="11"/>
  <c r="AX139" i="11"/>
  <c r="AQ131" i="11"/>
  <c r="AX131" i="11"/>
  <c r="AQ123" i="11"/>
  <c r="AX123" i="11"/>
  <c r="AQ115" i="11"/>
  <c r="AX115" i="11"/>
  <c r="AQ107" i="11"/>
  <c r="AX107" i="11"/>
  <c r="AQ99" i="11"/>
  <c r="AX99" i="11"/>
  <c r="AQ91" i="11"/>
  <c r="AX91" i="11"/>
  <c r="AQ83" i="11"/>
  <c r="AX83" i="11"/>
  <c r="AQ75" i="11"/>
  <c r="AX75" i="11"/>
  <c r="AQ67" i="11"/>
  <c r="AX67" i="11"/>
  <c r="AQ59" i="11"/>
  <c r="AX59" i="11"/>
  <c r="AQ51" i="11"/>
  <c r="AX51" i="11"/>
  <c r="AQ43" i="11"/>
  <c r="AX43" i="11"/>
  <c r="AQ35" i="11"/>
  <c r="AX35" i="11"/>
  <c r="AQ27" i="11"/>
  <c r="AX27" i="11"/>
  <c r="AQ19" i="11"/>
  <c r="AX19" i="11"/>
  <c r="AR251" i="11"/>
  <c r="AS251" i="11" s="1"/>
  <c r="AU251" i="11" s="1"/>
  <c r="AY251" i="11"/>
  <c r="AR243" i="11"/>
  <c r="AT243" i="11" s="1"/>
  <c r="AY243" i="11"/>
  <c r="AR235" i="11"/>
  <c r="AY235" i="11"/>
  <c r="AR227" i="11"/>
  <c r="AS227" i="11" s="1"/>
  <c r="AU227" i="11" s="1"/>
  <c r="AY227" i="11"/>
  <c r="AR219" i="11"/>
  <c r="AY219" i="11"/>
  <c r="AR211" i="11"/>
  <c r="AS211" i="11" s="1"/>
  <c r="AU211" i="11" s="1"/>
  <c r="AY211" i="11"/>
  <c r="AR203" i="11"/>
  <c r="AY203" i="11"/>
  <c r="AR195" i="11"/>
  <c r="AY195" i="11"/>
  <c r="AR187" i="11"/>
  <c r="AY187" i="11"/>
  <c r="AR179" i="11"/>
  <c r="AT179" i="11" s="1"/>
  <c r="AY179" i="11"/>
  <c r="AR171" i="11"/>
  <c r="AY171" i="11"/>
  <c r="AR163" i="11"/>
  <c r="AY163" i="11"/>
  <c r="AR155" i="11"/>
  <c r="AS155" i="11" s="1"/>
  <c r="AU155" i="11" s="1"/>
  <c r="AY155" i="11"/>
  <c r="AR147" i="11"/>
  <c r="AY147" i="11"/>
  <c r="AR139" i="11"/>
  <c r="AY139" i="11"/>
  <c r="AR131" i="11"/>
  <c r="AY131" i="11"/>
  <c r="AR123" i="11"/>
  <c r="AS123" i="11" s="1"/>
  <c r="AU123" i="11" s="1"/>
  <c r="AY123" i="11"/>
  <c r="AR115" i="11"/>
  <c r="AS115" i="11" s="1"/>
  <c r="AU115" i="11" s="1"/>
  <c r="AY115" i="11"/>
  <c r="AR107" i="11"/>
  <c r="AY107" i="11"/>
  <c r="AR99" i="11"/>
  <c r="AY99" i="11"/>
  <c r="AR91" i="11"/>
  <c r="AS91" i="11" s="1"/>
  <c r="AU91" i="11" s="1"/>
  <c r="AY91" i="11"/>
  <c r="AR83" i="11"/>
  <c r="AT83" i="11" s="1"/>
  <c r="AY83" i="11"/>
  <c r="AR75" i="11"/>
  <c r="AY75" i="11"/>
  <c r="AR67" i="11"/>
  <c r="AS67" i="11" s="1"/>
  <c r="AU67" i="11" s="1"/>
  <c r="AY67" i="11"/>
  <c r="AR59" i="11"/>
  <c r="AY59" i="11"/>
  <c r="AR51" i="11"/>
  <c r="AT51" i="11" s="1"/>
  <c r="AY51" i="11"/>
  <c r="AR43" i="11"/>
  <c r="AY43" i="11"/>
  <c r="AR35" i="11"/>
  <c r="AY35" i="11"/>
  <c r="AR27" i="11"/>
  <c r="AY27" i="11"/>
  <c r="AR19" i="11"/>
  <c r="AT19" i="11" s="1"/>
  <c r="AY19" i="11"/>
  <c r="AQ250" i="11"/>
  <c r="AX250" i="11"/>
  <c r="AQ242" i="11"/>
  <c r="AX242" i="11"/>
  <c r="AQ234" i="11"/>
  <c r="AX234" i="11"/>
  <c r="AQ226" i="11"/>
  <c r="AX226" i="11"/>
  <c r="AQ218" i="11"/>
  <c r="AX218" i="11"/>
  <c r="AQ210" i="11"/>
  <c r="AX210" i="11"/>
  <c r="AQ202" i="11"/>
  <c r="AX202" i="11"/>
  <c r="AQ194" i="11"/>
  <c r="AX194" i="11"/>
  <c r="AQ186" i="11"/>
  <c r="AX186" i="11"/>
  <c r="AQ178" i="11"/>
  <c r="AX178" i="11"/>
  <c r="AQ170" i="11"/>
  <c r="AX170" i="11"/>
  <c r="AQ162" i="11"/>
  <c r="AX162" i="11"/>
  <c r="AQ154" i="11"/>
  <c r="AX154" i="11"/>
  <c r="AQ146" i="11"/>
  <c r="AX146" i="11"/>
  <c r="AQ138" i="11"/>
  <c r="AX138" i="11"/>
  <c r="AQ130" i="11"/>
  <c r="AX130" i="11"/>
  <c r="AQ122" i="11"/>
  <c r="AX122" i="11"/>
  <c r="AQ114" i="11"/>
  <c r="AX114" i="11"/>
  <c r="AQ106" i="11"/>
  <c r="AX106" i="11"/>
  <c r="AQ98" i="11"/>
  <c r="AX98" i="11"/>
  <c r="AQ90" i="11"/>
  <c r="AX90" i="11"/>
  <c r="AQ82" i="11"/>
  <c r="AX82" i="11"/>
  <c r="AQ74" i="11"/>
  <c r="AX74" i="11"/>
  <c r="AQ66" i="11"/>
  <c r="AX66" i="11"/>
  <c r="AQ58" i="11"/>
  <c r="AX58" i="11"/>
  <c r="AQ50" i="11"/>
  <c r="AX50" i="11"/>
  <c r="AQ42" i="11"/>
  <c r="AX42" i="11"/>
  <c r="AQ34" i="11"/>
  <c r="AX34" i="11"/>
  <c r="AQ26" i="11"/>
  <c r="AX26" i="11"/>
  <c r="AQ18" i="11"/>
  <c r="AX18" i="11"/>
  <c r="AR250" i="11"/>
  <c r="AT250" i="11" s="1"/>
  <c r="AY250" i="11"/>
  <c r="AR242" i="11"/>
  <c r="AY242" i="11"/>
  <c r="AR234" i="11"/>
  <c r="AY234" i="11"/>
  <c r="AR226" i="11"/>
  <c r="AS226" i="11" s="1"/>
  <c r="AU226" i="11" s="1"/>
  <c r="AY226" i="11"/>
  <c r="AR218" i="11"/>
  <c r="AS218" i="11" s="1"/>
  <c r="AU218" i="11" s="1"/>
  <c r="AY218" i="11"/>
  <c r="AR210" i="11"/>
  <c r="AS210" i="11" s="1"/>
  <c r="AU210" i="11" s="1"/>
  <c r="AY210" i="11"/>
  <c r="AR202" i="11"/>
  <c r="AY202" i="11"/>
  <c r="AR194" i="11"/>
  <c r="AY194" i="11"/>
  <c r="AR186" i="11"/>
  <c r="AY186" i="11"/>
  <c r="AR178" i="11"/>
  <c r="AT178" i="11" s="1"/>
  <c r="AY178" i="11"/>
  <c r="AR170" i="11"/>
  <c r="AY170" i="11"/>
  <c r="AR162" i="11"/>
  <c r="AY162" i="11"/>
  <c r="AR154" i="11"/>
  <c r="AT154" i="11" s="1"/>
  <c r="AY154" i="11"/>
  <c r="AR146" i="11"/>
  <c r="AY146" i="11"/>
  <c r="AR130" i="11"/>
  <c r="AY130" i="11"/>
  <c r="AR122" i="11"/>
  <c r="AY122" i="11"/>
  <c r="AR114" i="11"/>
  <c r="AY114" i="11"/>
  <c r="AR106" i="11"/>
  <c r="AS106" i="11" s="1"/>
  <c r="AU106" i="11" s="1"/>
  <c r="AY106" i="11"/>
  <c r="AR98" i="11"/>
  <c r="AY98" i="11"/>
  <c r="AR90" i="11"/>
  <c r="AT90" i="11" s="1"/>
  <c r="AY90" i="11"/>
  <c r="AR82" i="11"/>
  <c r="AS82" i="11" s="1"/>
  <c r="AU82" i="11" s="1"/>
  <c r="AY82" i="11"/>
  <c r="AR74" i="11"/>
  <c r="AY74" i="11"/>
  <c r="AR66" i="11"/>
  <c r="AY66" i="11"/>
  <c r="AR58" i="11"/>
  <c r="AY58" i="11"/>
  <c r="AR50" i="11"/>
  <c r="AS50" i="11" s="1"/>
  <c r="AU50" i="11" s="1"/>
  <c r="AY50" i="11"/>
  <c r="AR42" i="11"/>
  <c r="AY42" i="11"/>
  <c r="AR34" i="11"/>
  <c r="AY34" i="11"/>
  <c r="AR26" i="11"/>
  <c r="AY26" i="11"/>
  <c r="AR18" i="11"/>
  <c r="AT18" i="11" s="1"/>
  <c r="AY18" i="11"/>
  <c r="AR138" i="11"/>
  <c r="AR193" i="11"/>
  <c r="AT193" i="11" s="1"/>
  <c r="AS62" i="11"/>
  <c r="AU62" i="11" s="1"/>
  <c r="AT62" i="11"/>
  <c r="AS222" i="11"/>
  <c r="AU222" i="11" s="1"/>
  <c r="AT222" i="11"/>
  <c r="AT142" i="11"/>
  <c r="AS102" i="11"/>
  <c r="AU102" i="11" s="1"/>
  <c r="AT102" i="11"/>
  <c r="AS201" i="11"/>
  <c r="AU201" i="11" s="1"/>
  <c r="AT201" i="11"/>
  <c r="AR121" i="11"/>
  <c r="AS81" i="11"/>
  <c r="AU81" i="11" s="1"/>
  <c r="AT81" i="11"/>
  <c r="AS180" i="11"/>
  <c r="AU180" i="11" s="1"/>
  <c r="AT180" i="11"/>
  <c r="AS140" i="11"/>
  <c r="AU140" i="11" s="1"/>
  <c r="AS219" i="11"/>
  <c r="AU219" i="11" s="1"/>
  <c r="AT219" i="11"/>
  <c r="AS139" i="11"/>
  <c r="AU139" i="11" s="1"/>
  <c r="AT139" i="11"/>
  <c r="AS99" i="11"/>
  <c r="AU99" i="11" s="1"/>
  <c r="AT99" i="11"/>
  <c r="AS59" i="11"/>
  <c r="AU59" i="11" s="1"/>
  <c r="AT59" i="11"/>
  <c r="AT218" i="11"/>
  <c r="AS198" i="11"/>
  <c r="AU198" i="11" s="1"/>
  <c r="AT198" i="11"/>
  <c r="AS178" i="11"/>
  <c r="AU178" i="11" s="1"/>
  <c r="AS118" i="11"/>
  <c r="AU118" i="11" s="1"/>
  <c r="AT118" i="11"/>
  <c r="AS98" i="11"/>
  <c r="AU98" i="11" s="1"/>
  <c r="AT98" i="11"/>
  <c r="AS58" i="11"/>
  <c r="AU58" i="11" s="1"/>
  <c r="AT58" i="11"/>
  <c r="AS38" i="11"/>
  <c r="AU38" i="11" s="1"/>
  <c r="AT38" i="11"/>
  <c r="AS18" i="11"/>
  <c r="AU18" i="11" s="1"/>
  <c r="AT237" i="11"/>
  <c r="AS217" i="11"/>
  <c r="AU217" i="11" s="1"/>
  <c r="AT217" i="11"/>
  <c r="AS197" i="11"/>
  <c r="AU197" i="11" s="1"/>
  <c r="AT197" i="11"/>
  <c r="AS177" i="11"/>
  <c r="AU177" i="11" s="1"/>
  <c r="AS137" i="11"/>
  <c r="AU137" i="11" s="1"/>
  <c r="AT137" i="11"/>
  <c r="AS117" i="11"/>
  <c r="AU117" i="11" s="1"/>
  <c r="AT117" i="11"/>
  <c r="AT77" i="11"/>
  <c r="AS57" i="11"/>
  <c r="AU57" i="11" s="1"/>
  <c r="AT57" i="11"/>
  <c r="AS37" i="11"/>
  <c r="AU37" i="11" s="1"/>
  <c r="AT37" i="11"/>
  <c r="AS17" i="11"/>
  <c r="AU17" i="11" s="1"/>
  <c r="AT17" i="11"/>
  <c r="AT236" i="11"/>
  <c r="AS216" i="11"/>
  <c r="AU216" i="11" s="1"/>
  <c r="AT216" i="11"/>
  <c r="AS196" i="11"/>
  <c r="AU196" i="11" s="1"/>
  <c r="AT196" i="11"/>
  <c r="AS176" i="11"/>
  <c r="AU176" i="11" s="1"/>
  <c r="AS116" i="11"/>
  <c r="AU116" i="11" s="1"/>
  <c r="AT116" i="11"/>
  <c r="AS96" i="11"/>
  <c r="AU96" i="11" s="1"/>
  <c r="AT76" i="11"/>
  <c r="AT56" i="11"/>
  <c r="AS36" i="11"/>
  <c r="AU36" i="11" s="1"/>
  <c r="AT36" i="11"/>
  <c r="AS16" i="11"/>
  <c r="AU16" i="11" s="1"/>
  <c r="AT16" i="11"/>
  <c r="AS235" i="11"/>
  <c r="AU235" i="11" s="1"/>
  <c r="AT235" i="11"/>
  <c r="AS215" i="11"/>
  <c r="AU215" i="11" s="1"/>
  <c r="AT215" i="11"/>
  <c r="AS195" i="11"/>
  <c r="AU195" i="11" s="1"/>
  <c r="AT195" i="11"/>
  <c r="AS175" i="11"/>
  <c r="AU175" i="11" s="1"/>
  <c r="AS135" i="11"/>
  <c r="AU135" i="11" s="1"/>
  <c r="AT135" i="11"/>
  <c r="AS95" i="11"/>
  <c r="AU95" i="11" s="1"/>
  <c r="AT95" i="11"/>
  <c r="AS75" i="11"/>
  <c r="AU75" i="11" s="1"/>
  <c r="AT75" i="11"/>
  <c r="AS55" i="11"/>
  <c r="AU55" i="11" s="1"/>
  <c r="AT55" i="11"/>
  <c r="AS35" i="11"/>
  <c r="AU35" i="11" s="1"/>
  <c r="AT35" i="11"/>
  <c r="AS234" i="11"/>
  <c r="AU234" i="11" s="1"/>
  <c r="AT234" i="11"/>
  <c r="AS194" i="11"/>
  <c r="AU194" i="11" s="1"/>
  <c r="AT194" i="11"/>
  <c r="AS174" i="11"/>
  <c r="AU174" i="11" s="1"/>
  <c r="AT134" i="11"/>
  <c r="AS114" i="11"/>
  <c r="AU114" i="11" s="1"/>
  <c r="AT114" i="11"/>
  <c r="AS94" i="11"/>
  <c r="AU94" i="11" s="1"/>
  <c r="AS34" i="11"/>
  <c r="AU34" i="11" s="1"/>
  <c r="AT34" i="11"/>
  <c r="AS14" i="11"/>
  <c r="AU14" i="11" s="1"/>
  <c r="AT14" i="11"/>
  <c r="AS213" i="11"/>
  <c r="AU213" i="11" s="1"/>
  <c r="AT213" i="11"/>
  <c r="AS153" i="11"/>
  <c r="AU153" i="11" s="1"/>
  <c r="AT153" i="11"/>
  <c r="AS133" i="11"/>
  <c r="AU133" i="11" s="1"/>
  <c r="AT133" i="11"/>
  <c r="AS113" i="11"/>
  <c r="AU113" i="11" s="1"/>
  <c r="AT113" i="11"/>
  <c r="AS73" i="11"/>
  <c r="AU73" i="11" s="1"/>
  <c r="AT73" i="11"/>
  <c r="AS53" i="11"/>
  <c r="AU53" i="11" s="1"/>
  <c r="AT53" i="11"/>
  <c r="AS33" i="11"/>
  <c r="AU33" i="11" s="1"/>
  <c r="AT33" i="11"/>
  <c r="AS212" i="11"/>
  <c r="AU212" i="11" s="1"/>
  <c r="AT212" i="11"/>
  <c r="AS192" i="11"/>
  <c r="AU192" i="11" s="1"/>
  <c r="AT192" i="11"/>
  <c r="AS132" i="11"/>
  <c r="AU132" i="11" s="1"/>
  <c r="AT132" i="11"/>
  <c r="AS112" i="11"/>
  <c r="AU112" i="11" s="1"/>
  <c r="AT112" i="11"/>
  <c r="AS52" i="11"/>
  <c r="AU52" i="11" s="1"/>
  <c r="AT52" i="11"/>
  <c r="AS191" i="11"/>
  <c r="AU191" i="11" s="1"/>
  <c r="AT191" i="11"/>
  <c r="AS171" i="11"/>
  <c r="AU171" i="11" s="1"/>
  <c r="AT171" i="11"/>
  <c r="AS131" i="11"/>
  <c r="AU131" i="11" s="1"/>
  <c r="AT131" i="11"/>
  <c r="AS111" i="11"/>
  <c r="AU111" i="11" s="1"/>
  <c r="AT111" i="11"/>
  <c r="AS71" i="11"/>
  <c r="AU71" i="11" s="1"/>
  <c r="AT71" i="11"/>
  <c r="AS51" i="11"/>
  <c r="AU51" i="11" s="1"/>
  <c r="AS31" i="11"/>
  <c r="AU31" i="11" s="1"/>
  <c r="AT31" i="11"/>
  <c r="AS202" i="11"/>
  <c r="AU202" i="11" s="1"/>
  <c r="AT202" i="11"/>
  <c r="AS162" i="11"/>
  <c r="AU162" i="11" s="1"/>
  <c r="AT162" i="11"/>
  <c r="AS122" i="11"/>
  <c r="AU122" i="11" s="1"/>
  <c r="AT122" i="11"/>
  <c r="AQ121" i="11"/>
  <c r="AS241" i="11"/>
  <c r="AU241" i="11" s="1"/>
  <c r="AT241" i="11"/>
  <c r="AS181" i="11"/>
  <c r="AU181" i="11" s="1"/>
  <c r="AT181" i="11"/>
  <c r="AT161" i="11"/>
  <c r="AS141" i="11"/>
  <c r="AU141" i="11" s="1"/>
  <c r="AT141" i="11"/>
  <c r="AS101" i="11"/>
  <c r="AU101" i="11" s="1"/>
  <c r="AS21" i="11"/>
  <c r="AU21" i="11" s="1"/>
  <c r="AT21" i="11"/>
  <c r="AS240" i="11"/>
  <c r="AU240" i="11" s="1"/>
  <c r="AT240" i="11"/>
  <c r="AS200" i="11"/>
  <c r="AU200" i="11" s="1"/>
  <c r="AT200" i="11"/>
  <c r="AS120" i="11"/>
  <c r="AU120" i="11" s="1"/>
  <c r="AT120" i="11"/>
  <c r="AS80" i="11"/>
  <c r="AU80" i="11" s="1"/>
  <c r="AT80" i="11"/>
  <c r="AS40" i="11"/>
  <c r="AU40" i="11" s="1"/>
  <c r="AS20" i="11"/>
  <c r="AU20" i="11" s="1"/>
  <c r="AT20" i="11"/>
  <c r="AS199" i="11"/>
  <c r="AU199" i="11" s="1"/>
  <c r="AT199" i="11"/>
  <c r="AS79" i="11"/>
  <c r="AU79" i="11" s="1"/>
  <c r="AT79" i="11"/>
  <c r="AS39" i="11"/>
  <c r="AU39" i="11" s="1"/>
  <c r="AT39" i="11"/>
  <c r="AS250" i="11"/>
  <c r="AU250" i="11" s="1"/>
  <c r="AS190" i="11"/>
  <c r="AU190" i="11" s="1"/>
  <c r="AT190" i="11"/>
  <c r="AS170" i="11"/>
  <c r="AU170" i="11" s="1"/>
  <c r="AT170" i="11"/>
  <c r="AT150" i="11"/>
  <c r="AS130" i="11"/>
  <c r="AU130" i="11" s="1"/>
  <c r="AT130" i="11"/>
  <c r="AS110" i="11"/>
  <c r="AU110" i="11" s="1"/>
  <c r="AT110" i="11"/>
  <c r="AS90" i="11"/>
  <c r="AU90" i="11" s="1"/>
  <c r="AT50" i="11"/>
  <c r="AS30" i="11"/>
  <c r="AU30" i="11" s="1"/>
  <c r="AT30" i="11"/>
  <c r="AS249" i="11"/>
  <c r="AU249" i="11" s="1"/>
  <c r="AS209" i="11"/>
  <c r="AU209" i="11" s="1"/>
  <c r="AT209" i="11"/>
  <c r="AS169" i="11"/>
  <c r="AU169" i="11" s="1"/>
  <c r="AT169" i="11"/>
  <c r="AS149" i="11"/>
  <c r="AU149" i="11" s="1"/>
  <c r="AT149" i="11"/>
  <c r="AS129" i="11"/>
  <c r="AU129" i="11" s="1"/>
  <c r="AT129" i="11"/>
  <c r="AS109" i="11"/>
  <c r="AU109" i="11" s="1"/>
  <c r="AT109" i="11"/>
  <c r="AT49" i="11"/>
  <c r="AS29" i="11"/>
  <c r="AU29" i="11" s="1"/>
  <c r="AT29" i="11"/>
  <c r="AS248" i="11"/>
  <c r="AU248" i="11" s="1"/>
  <c r="AS208" i="11"/>
  <c r="AU208" i="11" s="1"/>
  <c r="AT208" i="11"/>
  <c r="AS168" i="11"/>
  <c r="AU168" i="11" s="1"/>
  <c r="AS148" i="11"/>
  <c r="AU148" i="11" s="1"/>
  <c r="AT148" i="11"/>
  <c r="AS108" i="11"/>
  <c r="AU108" i="11" s="1"/>
  <c r="AT108" i="11"/>
  <c r="AS88" i="11"/>
  <c r="AU88" i="11" s="1"/>
  <c r="AS28" i="11"/>
  <c r="AU28" i="11" s="1"/>
  <c r="AT28" i="11"/>
  <c r="AS247" i="11"/>
  <c r="AU247" i="11" s="1"/>
  <c r="AT227" i="11"/>
  <c r="AS207" i="11"/>
  <c r="AU207" i="11" s="1"/>
  <c r="AT207" i="11"/>
  <c r="AS187" i="11"/>
  <c r="AU187" i="11" s="1"/>
  <c r="AT187" i="11"/>
  <c r="AS167" i="11"/>
  <c r="AU167" i="11" s="1"/>
  <c r="AT127" i="11"/>
  <c r="AS107" i="11"/>
  <c r="AU107" i="11" s="1"/>
  <c r="AT107" i="11"/>
  <c r="AS87" i="11"/>
  <c r="AU87" i="11" s="1"/>
  <c r="AT67" i="11"/>
  <c r="AT47" i="11"/>
  <c r="AS27" i="11"/>
  <c r="AU27" i="11" s="1"/>
  <c r="AT27" i="11"/>
  <c r="AS246" i="11"/>
  <c r="AU246" i="11" s="1"/>
  <c r="AT226" i="11"/>
  <c r="AS206" i="11"/>
  <c r="AU206" i="11" s="1"/>
  <c r="AT206" i="11"/>
  <c r="AS186" i="11"/>
  <c r="AU186" i="11" s="1"/>
  <c r="AT186" i="11"/>
  <c r="AS166" i="11"/>
  <c r="AU166" i="11" s="1"/>
  <c r="AT166" i="11"/>
  <c r="AS126" i="11"/>
  <c r="AU126" i="11" s="1"/>
  <c r="AT126" i="11"/>
  <c r="AS86" i="11"/>
  <c r="AU86" i="11" s="1"/>
  <c r="AS66" i="11"/>
  <c r="AU66" i="11" s="1"/>
  <c r="AT66" i="11"/>
  <c r="AS46" i="11"/>
  <c r="AU46" i="11" s="1"/>
  <c r="AT46" i="11"/>
  <c r="AS26" i="11"/>
  <c r="AU26" i="11" s="1"/>
  <c r="AT26" i="11"/>
  <c r="AS245" i="11"/>
  <c r="AU245" i="11" s="1"/>
  <c r="AT245" i="11"/>
  <c r="AT205" i="11"/>
  <c r="AS165" i="11"/>
  <c r="AU165" i="11" s="1"/>
  <c r="AT165" i="11"/>
  <c r="AS145" i="11"/>
  <c r="AU145" i="11" s="1"/>
  <c r="AT105" i="11"/>
  <c r="AS85" i="11"/>
  <c r="AU85" i="11" s="1"/>
  <c r="AT85" i="11"/>
  <c r="AS65" i="11"/>
  <c r="AU65" i="11" s="1"/>
  <c r="AT45" i="11"/>
  <c r="AT25" i="11"/>
  <c r="AS244" i="11"/>
  <c r="AU244" i="11" s="1"/>
  <c r="AT244" i="11"/>
  <c r="AT204" i="11"/>
  <c r="AS184" i="11"/>
  <c r="AU184" i="11" s="1"/>
  <c r="AT184" i="11"/>
  <c r="AS164" i="11"/>
  <c r="AU164" i="11" s="1"/>
  <c r="AT164" i="11"/>
  <c r="AS144" i="11"/>
  <c r="AU144" i="11" s="1"/>
  <c r="AS104" i="11"/>
  <c r="AU104" i="11" s="1"/>
  <c r="AT104" i="11"/>
  <c r="AS84" i="11"/>
  <c r="AU84" i="11" s="1"/>
  <c r="AT84" i="11"/>
  <c r="AS64" i="11"/>
  <c r="AU64" i="11" s="1"/>
  <c r="AT44" i="11"/>
  <c r="AS24" i="11"/>
  <c r="AU24" i="11" s="1"/>
  <c r="AT24" i="11"/>
  <c r="AS243" i="11"/>
  <c r="AU243" i="11" s="1"/>
  <c r="AS203" i="11"/>
  <c r="AU203" i="11" s="1"/>
  <c r="AT203" i="11"/>
  <c r="AT183" i="11"/>
  <c r="AS163" i="11"/>
  <c r="AU163" i="11" s="1"/>
  <c r="AT163" i="11"/>
  <c r="AS143" i="11"/>
  <c r="AU143" i="11" s="1"/>
  <c r="AS103" i="11"/>
  <c r="AU103" i="11" s="1"/>
  <c r="AT103" i="11"/>
  <c r="AS43" i="11"/>
  <c r="AU43" i="11" s="1"/>
  <c r="AT43" i="11"/>
  <c r="AT23" i="11"/>
  <c r="AR225" i="11"/>
  <c r="AL240" i="11"/>
  <c r="AE240" i="11"/>
  <c r="AE220" i="11"/>
  <c r="AL220" i="11"/>
  <c r="AE200" i="11"/>
  <c r="AL200" i="11"/>
  <c r="AL180" i="11"/>
  <c r="AE180" i="11"/>
  <c r="AI160" i="11"/>
  <c r="AL160" i="11"/>
  <c r="AE160" i="11"/>
  <c r="AE140" i="11"/>
  <c r="AL140" i="11"/>
  <c r="AE120" i="11"/>
  <c r="AL120" i="11"/>
  <c r="AE100" i="11"/>
  <c r="AL100" i="11"/>
  <c r="AL80" i="11"/>
  <c r="AE80" i="11"/>
  <c r="AE60" i="11"/>
  <c r="AL60" i="11"/>
  <c r="AL40" i="11"/>
  <c r="AE40" i="11"/>
  <c r="AE20" i="11"/>
  <c r="AL20" i="11"/>
  <c r="AM240" i="11"/>
  <c r="AN240" i="11" s="1"/>
  <c r="AF240" i="11"/>
  <c r="AF220" i="11"/>
  <c r="AM220" i="11"/>
  <c r="AN220" i="11" s="1"/>
  <c r="AF200" i="11"/>
  <c r="AM200" i="11"/>
  <c r="AN200" i="11" s="1"/>
  <c r="AF180" i="11"/>
  <c r="AM180" i="11"/>
  <c r="AN180" i="11" s="1"/>
  <c r="AM160" i="11"/>
  <c r="AN160" i="11" s="1"/>
  <c r="AF160" i="11"/>
  <c r="AM140" i="11"/>
  <c r="AN140" i="11" s="1"/>
  <c r="AF140" i="11"/>
  <c r="AF120" i="11"/>
  <c r="AM120" i="11"/>
  <c r="AN120" i="11" s="1"/>
  <c r="AM100" i="11"/>
  <c r="AN100" i="11" s="1"/>
  <c r="AF100" i="11"/>
  <c r="AM80" i="11"/>
  <c r="AN80" i="11" s="1"/>
  <c r="AF80" i="11"/>
  <c r="AF60" i="11"/>
  <c r="AM60" i="11"/>
  <c r="AN60" i="11" s="1"/>
  <c r="AM40" i="11"/>
  <c r="AN40" i="11" s="1"/>
  <c r="AF40" i="11"/>
  <c r="AF20" i="11"/>
  <c r="AM20" i="11"/>
  <c r="AN20" i="11" s="1"/>
  <c r="AL239" i="11"/>
  <c r="AE239" i="11"/>
  <c r="AL219" i="11"/>
  <c r="AE219" i="11"/>
  <c r="AE199" i="11"/>
  <c r="AL199" i="11"/>
  <c r="AL179" i="11"/>
  <c r="AE179" i="11"/>
  <c r="AI159" i="11"/>
  <c r="AL159" i="11"/>
  <c r="AE159" i="11"/>
  <c r="AL139" i="11"/>
  <c r="AE139" i="11"/>
  <c r="AL119" i="11"/>
  <c r="AE119" i="11"/>
  <c r="AL99" i="11"/>
  <c r="AE99" i="11"/>
  <c r="AL79" i="11"/>
  <c r="AE79" i="11"/>
  <c r="AE59" i="11"/>
  <c r="AL59" i="11"/>
  <c r="AL39" i="11"/>
  <c r="AE39" i="11"/>
  <c r="AL19" i="11"/>
  <c r="AE19" i="11"/>
  <c r="AM239" i="11"/>
  <c r="AN239" i="11" s="1"/>
  <c r="AF239" i="11"/>
  <c r="AM219" i="11"/>
  <c r="AN219" i="11" s="1"/>
  <c r="AF219" i="11"/>
  <c r="AF199" i="11"/>
  <c r="AM199" i="11"/>
  <c r="AN199" i="11" s="1"/>
  <c r="AF179" i="11"/>
  <c r="AM179" i="11"/>
  <c r="AN179" i="11" s="1"/>
  <c r="AM159" i="11"/>
  <c r="AN159" i="11" s="1"/>
  <c r="AF159" i="11"/>
  <c r="AF139" i="11"/>
  <c r="AM139" i="11"/>
  <c r="AN139" i="11" s="1"/>
  <c r="AF119" i="11"/>
  <c r="AM119" i="11"/>
  <c r="AN119" i="11" s="1"/>
  <c r="AF99" i="11"/>
  <c r="AM99" i="11"/>
  <c r="AN99" i="11" s="1"/>
  <c r="AM79" i="11"/>
  <c r="AN79" i="11" s="1"/>
  <c r="AF79" i="11"/>
  <c r="AF59" i="11"/>
  <c r="AM59" i="11"/>
  <c r="AN59" i="11" s="1"/>
  <c r="AF39" i="11"/>
  <c r="AM39" i="11"/>
  <c r="AN39" i="11" s="1"/>
  <c r="AF19" i="11"/>
  <c r="AM19" i="11"/>
  <c r="AN19" i="11" s="1"/>
  <c r="AE238" i="11"/>
  <c r="AL238" i="11"/>
  <c r="AL218" i="11"/>
  <c r="AE218" i="11"/>
  <c r="AE198" i="11"/>
  <c r="AL198" i="11"/>
  <c r="AL178" i="11"/>
  <c r="AE178" i="11"/>
  <c r="AI158" i="11"/>
  <c r="AE158" i="11"/>
  <c r="AL158" i="11"/>
  <c r="AL138" i="11"/>
  <c r="AE138" i="11"/>
  <c r="AL118" i="11"/>
  <c r="AE118" i="11"/>
  <c r="AL98" i="11"/>
  <c r="AE98" i="11"/>
  <c r="AL78" i="11"/>
  <c r="AE78" i="11"/>
  <c r="AI58" i="11"/>
  <c r="AE58" i="11"/>
  <c r="AL58" i="11"/>
  <c r="AE38" i="11"/>
  <c r="AL38" i="11"/>
  <c r="AL18" i="11"/>
  <c r="AE18" i="11"/>
  <c r="AM238" i="11"/>
  <c r="AN238" i="11" s="1"/>
  <c r="AF238" i="11"/>
  <c r="AM218" i="11"/>
  <c r="AN218" i="11" s="1"/>
  <c r="AF218" i="11"/>
  <c r="AF198" i="11"/>
  <c r="AM198" i="11"/>
  <c r="AN198" i="11" s="1"/>
  <c r="AM178" i="11"/>
  <c r="AN178" i="11" s="1"/>
  <c r="AF178" i="11"/>
  <c r="AF158" i="11"/>
  <c r="AM158" i="11"/>
  <c r="AN158" i="11" s="1"/>
  <c r="AM138" i="11"/>
  <c r="AN138" i="11" s="1"/>
  <c r="AF138" i="11"/>
  <c r="AM118" i="11"/>
  <c r="AN118" i="11" s="1"/>
  <c r="AF118" i="11"/>
  <c r="AF98" i="11"/>
  <c r="AM98" i="11"/>
  <c r="AN98" i="11" s="1"/>
  <c r="AF78" i="11"/>
  <c r="AM78" i="11"/>
  <c r="AN78" i="11" s="1"/>
  <c r="AF58" i="11"/>
  <c r="AM58" i="11"/>
  <c r="AN58" i="11" s="1"/>
  <c r="AF38" i="11"/>
  <c r="AM38" i="11"/>
  <c r="AN38" i="11" s="1"/>
  <c r="AM18" i="11"/>
  <c r="AN18" i="11" s="1"/>
  <c r="AF18" i="11"/>
  <c r="AL237" i="11"/>
  <c r="AE237" i="11"/>
  <c r="AE217" i="11"/>
  <c r="AL217" i="11"/>
  <c r="AL197" i="11"/>
  <c r="AE197" i="11"/>
  <c r="AE177" i="11"/>
  <c r="AL177" i="11"/>
  <c r="AI157" i="11"/>
  <c r="AL157" i="11"/>
  <c r="AE157" i="11"/>
  <c r="AL137" i="11"/>
  <c r="AE137" i="11"/>
  <c r="AL117" i="11"/>
  <c r="AE117" i="11"/>
  <c r="AL97" i="11"/>
  <c r="AE97" i="11"/>
  <c r="AE77" i="11"/>
  <c r="AL77" i="11"/>
  <c r="AI57" i="11"/>
  <c r="AE57" i="11"/>
  <c r="AL57" i="11"/>
  <c r="AE37" i="11"/>
  <c r="AL37" i="11"/>
  <c r="AE17" i="11"/>
  <c r="AL17" i="11"/>
  <c r="AM237" i="11"/>
  <c r="AN237" i="11" s="1"/>
  <c r="AF237" i="11"/>
  <c r="AM217" i="11"/>
  <c r="AN217" i="11" s="1"/>
  <c r="AF217" i="11"/>
  <c r="AF197" i="11"/>
  <c r="AM197" i="11"/>
  <c r="AN197" i="11" s="1"/>
  <c r="AF177" i="11"/>
  <c r="AM177" i="11"/>
  <c r="AN177" i="11" s="1"/>
  <c r="AF157" i="11"/>
  <c r="AM157" i="11"/>
  <c r="AN157" i="11" s="1"/>
  <c r="AM137" i="11"/>
  <c r="AN137" i="11" s="1"/>
  <c r="AF137" i="11"/>
  <c r="AM117" i="11"/>
  <c r="AN117" i="11" s="1"/>
  <c r="AF117" i="11"/>
  <c r="AM97" i="11"/>
  <c r="AN97" i="11" s="1"/>
  <c r="AF97" i="11"/>
  <c r="AF77" i="11"/>
  <c r="AM77" i="11"/>
  <c r="AN77" i="11" s="1"/>
  <c r="AF57" i="11"/>
  <c r="AM57" i="11"/>
  <c r="AN57" i="11" s="1"/>
  <c r="AF37" i="11"/>
  <c r="AM37" i="11"/>
  <c r="AN37" i="11" s="1"/>
  <c r="AM17" i="11"/>
  <c r="AN17" i="11" s="1"/>
  <c r="AF17" i="11"/>
  <c r="AL236" i="11"/>
  <c r="AE236" i="11"/>
  <c r="AL216" i="11"/>
  <c r="AE216" i="11"/>
  <c r="AE196" i="11"/>
  <c r="AL196" i="11"/>
  <c r="AE176" i="11"/>
  <c r="AL176" i="11"/>
  <c r="AI156" i="11"/>
  <c r="AL156" i="11"/>
  <c r="AE156" i="11"/>
  <c r="AL136" i="11"/>
  <c r="AE136" i="11"/>
  <c r="AL116" i="11"/>
  <c r="AE116" i="11"/>
  <c r="AE96" i="11"/>
  <c r="AL96" i="11"/>
  <c r="AE76" i="11"/>
  <c r="AL76" i="11"/>
  <c r="AI56" i="11"/>
  <c r="AL56" i="11"/>
  <c r="AE56" i="11"/>
  <c r="AE36" i="11"/>
  <c r="AL36" i="11"/>
  <c r="AE16" i="11"/>
  <c r="AL16" i="11"/>
  <c r="AM236" i="11"/>
  <c r="AN236" i="11" s="1"/>
  <c r="AF236" i="11"/>
  <c r="AM216" i="11"/>
  <c r="AN216" i="11" s="1"/>
  <c r="AF216" i="11"/>
  <c r="AM196" i="11"/>
  <c r="AN196" i="11" s="1"/>
  <c r="AF196" i="11"/>
  <c r="AF176" i="11"/>
  <c r="AM176" i="11"/>
  <c r="AN176" i="11" s="1"/>
  <c r="AM156" i="11"/>
  <c r="AN156" i="11" s="1"/>
  <c r="AF156" i="11"/>
  <c r="AF136" i="11"/>
  <c r="AM136" i="11"/>
  <c r="AN136" i="11" s="1"/>
  <c r="AM116" i="11"/>
  <c r="AN116" i="11" s="1"/>
  <c r="AF116" i="11"/>
  <c r="AM96" i="11"/>
  <c r="AN96" i="11" s="1"/>
  <c r="AF96" i="11"/>
  <c r="AF76" i="11"/>
  <c r="AM76" i="11"/>
  <c r="AN76" i="11" s="1"/>
  <c r="AM56" i="11"/>
  <c r="AN56" i="11" s="1"/>
  <c r="AF56" i="11"/>
  <c r="AM36" i="11"/>
  <c r="AN36" i="11" s="1"/>
  <c r="AF36" i="11"/>
  <c r="AM16" i="11"/>
  <c r="AN16" i="11" s="1"/>
  <c r="AF16" i="11"/>
  <c r="AE235" i="11"/>
  <c r="AL235" i="11"/>
  <c r="AL215" i="11"/>
  <c r="AE215" i="11"/>
  <c r="AL195" i="11"/>
  <c r="AE195" i="11"/>
  <c r="AL175" i="11"/>
  <c r="AE175" i="11"/>
  <c r="AE155" i="11"/>
  <c r="AL155" i="11"/>
  <c r="AE135" i="11"/>
  <c r="AL135" i="11"/>
  <c r="AL115" i="11"/>
  <c r="AE115" i="11"/>
  <c r="AE95" i="11"/>
  <c r="AL95" i="11"/>
  <c r="AL75" i="11"/>
  <c r="AE75" i="11"/>
  <c r="AL55" i="11"/>
  <c r="AE55" i="11"/>
  <c r="AE35" i="11"/>
  <c r="AL35" i="11"/>
  <c r="AE15" i="11"/>
  <c r="AL15" i="11"/>
  <c r="AF235" i="11"/>
  <c r="AM235" i="11"/>
  <c r="AN235" i="11" s="1"/>
  <c r="AF215" i="11"/>
  <c r="AM215" i="11"/>
  <c r="AN215" i="11" s="1"/>
  <c r="AF195" i="11"/>
  <c r="AM195" i="11"/>
  <c r="AN195" i="11" s="1"/>
  <c r="AF175" i="11"/>
  <c r="AM175" i="11"/>
  <c r="AN175" i="11" s="1"/>
  <c r="AF155" i="11"/>
  <c r="AM155" i="11"/>
  <c r="AN155" i="11" s="1"/>
  <c r="AF135" i="11"/>
  <c r="AM135" i="11"/>
  <c r="AN135" i="11" s="1"/>
  <c r="AF115" i="11"/>
  <c r="AM115" i="11"/>
  <c r="AN115" i="11" s="1"/>
  <c r="AF95" i="11"/>
  <c r="AM95" i="11"/>
  <c r="AN95" i="11" s="1"/>
  <c r="AF75" i="11"/>
  <c r="AM75" i="11"/>
  <c r="AN75" i="11" s="1"/>
  <c r="AF55" i="11"/>
  <c r="AM55" i="11"/>
  <c r="AN55" i="11" s="1"/>
  <c r="AF35" i="11"/>
  <c r="AM35" i="11"/>
  <c r="AN35" i="11" s="1"/>
  <c r="AF15" i="11"/>
  <c r="AM15" i="11"/>
  <c r="AN15" i="11" s="1"/>
  <c r="AE234" i="11"/>
  <c r="AL234" i="11"/>
  <c r="AE214" i="11"/>
  <c r="AL214" i="11"/>
  <c r="AE194" i="11"/>
  <c r="AL194" i="11"/>
  <c r="AE174" i="11"/>
  <c r="AL174" i="11"/>
  <c r="AE154" i="11"/>
  <c r="AL154" i="11"/>
  <c r="AE134" i="11"/>
  <c r="AL134" i="11"/>
  <c r="AE114" i="11"/>
  <c r="AL114" i="11"/>
  <c r="AE94" i="11"/>
  <c r="AL94" i="11"/>
  <c r="AE74" i="11"/>
  <c r="AL74" i="11"/>
  <c r="AE54" i="11"/>
  <c r="AL54" i="11"/>
  <c r="AE34" i="11"/>
  <c r="AL34" i="11"/>
  <c r="AE14" i="11"/>
  <c r="AL14" i="11"/>
  <c r="AF234" i="11"/>
  <c r="AM234" i="11"/>
  <c r="AN234" i="11" s="1"/>
  <c r="AF214" i="11"/>
  <c r="AM214" i="11"/>
  <c r="AN214" i="11" s="1"/>
  <c r="AF194" i="11"/>
  <c r="AM194" i="11"/>
  <c r="AN194" i="11" s="1"/>
  <c r="AF174" i="11"/>
  <c r="AM174" i="11"/>
  <c r="AN174" i="11" s="1"/>
  <c r="AF154" i="11"/>
  <c r="AM154" i="11"/>
  <c r="AN154" i="11" s="1"/>
  <c r="AF134" i="11"/>
  <c r="AM134" i="11"/>
  <c r="AN134" i="11" s="1"/>
  <c r="AF114" i="11"/>
  <c r="AM114" i="11"/>
  <c r="AN114" i="11" s="1"/>
  <c r="AF94" i="11"/>
  <c r="AM94" i="11"/>
  <c r="AN94" i="11" s="1"/>
  <c r="AF74" i="11"/>
  <c r="AM74" i="11"/>
  <c r="AN74" i="11" s="1"/>
  <c r="AF54" i="11"/>
  <c r="AM54" i="11"/>
  <c r="AN54" i="11" s="1"/>
  <c r="AF34" i="11"/>
  <c r="AM34" i="11"/>
  <c r="AN34" i="11" s="1"/>
  <c r="AF14" i="11"/>
  <c r="AM14" i="11"/>
  <c r="AN14" i="11" s="1"/>
  <c r="AI13" i="11"/>
  <c r="AL13" i="11"/>
  <c r="AE13" i="11"/>
  <c r="AL233" i="11"/>
  <c r="AE233" i="11"/>
  <c r="AL213" i="11"/>
  <c r="AE213" i="11"/>
  <c r="AL193" i="11"/>
  <c r="AE193" i="11"/>
  <c r="AE173" i="11"/>
  <c r="AL173" i="11"/>
  <c r="AL153" i="11"/>
  <c r="AE153" i="11"/>
  <c r="AE133" i="11"/>
  <c r="AL133" i="11"/>
  <c r="AE113" i="11"/>
  <c r="AL113" i="11"/>
  <c r="AL93" i="11"/>
  <c r="AE93" i="11"/>
  <c r="AE73" i="11"/>
  <c r="AL73" i="11"/>
  <c r="AI53" i="11"/>
  <c r="AL53" i="11"/>
  <c r="AE53" i="11"/>
  <c r="AE33" i="11"/>
  <c r="AL33" i="11"/>
  <c r="AM13" i="11"/>
  <c r="AN13" i="11" s="1"/>
  <c r="AF13" i="11"/>
  <c r="AF233" i="11"/>
  <c r="AM233" i="11"/>
  <c r="AN233" i="11" s="1"/>
  <c r="AM213" i="11"/>
  <c r="AN213" i="11" s="1"/>
  <c r="AF213" i="11"/>
  <c r="AM193" i="11"/>
  <c r="AN193" i="11" s="1"/>
  <c r="AF193" i="11"/>
  <c r="AF173" i="11"/>
  <c r="AM173" i="11"/>
  <c r="AN173" i="11" s="1"/>
  <c r="AM153" i="11"/>
  <c r="AN153" i="11" s="1"/>
  <c r="AF153" i="11"/>
  <c r="AF133" i="11"/>
  <c r="AM133" i="11"/>
  <c r="AN133" i="11" s="1"/>
  <c r="AF113" i="11"/>
  <c r="AM113" i="11"/>
  <c r="AN113" i="11" s="1"/>
  <c r="AF93" i="11"/>
  <c r="AM93" i="11"/>
  <c r="AN93" i="11" s="1"/>
  <c r="AM73" i="11"/>
  <c r="AN73" i="11" s="1"/>
  <c r="AF73" i="11"/>
  <c r="AF53" i="11"/>
  <c r="AM53" i="11"/>
  <c r="AN53" i="11" s="1"/>
  <c r="AM33" i="11"/>
  <c r="AN33" i="11" s="1"/>
  <c r="AF33" i="11"/>
  <c r="AL252" i="11"/>
  <c r="AE252" i="11"/>
  <c r="AL232" i="11"/>
  <c r="AE232" i="11"/>
  <c r="AL212" i="11"/>
  <c r="AE212" i="11"/>
  <c r="AL192" i="11"/>
  <c r="AE192" i="11"/>
  <c r="AL172" i="11"/>
  <c r="AE172" i="11"/>
  <c r="AL152" i="11"/>
  <c r="AE152" i="11"/>
  <c r="AL132" i="11"/>
  <c r="AE132" i="11"/>
  <c r="AL112" i="11"/>
  <c r="AE112" i="11"/>
  <c r="AL92" i="11"/>
  <c r="AE92" i="11"/>
  <c r="AL72" i="11"/>
  <c r="AE72" i="11"/>
  <c r="AI52" i="11"/>
  <c r="AL52" i="11"/>
  <c r="AE52" i="11"/>
  <c r="AL32" i="11"/>
  <c r="AE32" i="11"/>
  <c r="AM252" i="11"/>
  <c r="AN252" i="11" s="1"/>
  <c r="AF252" i="11"/>
  <c r="AM232" i="11"/>
  <c r="AN232" i="11" s="1"/>
  <c r="AF232" i="11"/>
  <c r="AM212" i="11"/>
  <c r="AN212" i="11" s="1"/>
  <c r="AF212" i="11"/>
  <c r="AM192" i="11"/>
  <c r="AN192" i="11" s="1"/>
  <c r="AF192" i="11"/>
  <c r="AM172" i="11"/>
  <c r="AN172" i="11" s="1"/>
  <c r="AF172" i="11"/>
  <c r="AM152" i="11"/>
  <c r="AN152" i="11" s="1"/>
  <c r="AF152" i="11"/>
  <c r="AM132" i="11"/>
  <c r="AN132" i="11" s="1"/>
  <c r="AF132" i="11"/>
  <c r="AM112" i="11"/>
  <c r="AN112" i="11" s="1"/>
  <c r="AF112" i="11"/>
  <c r="AM92" i="11"/>
  <c r="AN92" i="11" s="1"/>
  <c r="AF92" i="11"/>
  <c r="AM72" i="11"/>
  <c r="AN72" i="11" s="1"/>
  <c r="AF72" i="11"/>
  <c r="AM52" i="11"/>
  <c r="AN52" i="11" s="1"/>
  <c r="AF52" i="11"/>
  <c r="AM32" i="11"/>
  <c r="AN32" i="11" s="1"/>
  <c r="AF32" i="11"/>
  <c r="AL251" i="11"/>
  <c r="AE251" i="11"/>
  <c r="AE231" i="11"/>
  <c r="AL231" i="11"/>
  <c r="AL211" i="11"/>
  <c r="AE211" i="11"/>
  <c r="AL191" i="11"/>
  <c r="AE191" i="11"/>
  <c r="AE171" i="11"/>
  <c r="AL171" i="11"/>
  <c r="AL151" i="11"/>
  <c r="AE151" i="11"/>
  <c r="AE131" i="11"/>
  <c r="AL131" i="11"/>
  <c r="AE111" i="11"/>
  <c r="AL111" i="11"/>
  <c r="AE91" i="11"/>
  <c r="AL91" i="11"/>
  <c r="AE71" i="11"/>
  <c r="AL71" i="11"/>
  <c r="AI51" i="11"/>
  <c r="AE51" i="11"/>
  <c r="AL51" i="11"/>
  <c r="AL31" i="11"/>
  <c r="AE31" i="11"/>
  <c r="AM251" i="11"/>
  <c r="AN251" i="11" s="1"/>
  <c r="AF251" i="11"/>
  <c r="AF231" i="11"/>
  <c r="AM231" i="11"/>
  <c r="AN231" i="11" s="1"/>
  <c r="AM211" i="11"/>
  <c r="AN211" i="11" s="1"/>
  <c r="AF211" i="11"/>
  <c r="AM191" i="11"/>
  <c r="AN191" i="11" s="1"/>
  <c r="AF191" i="11"/>
  <c r="AF171" i="11"/>
  <c r="AM171" i="11"/>
  <c r="AN171" i="11" s="1"/>
  <c r="AM151" i="11"/>
  <c r="AN151" i="11" s="1"/>
  <c r="AF151" i="11"/>
  <c r="AF131" i="11"/>
  <c r="AM131" i="11"/>
  <c r="AN131" i="11" s="1"/>
  <c r="AF111" i="11"/>
  <c r="AM111" i="11"/>
  <c r="AN111" i="11" s="1"/>
  <c r="AM91" i="11"/>
  <c r="AN91" i="11" s="1"/>
  <c r="AF91" i="11"/>
  <c r="AM71" i="11"/>
  <c r="AN71" i="11" s="1"/>
  <c r="AF71" i="11"/>
  <c r="AM51" i="11"/>
  <c r="AN51" i="11" s="1"/>
  <c r="AF51" i="11"/>
  <c r="AF31" i="11"/>
  <c r="AM31" i="11"/>
  <c r="AN31" i="11" s="1"/>
  <c r="AL250" i="11"/>
  <c r="AE250" i="11"/>
  <c r="AL230" i="11"/>
  <c r="AE230" i="11"/>
  <c r="AL210" i="11"/>
  <c r="AE210" i="11"/>
  <c r="AL190" i="11"/>
  <c r="AE190" i="11"/>
  <c r="AE170" i="11"/>
  <c r="AL170" i="11"/>
  <c r="AE150" i="11"/>
  <c r="AL150" i="11"/>
  <c r="AL130" i="11"/>
  <c r="AE130" i="11"/>
  <c r="AL110" i="11"/>
  <c r="AE110" i="11"/>
  <c r="AE90" i="11"/>
  <c r="AL90" i="11"/>
  <c r="AE70" i="11"/>
  <c r="AL70" i="11"/>
  <c r="AI50" i="11"/>
  <c r="AL50" i="11"/>
  <c r="AE50" i="11"/>
  <c r="AL30" i="11"/>
  <c r="AE30" i="11"/>
  <c r="AF250" i="11"/>
  <c r="AM250" i="11"/>
  <c r="AN250" i="11" s="1"/>
  <c r="AF230" i="11"/>
  <c r="AM230" i="11"/>
  <c r="AN230" i="11" s="1"/>
  <c r="AF210" i="11"/>
  <c r="AM210" i="11"/>
  <c r="AN210" i="11" s="1"/>
  <c r="AM190" i="11"/>
  <c r="AN190" i="11" s="1"/>
  <c r="AF190" i="11"/>
  <c r="AM170" i="11"/>
  <c r="AN170" i="11" s="1"/>
  <c r="AF170" i="11"/>
  <c r="AF150" i="11"/>
  <c r="AM150" i="11"/>
  <c r="AN150" i="11" s="1"/>
  <c r="AF130" i="11"/>
  <c r="AM130" i="11"/>
  <c r="AN130" i="11" s="1"/>
  <c r="AM110" i="11"/>
  <c r="AN110" i="11" s="1"/>
  <c r="AF110" i="11"/>
  <c r="AF90" i="11"/>
  <c r="AM90" i="11"/>
  <c r="AN90" i="11" s="1"/>
  <c r="AM70" i="11"/>
  <c r="AN70" i="11" s="1"/>
  <c r="AF70" i="11"/>
  <c r="AF50" i="11"/>
  <c r="AM50" i="11"/>
  <c r="AN50" i="11" s="1"/>
  <c r="AM30" i="11"/>
  <c r="AN30" i="11" s="1"/>
  <c r="AF30" i="11"/>
  <c r="AE249" i="11"/>
  <c r="AL249" i="11"/>
  <c r="AE229" i="11"/>
  <c r="AL229" i="11"/>
  <c r="AL209" i="11"/>
  <c r="AE209" i="11"/>
  <c r="AL189" i="11"/>
  <c r="AE189" i="11"/>
  <c r="AE169" i="11"/>
  <c r="AL169" i="11"/>
  <c r="AI149" i="11"/>
  <c r="AE149" i="11"/>
  <c r="AL149" i="11"/>
  <c r="AL129" i="11"/>
  <c r="AE129" i="11"/>
  <c r="AL109" i="11"/>
  <c r="AE109" i="11"/>
  <c r="AL89" i="11"/>
  <c r="AE89" i="11"/>
  <c r="AE69" i="11"/>
  <c r="AL69" i="11"/>
  <c r="AI49" i="11"/>
  <c r="AE49" i="11"/>
  <c r="AL49" i="11"/>
  <c r="AL29" i="11"/>
  <c r="AE29" i="11"/>
  <c r="AF249" i="11"/>
  <c r="AM249" i="11"/>
  <c r="AN249" i="11" s="1"/>
  <c r="AM229" i="11"/>
  <c r="AN229" i="11" s="1"/>
  <c r="AF229" i="11"/>
  <c r="AM209" i="11"/>
  <c r="AN209" i="11" s="1"/>
  <c r="AF209" i="11"/>
  <c r="AM189" i="11"/>
  <c r="AN189" i="11" s="1"/>
  <c r="AF189" i="11"/>
  <c r="AF169" i="11"/>
  <c r="AM169" i="11"/>
  <c r="AN169" i="11" s="1"/>
  <c r="AF149" i="11"/>
  <c r="AM149" i="11"/>
  <c r="AN149" i="11" s="1"/>
  <c r="AM129" i="11"/>
  <c r="AN129" i="11" s="1"/>
  <c r="AF129" i="11"/>
  <c r="AM109" i="11"/>
  <c r="AN109" i="11" s="1"/>
  <c r="AF109" i="11"/>
  <c r="AF89" i="11"/>
  <c r="AM89" i="11"/>
  <c r="AN89" i="11" s="1"/>
  <c r="AM69" i="11"/>
  <c r="AN69" i="11" s="1"/>
  <c r="AF69" i="11"/>
  <c r="AM49" i="11"/>
  <c r="AN49" i="11" s="1"/>
  <c r="AF49" i="11"/>
  <c r="AM29" i="11"/>
  <c r="AN29" i="11" s="1"/>
  <c r="AF29" i="11"/>
  <c r="AE248" i="11"/>
  <c r="AL248" i="11"/>
  <c r="AL228" i="11"/>
  <c r="AE228" i="11"/>
  <c r="AL208" i="11"/>
  <c r="AE208" i="11"/>
  <c r="AL188" i="11"/>
  <c r="AE188" i="11"/>
  <c r="AE168" i="11"/>
  <c r="AL168" i="11"/>
  <c r="AI148" i="11"/>
  <c r="AE148" i="11"/>
  <c r="AL148" i="11"/>
  <c r="AL128" i="11"/>
  <c r="AE128" i="11"/>
  <c r="AL108" i="11"/>
  <c r="AE108" i="11"/>
  <c r="AL88" i="11"/>
  <c r="AE88" i="11"/>
  <c r="AL68" i="11"/>
  <c r="AE68" i="11"/>
  <c r="AI48" i="11"/>
  <c r="AE48" i="11"/>
  <c r="AL48" i="11"/>
  <c r="AI28" i="11"/>
  <c r="AE28" i="11"/>
  <c r="AL28" i="11"/>
  <c r="AM248" i="11"/>
  <c r="AN248" i="11" s="1"/>
  <c r="AF248" i="11"/>
  <c r="AM228" i="11"/>
  <c r="AN228" i="11" s="1"/>
  <c r="AF228" i="11"/>
  <c r="AM208" i="11"/>
  <c r="AN208" i="11" s="1"/>
  <c r="AF208" i="11"/>
  <c r="AM188" i="11"/>
  <c r="AN188" i="11" s="1"/>
  <c r="AF188" i="11"/>
  <c r="AF168" i="11"/>
  <c r="AM168" i="11"/>
  <c r="AN168" i="11" s="1"/>
  <c r="AF148" i="11"/>
  <c r="AM148" i="11"/>
  <c r="AN148" i="11" s="1"/>
  <c r="AM128" i="11"/>
  <c r="AN128" i="11" s="1"/>
  <c r="AF128" i="11"/>
  <c r="AF108" i="11"/>
  <c r="AM108" i="11"/>
  <c r="AN108" i="11" s="1"/>
  <c r="AF88" i="11"/>
  <c r="AM88" i="11"/>
  <c r="AN88" i="11" s="1"/>
  <c r="AF68" i="11"/>
  <c r="AM68" i="11"/>
  <c r="AN68" i="11" s="1"/>
  <c r="AM48" i="11"/>
  <c r="AN48" i="11" s="1"/>
  <c r="AF48" i="11"/>
  <c r="AF28" i="11"/>
  <c r="AM28" i="11"/>
  <c r="AN28" i="11" s="1"/>
  <c r="AL247" i="11"/>
  <c r="AE247" i="11"/>
  <c r="AL227" i="11"/>
  <c r="AE227" i="11"/>
  <c r="AL207" i="11"/>
  <c r="AE207" i="11"/>
  <c r="AL187" i="11"/>
  <c r="AE187" i="11"/>
  <c r="AL167" i="11"/>
  <c r="AE167" i="11"/>
  <c r="AI147" i="11"/>
  <c r="AE147" i="11"/>
  <c r="AL147" i="11"/>
  <c r="AE127" i="11"/>
  <c r="AL127" i="11"/>
  <c r="AE107" i="11"/>
  <c r="AL107" i="11"/>
  <c r="AE87" i="11"/>
  <c r="AL87" i="11"/>
  <c r="AE67" i="11"/>
  <c r="AL67" i="11"/>
  <c r="AI47" i="11"/>
  <c r="AL47" i="11"/>
  <c r="AE47" i="11"/>
  <c r="AI27" i="11"/>
  <c r="AE27" i="11"/>
  <c r="AL27" i="11"/>
  <c r="AM247" i="11"/>
  <c r="AN247" i="11" s="1"/>
  <c r="AF247" i="11"/>
  <c r="AM227" i="11"/>
  <c r="AN227" i="11" s="1"/>
  <c r="AF227" i="11"/>
  <c r="AM207" i="11"/>
  <c r="AN207" i="11" s="1"/>
  <c r="AF207" i="11"/>
  <c r="AM187" i="11"/>
  <c r="AN187" i="11" s="1"/>
  <c r="AF187" i="11"/>
  <c r="AF167" i="11"/>
  <c r="AM167" i="11"/>
  <c r="AN167" i="11" s="1"/>
  <c r="AF147" i="11"/>
  <c r="AM147" i="11"/>
  <c r="AN147" i="11" s="1"/>
  <c r="AM127" i="11"/>
  <c r="AN127" i="11" s="1"/>
  <c r="AF127" i="11"/>
  <c r="AM107" i="11"/>
  <c r="AN107" i="11" s="1"/>
  <c r="AF107" i="11"/>
  <c r="AF87" i="11"/>
  <c r="AM87" i="11"/>
  <c r="AN87" i="11" s="1"/>
  <c r="AF67" i="11"/>
  <c r="AM67" i="11"/>
  <c r="AN67" i="11" s="1"/>
  <c r="AM47" i="11"/>
  <c r="AN47" i="11" s="1"/>
  <c r="AF47" i="11"/>
  <c r="AF27" i="11"/>
  <c r="AM27" i="11"/>
  <c r="AN27" i="11" s="1"/>
  <c r="AL246" i="11"/>
  <c r="AE246" i="11"/>
  <c r="AE226" i="11"/>
  <c r="AL226" i="11"/>
  <c r="AE206" i="11"/>
  <c r="AL206" i="11"/>
  <c r="AL186" i="11"/>
  <c r="AE186" i="11"/>
  <c r="AL166" i="11"/>
  <c r="AE166" i="11"/>
  <c r="AE146" i="11"/>
  <c r="AL146" i="11"/>
  <c r="AE126" i="11"/>
  <c r="AL126" i="11"/>
  <c r="AE106" i="11"/>
  <c r="AL106" i="11"/>
  <c r="AL86" i="11"/>
  <c r="AE86" i="11"/>
  <c r="AE66" i="11"/>
  <c r="AL66" i="11"/>
  <c r="AL46" i="11"/>
  <c r="AE46" i="11"/>
  <c r="AL26" i="11"/>
  <c r="AE26" i="11"/>
  <c r="AF246" i="11"/>
  <c r="AM246" i="11"/>
  <c r="AN246" i="11" s="1"/>
  <c r="AF226" i="11"/>
  <c r="AM226" i="11"/>
  <c r="AN226" i="11" s="1"/>
  <c r="AF206" i="11"/>
  <c r="AM206" i="11"/>
  <c r="AN206" i="11" s="1"/>
  <c r="AM186" i="11"/>
  <c r="AN186" i="11" s="1"/>
  <c r="AF186" i="11"/>
  <c r="AM166" i="11"/>
  <c r="AN166" i="11" s="1"/>
  <c r="AF166" i="11"/>
  <c r="AF146" i="11"/>
  <c r="AM146" i="11"/>
  <c r="AN146" i="11" s="1"/>
  <c r="AF126" i="11"/>
  <c r="AM126" i="11"/>
  <c r="AN126" i="11" s="1"/>
  <c r="AF106" i="11"/>
  <c r="AM106" i="11"/>
  <c r="AN106" i="11" s="1"/>
  <c r="AF86" i="11"/>
  <c r="AM86" i="11"/>
  <c r="AN86" i="11" s="1"/>
  <c r="AF66" i="11"/>
  <c r="AM66" i="11"/>
  <c r="AN66" i="11" s="1"/>
  <c r="AF46" i="11"/>
  <c r="AM46" i="11"/>
  <c r="AN46" i="11" s="1"/>
  <c r="AM26" i="11"/>
  <c r="AN26" i="11" s="1"/>
  <c r="AF26" i="11"/>
  <c r="AE245" i="11"/>
  <c r="AL245" i="11"/>
  <c r="AE225" i="11"/>
  <c r="AL225" i="11"/>
  <c r="AE205" i="11"/>
  <c r="AL205" i="11"/>
  <c r="AL185" i="11"/>
  <c r="AE185" i="11"/>
  <c r="AL165" i="11"/>
  <c r="AE165" i="11"/>
  <c r="AE145" i="11"/>
  <c r="AL145" i="11"/>
  <c r="AL125" i="11"/>
  <c r="AE125" i="11"/>
  <c r="AL105" i="11"/>
  <c r="AE105" i="11"/>
  <c r="AL85" i="11"/>
  <c r="AE85" i="11"/>
  <c r="AL65" i="11"/>
  <c r="AE65" i="11"/>
  <c r="AE45" i="11"/>
  <c r="AL45" i="11"/>
  <c r="AL25" i="11"/>
  <c r="AE25" i="11"/>
  <c r="AF245" i="11"/>
  <c r="AM245" i="11"/>
  <c r="AN245" i="11" s="1"/>
  <c r="AF225" i="11"/>
  <c r="AM225" i="11"/>
  <c r="AN225" i="11" s="1"/>
  <c r="AF205" i="11"/>
  <c r="AM205" i="11"/>
  <c r="AN205" i="11" s="1"/>
  <c r="AM185" i="11"/>
  <c r="AN185" i="11" s="1"/>
  <c r="AF185" i="11"/>
  <c r="AM165" i="11"/>
  <c r="AN165" i="11" s="1"/>
  <c r="AF165" i="11"/>
  <c r="AF145" i="11"/>
  <c r="AM145" i="11"/>
  <c r="AN145" i="11" s="1"/>
  <c r="AF125" i="11"/>
  <c r="AM125" i="11"/>
  <c r="AN125" i="11" s="1"/>
  <c r="AM105" i="11"/>
  <c r="AN105" i="11" s="1"/>
  <c r="AF105" i="11"/>
  <c r="AM85" i="11"/>
  <c r="AN85" i="11" s="1"/>
  <c r="AF85" i="11"/>
  <c r="AF65" i="11"/>
  <c r="AM65" i="11"/>
  <c r="AN65" i="11" s="1"/>
  <c r="AF45" i="11"/>
  <c r="AM45" i="11"/>
  <c r="AN45" i="11" s="1"/>
  <c r="AM25" i="11"/>
  <c r="AN25" i="11" s="1"/>
  <c r="AF25" i="11"/>
  <c r="AE244" i="11"/>
  <c r="AL244" i="11"/>
  <c r="AL224" i="11"/>
  <c r="AE224" i="11"/>
  <c r="AL204" i="11"/>
  <c r="AE204" i="11"/>
  <c r="AL184" i="11"/>
  <c r="AE184" i="11"/>
  <c r="AL164" i="11"/>
  <c r="AE164" i="11"/>
  <c r="AL144" i="11"/>
  <c r="AE144" i="11"/>
  <c r="AL124" i="11"/>
  <c r="AE124" i="11"/>
  <c r="AE104" i="11"/>
  <c r="AL104" i="11"/>
  <c r="AL84" i="11"/>
  <c r="AE84" i="11"/>
  <c r="AL64" i="11"/>
  <c r="AE64" i="11"/>
  <c r="AL44" i="11"/>
  <c r="AE44" i="11"/>
  <c r="AL24" i="11"/>
  <c r="AE24" i="11"/>
  <c r="AF244" i="11"/>
  <c r="AM244" i="11"/>
  <c r="AN244" i="11" s="1"/>
  <c r="AF224" i="11"/>
  <c r="AM224" i="11"/>
  <c r="AN224" i="11" s="1"/>
  <c r="AF204" i="11"/>
  <c r="AM204" i="11"/>
  <c r="AN204" i="11" s="1"/>
  <c r="AM184" i="11"/>
  <c r="AN184" i="11" s="1"/>
  <c r="AF184" i="11"/>
  <c r="AM164" i="11"/>
  <c r="AN164" i="11" s="1"/>
  <c r="AF164" i="11"/>
  <c r="AF144" i="11"/>
  <c r="AM144" i="11"/>
  <c r="AN144" i="11" s="1"/>
  <c r="AM124" i="11"/>
  <c r="AN124" i="11" s="1"/>
  <c r="AF124" i="11"/>
  <c r="AM104" i="11"/>
  <c r="AN104" i="11" s="1"/>
  <c r="AF104" i="11"/>
  <c r="AM84" i="11"/>
  <c r="AN84" i="11" s="1"/>
  <c r="AF84" i="11"/>
  <c r="AF64" i="11"/>
  <c r="AM64" i="11"/>
  <c r="AN64" i="11" s="1"/>
  <c r="AF44" i="11"/>
  <c r="AM44" i="11"/>
  <c r="AN44" i="11" s="1"/>
  <c r="AF24" i="11"/>
  <c r="AM24" i="11"/>
  <c r="AN24" i="11" s="1"/>
  <c r="AE243" i="11"/>
  <c r="AL243" i="11"/>
  <c r="AL223" i="11"/>
  <c r="AE223" i="11"/>
  <c r="AL203" i="11"/>
  <c r="AE203" i="11"/>
  <c r="AL183" i="11"/>
  <c r="AE183" i="11"/>
  <c r="AL163" i="11"/>
  <c r="AE163" i="11"/>
  <c r="AL143" i="11"/>
  <c r="AE143" i="11"/>
  <c r="AE123" i="11"/>
  <c r="AL123" i="11"/>
  <c r="AE103" i="11"/>
  <c r="AL103" i="11"/>
  <c r="AL83" i="11"/>
  <c r="AE83" i="11"/>
  <c r="AL63" i="11"/>
  <c r="AE63" i="11"/>
  <c r="AL43" i="11"/>
  <c r="AE43" i="11"/>
  <c r="AL23" i="11"/>
  <c r="AE23" i="11"/>
  <c r="AF243" i="11"/>
  <c r="AM243" i="11"/>
  <c r="AN243" i="11" s="1"/>
  <c r="AF223" i="11"/>
  <c r="AM223" i="11"/>
  <c r="AN223" i="11" s="1"/>
  <c r="AM203" i="11"/>
  <c r="AN203" i="11" s="1"/>
  <c r="AF203" i="11"/>
  <c r="AM183" i="11"/>
  <c r="AN183" i="11" s="1"/>
  <c r="AF183" i="11"/>
  <c r="AM163" i="11"/>
  <c r="AN163" i="11" s="1"/>
  <c r="AF163" i="11"/>
  <c r="AM143" i="11"/>
  <c r="AN143" i="11" s="1"/>
  <c r="AF143" i="11"/>
  <c r="AM123" i="11"/>
  <c r="AN123" i="11" s="1"/>
  <c r="AF123" i="11"/>
  <c r="AF103" i="11"/>
  <c r="AM103" i="11"/>
  <c r="AN103" i="11" s="1"/>
  <c r="AM83" i="11"/>
  <c r="AN83" i="11" s="1"/>
  <c r="AF83" i="11"/>
  <c r="AM63" i="11"/>
  <c r="AN63" i="11" s="1"/>
  <c r="AF63" i="11"/>
  <c r="AM43" i="11"/>
  <c r="AN43" i="11" s="1"/>
  <c r="AF43" i="11"/>
  <c r="AF23" i="11"/>
  <c r="AM23" i="11"/>
  <c r="AN23" i="11" s="1"/>
  <c r="AL242" i="11"/>
  <c r="AE242" i="11"/>
  <c r="AL222" i="11"/>
  <c r="AE222" i="11"/>
  <c r="AL202" i="11"/>
  <c r="AE202" i="11"/>
  <c r="AL182" i="11"/>
  <c r="AE182" i="11"/>
  <c r="AL162" i="11"/>
  <c r="AE162" i="11"/>
  <c r="AL142" i="11"/>
  <c r="AE142" i="11"/>
  <c r="AL122" i="11"/>
  <c r="AE122" i="11"/>
  <c r="AL102" i="11"/>
  <c r="AE102" i="11"/>
  <c r="AL82" i="11"/>
  <c r="AE82" i="11"/>
  <c r="AL62" i="11"/>
  <c r="AE62" i="11"/>
  <c r="AL42" i="11"/>
  <c r="AE42" i="11"/>
  <c r="AL22" i="11"/>
  <c r="AE22" i="11"/>
  <c r="AM242" i="11"/>
  <c r="AN242" i="11" s="1"/>
  <c r="AF242" i="11"/>
  <c r="AM222" i="11"/>
  <c r="AN222" i="11" s="1"/>
  <c r="AF222" i="11"/>
  <c r="AM202" i="11"/>
  <c r="AN202" i="11" s="1"/>
  <c r="AF202" i="11"/>
  <c r="AM182" i="11"/>
  <c r="AN182" i="11" s="1"/>
  <c r="AF182" i="11"/>
  <c r="AM162" i="11"/>
  <c r="AN162" i="11" s="1"/>
  <c r="AF162" i="11"/>
  <c r="AM142" i="11"/>
  <c r="AN142" i="11" s="1"/>
  <c r="AF142" i="11"/>
  <c r="AM122" i="11"/>
  <c r="AN122" i="11" s="1"/>
  <c r="AF122" i="11"/>
  <c r="AM102" i="11"/>
  <c r="AN102" i="11" s="1"/>
  <c r="AF102" i="11"/>
  <c r="AM82" i="11"/>
  <c r="AN82" i="11" s="1"/>
  <c r="AF82" i="11"/>
  <c r="AM62" i="11"/>
  <c r="AN62" i="11" s="1"/>
  <c r="AF62" i="11"/>
  <c r="AM42" i="11"/>
  <c r="AN42" i="11" s="1"/>
  <c r="AF42" i="11"/>
  <c r="AM22" i="11"/>
  <c r="AN22" i="11" s="1"/>
  <c r="AF22" i="11"/>
  <c r="AL241" i="11"/>
  <c r="AE241" i="11"/>
  <c r="AE221" i="11"/>
  <c r="AL221" i="11"/>
  <c r="AE201" i="11"/>
  <c r="AL201" i="11"/>
  <c r="AL181" i="11"/>
  <c r="AE181" i="11"/>
  <c r="AE161" i="11"/>
  <c r="AL161" i="11"/>
  <c r="AL141" i="11"/>
  <c r="AE141" i="11"/>
  <c r="AE121" i="11"/>
  <c r="AL121" i="11"/>
  <c r="AL101" i="11"/>
  <c r="AE101" i="11"/>
  <c r="AE81" i="11"/>
  <c r="AL81" i="11"/>
  <c r="AL61" i="11"/>
  <c r="AE61" i="11"/>
  <c r="AL41" i="11"/>
  <c r="AE41" i="11"/>
  <c r="AE21" i="11"/>
  <c r="AL21" i="11"/>
  <c r="AF241" i="11"/>
  <c r="AM241" i="11"/>
  <c r="AN241" i="11" s="1"/>
  <c r="AM221" i="11"/>
  <c r="AN221" i="11" s="1"/>
  <c r="AF221" i="11"/>
  <c r="AF201" i="11"/>
  <c r="AM201" i="11"/>
  <c r="AN201" i="11" s="1"/>
  <c r="AF181" i="11"/>
  <c r="AM181" i="11"/>
  <c r="AN181" i="11" s="1"/>
  <c r="AF161" i="11"/>
  <c r="AM161" i="11"/>
  <c r="AN161" i="11" s="1"/>
  <c r="AM141" i="11"/>
  <c r="AN141" i="11" s="1"/>
  <c r="AF141" i="11"/>
  <c r="AF121" i="11"/>
  <c r="AM121" i="11"/>
  <c r="AN121" i="11" s="1"/>
  <c r="AF101" i="11"/>
  <c r="AM101" i="11"/>
  <c r="AN101" i="11" s="1"/>
  <c r="AM81" i="11"/>
  <c r="AN81" i="11" s="1"/>
  <c r="AF81" i="11"/>
  <c r="AM61" i="11"/>
  <c r="AN61" i="11" s="1"/>
  <c r="AF61" i="11"/>
  <c r="AM41" i="11"/>
  <c r="AN41" i="11" s="1"/>
  <c r="AF41" i="11"/>
  <c r="AF21" i="11"/>
  <c r="AM21" i="11"/>
  <c r="AN21" i="11" s="1"/>
  <c r="AI196" i="11"/>
  <c r="AI175" i="11"/>
  <c r="AI75" i="11"/>
  <c r="AI234" i="11"/>
  <c r="AI114" i="11"/>
  <c r="AI14" i="11"/>
  <c r="AI233" i="11"/>
  <c r="AI113" i="11"/>
  <c r="AI152" i="11"/>
  <c r="AI191" i="11"/>
  <c r="AI111" i="11"/>
  <c r="AI250" i="11"/>
  <c r="AI190" i="11"/>
  <c r="AI130" i="11"/>
  <c r="AI30" i="11"/>
  <c r="AI249" i="11"/>
  <c r="AI229" i="11"/>
  <c r="AI209" i="11"/>
  <c r="AI189" i="11"/>
  <c r="AI169" i="11"/>
  <c r="AI129" i="11"/>
  <c r="AI109" i="11"/>
  <c r="AI89" i="11"/>
  <c r="AI69" i="11"/>
  <c r="AI29" i="11"/>
  <c r="AI248" i="11"/>
  <c r="AI228" i="11"/>
  <c r="AI208" i="11"/>
  <c r="AI188" i="11"/>
  <c r="AI168" i="11"/>
  <c r="AI128" i="11"/>
  <c r="AI108" i="11"/>
  <c r="AI88" i="11"/>
  <c r="AI68" i="11"/>
  <c r="AI247" i="11"/>
  <c r="AI227" i="11"/>
  <c r="AI207" i="11"/>
  <c r="AI187" i="11"/>
  <c r="AI167" i="11"/>
  <c r="AI127" i="11"/>
  <c r="AI107" i="11"/>
  <c r="AI87" i="11"/>
  <c r="AI67" i="11"/>
  <c r="AI246" i="11"/>
  <c r="AI226" i="11"/>
  <c r="AI206" i="11"/>
  <c r="AI186" i="11"/>
  <c r="AI166" i="11"/>
  <c r="AI146" i="11"/>
  <c r="AI126" i="11"/>
  <c r="AI106" i="11"/>
  <c r="AI86" i="11"/>
  <c r="AI66" i="11"/>
  <c r="AI46" i="11"/>
  <c r="AI26" i="11"/>
  <c r="AI245" i="11"/>
  <c r="AI225" i="11"/>
  <c r="AI205" i="11"/>
  <c r="AI185" i="11"/>
  <c r="AI165" i="11"/>
  <c r="AI145" i="11"/>
  <c r="AI125" i="11"/>
  <c r="AI105" i="11"/>
  <c r="AI85" i="11"/>
  <c r="AI65" i="11"/>
  <c r="AI45" i="11"/>
  <c r="AI25" i="11"/>
  <c r="AI216" i="11"/>
  <c r="AI176" i="11"/>
  <c r="AI136" i="11"/>
  <c r="AI96" i="11"/>
  <c r="AI36" i="11"/>
  <c r="AI235" i="11"/>
  <c r="AI115" i="11"/>
  <c r="AI35" i="11"/>
  <c r="AI154" i="11"/>
  <c r="AI54" i="11"/>
  <c r="AI153" i="11"/>
  <c r="AI252" i="11"/>
  <c r="AI192" i="11"/>
  <c r="AI112" i="11"/>
  <c r="AI171" i="11"/>
  <c r="AI230" i="11"/>
  <c r="AI110" i="11"/>
  <c r="AI244" i="11"/>
  <c r="AI124" i="11"/>
  <c r="AI44" i="11"/>
  <c r="AI243" i="11"/>
  <c r="AI163" i="11"/>
  <c r="AI83" i="11"/>
  <c r="AI182" i="11"/>
  <c r="AI102" i="11"/>
  <c r="AI22" i="11"/>
  <c r="AI241" i="11"/>
  <c r="AI161" i="11"/>
  <c r="AI41" i="11"/>
  <c r="AI240" i="11"/>
  <c r="AI220" i="11"/>
  <c r="AI200" i="11"/>
  <c r="AI180" i="11"/>
  <c r="AI140" i="11"/>
  <c r="AI120" i="11"/>
  <c r="AI100" i="11"/>
  <c r="AI80" i="11"/>
  <c r="AI60" i="11"/>
  <c r="AI40" i="11"/>
  <c r="AI20" i="11"/>
  <c r="AI236" i="11"/>
  <c r="AI76" i="11"/>
  <c r="AI215" i="11"/>
  <c r="AI135" i="11"/>
  <c r="AI15" i="11"/>
  <c r="AI214" i="11"/>
  <c r="AI194" i="11"/>
  <c r="AI134" i="11"/>
  <c r="AI34" i="11"/>
  <c r="AI193" i="11"/>
  <c r="AI73" i="11"/>
  <c r="AI212" i="11"/>
  <c r="AI132" i="11"/>
  <c r="AI72" i="11"/>
  <c r="AI32" i="11"/>
  <c r="AI211" i="11"/>
  <c r="AI91" i="11"/>
  <c r="AI150" i="11"/>
  <c r="AI224" i="11"/>
  <c r="AI144" i="11"/>
  <c r="AI64" i="11"/>
  <c r="AI223" i="11"/>
  <c r="AI123" i="11"/>
  <c r="AI43" i="11"/>
  <c r="AI202" i="11"/>
  <c r="AI122" i="11"/>
  <c r="AI42" i="11"/>
  <c r="AI201" i="11"/>
  <c r="AI141" i="11"/>
  <c r="AI81" i="11"/>
  <c r="AI61" i="11"/>
  <c r="AI21" i="11"/>
  <c r="AI239" i="11"/>
  <c r="AI219" i="11"/>
  <c r="AI199" i="11"/>
  <c r="AI179" i="11"/>
  <c r="AI139" i="11"/>
  <c r="AI119" i="11"/>
  <c r="AI99" i="11"/>
  <c r="AI79" i="11"/>
  <c r="AI19" i="11"/>
  <c r="AI116" i="11"/>
  <c r="AI155" i="11"/>
  <c r="AI55" i="11"/>
  <c r="AI174" i="11"/>
  <c r="AI74" i="11"/>
  <c r="AI213" i="11"/>
  <c r="AI133" i="11"/>
  <c r="AI93" i="11"/>
  <c r="AI33" i="11"/>
  <c r="AI232" i="11"/>
  <c r="AI92" i="11"/>
  <c r="AI231" i="11"/>
  <c r="AI131" i="11"/>
  <c r="AI31" i="11"/>
  <c r="AI170" i="11"/>
  <c r="AI70" i="11"/>
  <c r="AI184" i="11"/>
  <c r="AI104" i="11"/>
  <c r="AI24" i="11"/>
  <c r="AI203" i="11"/>
  <c r="AI143" i="11"/>
  <c r="AI63" i="11"/>
  <c r="AI222" i="11"/>
  <c r="AI142" i="11"/>
  <c r="AI62" i="11"/>
  <c r="AI181" i="11"/>
  <c r="AI101" i="11"/>
  <c r="AI39" i="11"/>
  <c r="AI238" i="11"/>
  <c r="AI218" i="11"/>
  <c r="AI198" i="11"/>
  <c r="AI178" i="11"/>
  <c r="AI138" i="11"/>
  <c r="AI118" i="11"/>
  <c r="AI98" i="11"/>
  <c r="AI78" i="11"/>
  <c r="AI38" i="11"/>
  <c r="AI18" i="11"/>
  <c r="AI16" i="11"/>
  <c r="AI195" i="11"/>
  <c r="AI95" i="11"/>
  <c r="AI94" i="11"/>
  <c r="AI173" i="11"/>
  <c r="AI172" i="11"/>
  <c r="AI251" i="11"/>
  <c r="AI151" i="11"/>
  <c r="AI71" i="11"/>
  <c r="AI210" i="11"/>
  <c r="AI90" i="11"/>
  <c r="AI204" i="11"/>
  <c r="AI164" i="11"/>
  <c r="AI84" i="11"/>
  <c r="AI183" i="11"/>
  <c r="AI103" i="11"/>
  <c r="AI23" i="11"/>
  <c r="AI242" i="11"/>
  <c r="AI162" i="11"/>
  <c r="AI82" i="11"/>
  <c r="AI221" i="11"/>
  <c r="AI121" i="11"/>
  <c r="AI59" i="11"/>
  <c r="AI237" i="11"/>
  <c r="AI217" i="11"/>
  <c r="AI197" i="11"/>
  <c r="AI177" i="11"/>
  <c r="AI137" i="11"/>
  <c r="AI117" i="11"/>
  <c r="AI97" i="11"/>
  <c r="AI77" i="11"/>
  <c r="AI37" i="11"/>
  <c r="AI17" i="11"/>
  <c r="B7" i="10"/>
  <c r="B11" i="10"/>
  <c r="B10" i="10"/>
  <c r="Y4" i="11"/>
  <c r="B9" i="10"/>
  <c r="H16" i="2"/>
  <c r="I16" i="2"/>
  <c r="J16" i="2"/>
  <c r="J14" i="2"/>
  <c r="J15" i="2"/>
  <c r="I15" i="2"/>
  <c r="I14" i="2"/>
  <c r="H14" i="2"/>
  <c r="H15" i="2"/>
  <c r="I17" i="2"/>
  <c r="I26" i="2"/>
  <c r="M26" i="2"/>
  <c r="I10" i="2"/>
  <c r="J17" i="2"/>
  <c r="J12" i="2"/>
  <c r="H10" i="2"/>
  <c r="L26" i="2"/>
  <c r="I13" i="2"/>
  <c r="J10" i="2"/>
  <c r="H26" i="2"/>
  <c r="H12" i="2"/>
  <c r="K26" i="2"/>
  <c r="H13" i="2"/>
  <c r="G26" i="2"/>
  <c r="I12" i="2"/>
  <c r="H17" i="2"/>
  <c r="J11" i="2"/>
  <c r="I11" i="2"/>
  <c r="J26" i="2"/>
  <c r="J13" i="2"/>
  <c r="H11" i="2"/>
  <c r="B26" i="6"/>
  <c r="C26" i="6" s="1"/>
  <c r="B25" i="6"/>
  <c r="B24" i="6" s="1"/>
  <c r="B23" i="6"/>
  <c r="B22" i="6" s="1"/>
  <c r="B21" i="6" s="1"/>
  <c r="C22" i="8"/>
  <c r="C16" i="8"/>
  <c r="C11" i="8"/>
  <c r="F6" i="8"/>
  <c r="C6" i="8"/>
  <c r="C6" i="2" s="1"/>
  <c r="F5" i="8"/>
  <c r="C13" i="8"/>
  <c r="C12" i="2" s="1"/>
  <c r="F7" i="8"/>
  <c r="C26" i="8"/>
  <c r="C30" i="8"/>
  <c r="C14" i="8"/>
  <c r="C13" i="2" s="1"/>
  <c r="C18" i="8"/>
  <c r="C5" i="8"/>
  <c r="C5" i="2" s="1"/>
  <c r="C7" i="8"/>
  <c r="C7" i="2" s="1"/>
  <c r="C15" i="8"/>
  <c r="C17" i="8"/>
  <c r="C12" i="8"/>
  <c r="B6" i="10"/>
  <c r="AS42" i="11" l="1"/>
  <c r="AU42" i="11" s="1"/>
  <c r="AT42" i="11"/>
  <c r="AS136" i="11"/>
  <c r="AU136" i="11" s="1"/>
  <c r="AT136" i="11"/>
  <c r="AS92" i="11"/>
  <c r="AU92" i="11" s="1"/>
  <c r="AT92" i="11"/>
  <c r="AS252" i="11"/>
  <c r="AU252" i="11" s="1"/>
  <c r="AT252" i="11"/>
  <c r="AT54" i="11"/>
  <c r="AS54" i="11"/>
  <c r="AU54" i="11" s="1"/>
  <c r="AS61" i="11"/>
  <c r="AU61" i="11" s="1"/>
  <c r="AT61" i="11"/>
  <c r="AT125" i="11"/>
  <c r="AS125" i="11"/>
  <c r="AU125" i="11" s="1"/>
  <c r="AS157" i="11"/>
  <c r="AU157" i="11" s="1"/>
  <c r="AT157" i="11"/>
  <c r="AT22" i="11"/>
  <c r="AS22" i="11"/>
  <c r="AU22" i="11" s="1"/>
  <c r="AS63" i="11"/>
  <c r="AU63" i="11" s="1"/>
  <c r="AT185" i="11"/>
  <c r="AT48" i="11"/>
  <c r="AS89" i="11"/>
  <c r="AU89" i="11" s="1"/>
  <c r="AS188" i="11"/>
  <c r="AU188" i="11" s="1"/>
  <c r="AS159" i="11"/>
  <c r="AU159" i="11" s="1"/>
  <c r="AS193" i="11"/>
  <c r="AU193" i="11" s="1"/>
  <c r="AT182" i="11"/>
  <c r="AS83" i="11"/>
  <c r="AU83" i="11" s="1"/>
  <c r="AS189" i="11"/>
  <c r="AU189" i="11" s="1"/>
  <c r="AS32" i="11"/>
  <c r="AU32" i="11" s="1"/>
  <c r="AT115" i="11"/>
  <c r="AS179" i="11"/>
  <c r="AU179" i="11" s="1"/>
  <c r="E26" i="8"/>
  <c r="E23" i="2" s="1"/>
  <c r="C23" i="2"/>
  <c r="E22" i="8"/>
  <c r="E20" i="2" s="1"/>
  <c r="C20" i="2"/>
  <c r="AS223" i="11"/>
  <c r="AU223" i="11" s="1"/>
  <c r="AT106" i="11"/>
  <c r="AT210" i="11"/>
  <c r="AS97" i="11"/>
  <c r="AU97" i="11" s="1"/>
  <c r="AS19" i="11"/>
  <c r="AU19" i="11" s="1"/>
  <c r="AT138" i="11"/>
  <c r="AS138" i="11"/>
  <c r="AU138" i="11" s="1"/>
  <c r="AS74" i="11"/>
  <c r="AU74" i="11" s="1"/>
  <c r="AT74" i="11"/>
  <c r="AS146" i="11"/>
  <c r="AU146" i="11" s="1"/>
  <c r="AT146" i="11"/>
  <c r="AS242" i="11"/>
  <c r="AU242" i="11" s="1"/>
  <c r="AT242" i="11"/>
  <c r="AS147" i="11"/>
  <c r="AU147" i="11" s="1"/>
  <c r="AT147" i="11"/>
  <c r="AT119" i="11"/>
  <c r="AS119" i="11"/>
  <c r="AU119" i="11" s="1"/>
  <c r="AS232" i="11"/>
  <c r="AU232" i="11" s="1"/>
  <c r="AT232" i="11"/>
  <c r="AT60" i="11"/>
  <c r="AS60" i="11"/>
  <c r="AU60" i="11" s="1"/>
  <c r="AS124" i="11"/>
  <c r="AU124" i="11" s="1"/>
  <c r="AT124" i="11"/>
  <c r="AT156" i="11"/>
  <c r="AS156" i="11"/>
  <c r="AU156" i="11" s="1"/>
  <c r="AS220" i="11"/>
  <c r="AU220" i="11" s="1"/>
  <c r="AT220" i="11"/>
  <c r="AT238" i="11"/>
  <c r="AS238" i="11"/>
  <c r="AU238" i="11" s="1"/>
  <c r="AT231" i="11"/>
  <c r="AS231" i="11"/>
  <c r="AU231" i="11" s="1"/>
  <c r="AS233" i="11"/>
  <c r="AU233" i="11" s="1"/>
  <c r="AT233" i="11"/>
  <c r="AS93" i="11"/>
  <c r="AU93" i="11" s="1"/>
  <c r="AT93" i="11"/>
  <c r="AT13" i="11"/>
  <c r="AS13" i="11"/>
  <c r="AU13" i="11" s="1"/>
  <c r="AT78" i="11"/>
  <c r="AS78" i="11"/>
  <c r="AU78" i="11" s="1"/>
  <c r="AS214" i="11"/>
  <c r="AU214" i="11" s="1"/>
  <c r="AT214" i="11"/>
  <c r="AS221" i="11"/>
  <c r="AU221" i="11" s="1"/>
  <c r="AT211" i="11"/>
  <c r="AS15" i="11"/>
  <c r="AU15" i="11" s="1"/>
  <c r="AS224" i="11"/>
  <c r="AU224" i="11" s="1"/>
  <c r="AT128" i="11"/>
  <c r="AT239" i="11"/>
  <c r="AT151" i="11"/>
  <c r="AT72" i="11"/>
  <c r="AT123" i="11"/>
  <c r="AT68" i="11"/>
  <c r="AT69" i="11"/>
  <c r="AT70" i="11"/>
  <c r="AT230" i="11"/>
  <c r="AS152" i="11"/>
  <c r="AU152" i="11" s="1"/>
  <c r="AT155" i="11"/>
  <c r="AT41" i="11"/>
  <c r="AS228" i="11"/>
  <c r="AU228" i="11" s="1"/>
  <c r="AS229" i="11"/>
  <c r="AU229" i="11" s="1"/>
  <c r="AS160" i="11"/>
  <c r="AU160" i="11" s="1"/>
  <c r="AT82" i="11"/>
  <c r="AT91" i="11"/>
  <c r="AT251" i="11"/>
  <c r="AT172" i="11"/>
  <c r="AT173" i="11"/>
  <c r="AS154" i="11"/>
  <c r="AU154" i="11" s="1"/>
  <c r="AS158" i="11"/>
  <c r="AU158" i="11" s="1"/>
  <c r="AS100" i="11"/>
  <c r="AU100" i="11" s="1"/>
  <c r="AS121" i="11"/>
  <c r="AU121" i="11" s="1"/>
  <c r="AT121" i="11"/>
  <c r="AS225" i="11"/>
  <c r="AU225" i="11" s="1"/>
  <c r="AT225" i="11"/>
  <c r="B20" i="10"/>
  <c r="BE149" i="11"/>
  <c r="BE150" i="11"/>
  <c r="B15" i="10"/>
  <c r="B14" i="10"/>
  <c r="Y5" i="11"/>
  <c r="B8" i="10" s="1"/>
  <c r="B16" i="10" s="1"/>
  <c r="E17" i="8"/>
  <c r="E16" i="2" s="1"/>
  <c r="C16" i="2"/>
  <c r="E15" i="8"/>
  <c r="E14" i="2" s="1"/>
  <c r="C14" i="2"/>
  <c r="D5" i="8"/>
  <c r="D5" i="2" s="1"/>
  <c r="E16" i="8"/>
  <c r="E15" i="2" s="1"/>
  <c r="C15" i="2"/>
  <c r="D7" i="8"/>
  <c r="D7" i="2" s="1"/>
  <c r="E18" i="8"/>
  <c r="C17" i="2"/>
  <c r="E30" i="8"/>
  <c r="C26" i="2"/>
  <c r="E11" i="8"/>
  <c r="C10" i="2"/>
  <c r="E12" i="8"/>
  <c r="C11" i="2"/>
  <c r="C25" i="6"/>
  <c r="C24" i="6"/>
  <c r="C22" i="6"/>
  <c r="C21" i="6"/>
  <c r="C23" i="6"/>
  <c r="B21" i="10" l="1"/>
  <c r="B22" i="10" s="1"/>
  <c r="BE151" i="11"/>
  <c r="B23" i="10" s="1"/>
  <c r="B19" i="10"/>
  <c r="E7" i="8"/>
  <c r="E7" i="2" s="1"/>
  <c r="D13" i="8"/>
  <c r="D12" i="2" s="1"/>
  <c r="E5" i="8"/>
  <c r="E5" i="2" s="1"/>
  <c r="D14" i="8"/>
  <c r="E14" i="8" s="1"/>
  <c r="E10" i="2"/>
  <c r="E26" i="2"/>
  <c r="E11" i="2"/>
  <c r="E17" i="2"/>
  <c r="D13" i="2" l="1"/>
  <c r="E13" i="8"/>
  <c r="E12" i="2" s="1"/>
  <c r="E13" i="2"/>
  <c r="F2" i="8" l="1"/>
  <c r="F15" i="2" s="1"/>
  <c r="E2" i="2" l="1"/>
  <c r="F13" i="2"/>
  <c r="F12" i="2"/>
  <c r="F17" i="2"/>
  <c r="F10" i="2"/>
  <c r="F11" i="2"/>
  <c r="F26" i="2"/>
  <c r="F7" i="2"/>
  <c r="F5" i="2"/>
  <c r="F20" i="2"/>
  <c r="F16" i="2"/>
  <c r="F6" i="2"/>
  <c r="F14" i="2"/>
  <c r="F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Jörgen Blomvall</author>
  </authors>
  <commentList>
    <comment ref="H1" authorId="0" shapeId="0" xr:uid="{C42202E8-F55C-4086-A07F-3420614C18F3}">
      <text>
        <r>
          <rPr>
            <b/>
            <sz val="9"/>
            <color indexed="81"/>
            <rFont val="Tahoma"/>
            <family val="2"/>
          </rPr>
          <t>Commission to broker</t>
        </r>
      </text>
    </comment>
    <comment ref="I1" authorId="0" shapeId="0" xr:uid="{85C69ADF-F375-49DF-BBB3-39349D5753B0}">
      <text>
        <r>
          <rPr>
            <b/>
            <sz val="9"/>
            <color indexed="81"/>
            <rFont val="Tahoma"/>
            <family val="2"/>
          </rPr>
          <t>Fee to e.g. clearing house</t>
        </r>
      </text>
    </comment>
    <comment ref="I17" authorId="0" shapeId="0" xr:uid="{8FD39323-1E1D-43F4-A175-01C0A4ED5C73}">
      <text>
        <r>
          <rPr>
            <b/>
            <sz val="9"/>
            <color indexed="81"/>
            <rFont val="Tahoma"/>
            <family val="2"/>
          </rPr>
          <t>Nasdaq fee, Index:
3,5 SEK/contract</t>
        </r>
      </text>
    </comment>
    <comment ref="Y17" authorId="0" shapeId="0" xr:uid="{D6885E5D-EC07-4FD3-A3C8-69CE8EB20C71}">
      <text>
        <r>
          <rPr>
            <b/>
            <sz val="9"/>
            <color indexed="81"/>
            <rFont val="Tahoma"/>
            <family val="2"/>
          </rPr>
          <t>Nasdaq fee, Index:
3,5 SEK/contract</t>
        </r>
      </text>
    </comment>
    <comment ref="I18" authorId="0" shapeId="0" xr:uid="{C68E7BC8-5338-44D9-ACEE-41E7FEEAD080}">
      <text>
        <r>
          <rPr>
            <b/>
            <sz val="9"/>
            <color indexed="81"/>
            <rFont val="Tahoma"/>
            <family val="2"/>
          </rPr>
          <t>Nasdaq fee, Index:
3,5 SEK/contract</t>
        </r>
      </text>
    </comment>
    <comment ref="Y18" authorId="0" shapeId="0" xr:uid="{9DF02B77-29EB-4B0F-A336-08380B1CBF48}">
      <text>
        <r>
          <rPr>
            <b/>
            <sz val="9"/>
            <color indexed="81"/>
            <rFont val="Tahoma"/>
            <family val="2"/>
          </rPr>
          <t>Nasdaq fee, Index:
3,5 SEK/contract</t>
        </r>
      </text>
    </comment>
    <comment ref="Y23" authorId="0" shapeId="0" xr:uid="{E9F50021-318A-47EA-A6A0-E008D7E63600}">
      <text>
        <r>
          <rPr>
            <b/>
            <sz val="9"/>
            <color indexed="81"/>
            <rFont val="Tahoma"/>
            <family val="2"/>
          </rPr>
          <t>Nasdaq fee, Index:
3,5 SEK/contract</t>
        </r>
      </text>
    </comment>
    <comment ref="Y24" authorId="0" shapeId="0" xr:uid="{784FEA88-B8DA-446F-A5FB-AD005DA9E728}">
      <text>
        <r>
          <rPr>
            <b/>
            <sz val="9"/>
            <color indexed="81"/>
            <rFont val="Tahoma"/>
            <family val="2"/>
          </rPr>
          <t>Nasdaq fee, Index:
3,5 SEK/contract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Jörgen Blomvall</author>
  </authors>
  <commentList>
    <comment ref="A1" authorId="0" shapeId="0" xr:uid="{1A427D5B-49B4-4EA5-AA0A-F595933CC6FD}">
      <text>
        <r>
          <rPr>
            <b/>
            <sz val="9"/>
            <color indexed="8"/>
            <rFont val="Tahoma"/>
            <family val="2"/>
          </rPr>
          <t xml:space="preserve">Portfolio values are appended automatically when the document is open if the variable trapType in the module automaticStart is changed to
</t>
        </r>
        <r>
          <rPr>
            <b/>
            <sz val="9"/>
            <color indexed="8"/>
            <rFont val="Tahoma"/>
            <family val="2"/>
          </rPr>
          <t xml:space="preserve">trapType = 1 for every second minute
</t>
        </r>
        <r>
          <rPr>
            <b/>
            <sz val="9"/>
            <color indexed="8"/>
            <rFont val="Tahoma"/>
            <family val="2"/>
          </rPr>
          <t xml:space="preserve">trapType = 2 for every day at 18:00
</t>
        </r>
        <r>
          <rPr>
            <b/>
            <sz val="9"/>
            <color indexed="8"/>
            <rFont val="Tahoma"/>
            <family val="2"/>
          </rPr>
          <t xml:space="preserve">
</t>
        </r>
        <r>
          <rPr>
            <b/>
            <sz val="9"/>
            <color indexed="8"/>
            <rFont val="Tahoma"/>
            <family val="2"/>
          </rPr>
          <t>Note that the change in variable value only takes effect if the document is saved and then opened again. (Auto_Open is run only when the document is opened)</t>
        </r>
        <r>
          <rPr>
            <sz val="9"/>
            <color indexed="8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William Eriksson</author>
  </authors>
  <commentList>
    <comment ref="B3" authorId="0" shapeId="0" xr:uid="{C2775367-F9CC-4A34-89CA-BD9EC95DE242}">
      <text>
        <r>
          <rPr>
            <b/>
            <sz val="9"/>
            <color indexed="8"/>
            <rFont val="Tahoma"/>
            <family val="2"/>
            <charset val="1"/>
          </rPr>
          <t>year, month, week, day</t>
        </r>
      </text>
    </comment>
    <comment ref="B8" authorId="1" shapeId="0" xr:uid="{5CDB89E3-D433-4E48-B301-DA044226841E}">
      <text>
        <r>
          <rPr>
            <b/>
            <sz val="9"/>
            <color indexed="81"/>
            <rFont val="Tahoma"/>
            <family val="2"/>
          </rPr>
          <t>William Eriksson:</t>
        </r>
        <r>
          <rPr>
            <sz val="9"/>
            <color indexed="81"/>
            <rFont val="Tahoma"/>
            <family val="2"/>
          </rPr>
          <t xml:space="preserve">
Vet inte vilken av dessa som jag borde använda</t>
        </r>
      </text>
    </comment>
    <comment ref="B16" authorId="1" shapeId="0" xr:uid="{4BF3C359-8193-4DEB-986B-D514FCB99045}">
      <text>
        <r>
          <rPr>
            <b/>
            <sz val="9"/>
            <color indexed="81"/>
            <rFont val="Tahoma"/>
            <family val="2"/>
          </rPr>
          <t>William Eriksson:</t>
        </r>
        <r>
          <rPr>
            <sz val="9"/>
            <color indexed="81"/>
            <rFont val="Tahoma"/>
            <family val="2"/>
          </rPr>
          <t xml:space="preserve">
Ska jag använda den här eller estimerat alpha från regressionen? För i regressionen får jag ett annat beta</t>
        </r>
      </text>
    </comment>
    <comment ref="B22" authorId="1" shapeId="0" xr:uid="{FFE7B89C-C7DA-4DF6-8C26-1AA2C1E8DE08}">
      <text>
        <r>
          <rPr>
            <b/>
            <sz val="9"/>
            <color indexed="81"/>
            <rFont val="Tahoma"/>
            <family val="2"/>
          </rPr>
          <t>William Eriksson:</t>
        </r>
        <r>
          <rPr>
            <sz val="9"/>
            <color indexed="81"/>
            <rFont val="Tahoma"/>
            <family val="2"/>
          </rPr>
          <t xml:space="preserve">
IR = t(stat)/sqrt(T) so T = (t(stat)/IR)^2. t(stat) = 1.96 since we use 95% CI</t>
        </r>
      </text>
    </comment>
    <comment ref="B24" authorId="1" shapeId="0" xr:uid="{133C5453-3CAF-44FA-8282-C4A9164882B0}">
      <text>
        <r>
          <rPr>
            <b/>
            <sz val="9"/>
            <color indexed="81"/>
            <rFont val="Tahoma"/>
            <family val="2"/>
          </rPr>
          <t>William Eriksson:</t>
        </r>
        <r>
          <rPr>
            <sz val="9"/>
            <color indexed="81"/>
            <rFont val="Tahoma"/>
            <family val="2"/>
          </rPr>
          <t xml:space="preserve">
Since the coefficient in front of the squared term is significantly greater than zero, the managers have market timing
</t>
        </r>
      </text>
    </comment>
    <comment ref="B25" authorId="1" shapeId="0" xr:uid="{9347534B-9E77-4C1B-B3E3-C5D9059CE238}">
      <text>
        <r>
          <rPr>
            <b/>
            <sz val="9"/>
            <color indexed="81"/>
            <rFont val="Tahoma"/>
            <family val="2"/>
          </rPr>
          <t>William Eriksson:</t>
        </r>
        <r>
          <rPr>
            <sz val="9"/>
            <color indexed="81"/>
            <rFont val="Tahoma"/>
            <family val="2"/>
          </rPr>
          <t xml:space="preserve">
Since it's not greater than 0, the manager does not have market timing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Eriksson</author>
  </authors>
  <commentList>
    <comment ref="AD9" authorId="0" shapeId="0" xr:uid="{9B5C7AC1-E2CE-443D-8B40-51E3B1931F53}">
      <text>
        <r>
          <rPr>
            <b/>
            <sz val="9"/>
            <color indexed="81"/>
            <rFont val="Tahoma"/>
            <family val="2"/>
          </rPr>
          <t>William Eriksson:</t>
        </r>
        <r>
          <rPr>
            <sz val="9"/>
            <color indexed="81"/>
            <rFont val="Tahoma"/>
            <family val="2"/>
          </rPr>
          <t xml:space="preserve">
Estimate alpha using linear regression (Data analysis add in)</t>
        </r>
      </text>
    </comment>
    <comment ref="BC129" authorId="0" shapeId="0" xr:uid="{EB3E04D9-29A4-4EB3-9831-76DBDEE36A80}">
      <text>
        <r>
          <rPr>
            <b/>
            <sz val="9"/>
            <color indexed="81"/>
            <rFont val="Tahoma"/>
            <family val="2"/>
          </rPr>
          <t>William Eriksson:</t>
        </r>
        <r>
          <rPr>
            <sz val="9"/>
            <color indexed="81"/>
            <rFont val="Tahoma"/>
            <family val="2"/>
          </rPr>
          <t xml:space="preserve">
Here I am using the S&amp;P500 both as benchmark and market comparison</t>
        </r>
      </text>
    </comment>
  </commentList>
</comments>
</file>

<file path=xl/sharedStrings.xml><?xml version="1.0" encoding="utf-8"?>
<sst xmlns="http://schemas.openxmlformats.org/spreadsheetml/2006/main" count="1327" uniqueCount="525">
  <si>
    <t>Deposit</t>
  </si>
  <si>
    <t>Buy</t>
  </si>
  <si>
    <t>Asset</t>
  </si>
  <si>
    <t>Holding</t>
  </si>
  <si>
    <t>Cash</t>
  </si>
  <si>
    <t>Description</t>
  </si>
  <si>
    <t>ERICb.ST</t>
  </si>
  <si>
    <t>ABB.ST</t>
  </si>
  <si>
    <t>AZN.ST</t>
  </si>
  <si>
    <t>SHBa.ST</t>
  </si>
  <si>
    <t>SKAb.ST</t>
  </si>
  <si>
    <t>VOLVb.ST</t>
  </si>
  <si>
    <t>LAST</t>
  </si>
  <si>
    <t>Date</t>
  </si>
  <si>
    <t>Value</t>
  </si>
  <si>
    <t>Price</t>
  </si>
  <si>
    <t>Expected value</t>
  </si>
  <si>
    <t>Volatility</t>
  </si>
  <si>
    <t>Correlation</t>
  </si>
  <si>
    <t>Covariance</t>
  </si>
  <si>
    <t>Sell</t>
  </si>
  <si>
    <t>Number</t>
  </si>
  <si>
    <t>BID</t>
  </si>
  <si>
    <t>ASK</t>
  </si>
  <si>
    <t>ACVOL_1</t>
  </si>
  <si>
    <t>Equity</t>
  </si>
  <si>
    <t>Asset type</t>
  </si>
  <si>
    <t>Share</t>
  </si>
  <si>
    <t>Optimal</t>
  </si>
  <si>
    <t>IDN</t>
  </si>
  <si>
    <t>AN.RS.L.BETA</t>
  </si>
  <si>
    <t>AN.RS.L.VOLATILITY_30D</t>
  </si>
  <si>
    <t>Currency</t>
  </si>
  <si>
    <t>SEK</t>
  </si>
  <si>
    <t># Transactions</t>
  </si>
  <si>
    <t>Watch list</t>
  </si>
  <si>
    <t>3M STIBOR</t>
  </si>
  <si>
    <t>Deposits SEK</t>
  </si>
  <si>
    <t>SEK=</t>
  </si>
  <si>
    <t>Total value (SEK)</t>
  </si>
  <si>
    <t>FX</t>
  </si>
  <si>
    <t>FX (USDxxx)</t>
  </si>
  <si>
    <t>MATUR_DATE</t>
  </si>
  <si>
    <t>COUPN_RATE</t>
  </si>
  <si>
    <t>RT_YIELD_1</t>
  </si>
  <si>
    <t>SEC_YLD_1</t>
  </si>
  <si>
    <t>PRIMACT_1</t>
  </si>
  <si>
    <t>SEC_ACT_1</t>
  </si>
  <si>
    <t>ACCR_INT</t>
  </si>
  <si>
    <t>Yes</t>
  </si>
  <si>
    <t>Display</t>
  </si>
  <si>
    <t>Equity fields</t>
  </si>
  <si>
    <t>Summarize</t>
  </si>
  <si>
    <t>Equity options fields</t>
  </si>
  <si>
    <t>ON rate</t>
  </si>
  <si>
    <t>Currency fields</t>
  </si>
  <si>
    <t>ON</t>
  </si>
  <si>
    <t>Fixed income fields</t>
  </si>
  <si>
    <t>Fixed income</t>
  </si>
  <si>
    <t>Portfolio currency</t>
  </si>
  <si>
    <t>ON BID</t>
  </si>
  <si>
    <t>ON ASK</t>
  </si>
  <si>
    <t>EquityOption</t>
  </si>
  <si>
    <t/>
  </si>
  <si>
    <t>USD</t>
  </si>
  <si>
    <t>BMWG.DE</t>
  </si>
  <si>
    <t>EUR</t>
  </si>
  <si>
    <t>Bond</t>
  </si>
  <si>
    <t>EXPIR_DATE</t>
  </si>
  <si>
    <t>STRIKE_PRC</t>
  </si>
  <si>
    <t>PUTCALLIND</t>
  </si>
  <si>
    <t>Forward fields</t>
  </si>
  <si>
    <t>Forward</t>
  </si>
  <si>
    <t>Asset property 1</t>
  </si>
  <si>
    <t>.OMXS30</t>
  </si>
  <si>
    <t>S30139000J4.ST</t>
  </si>
  <si>
    <t>OMXS30V4</t>
  </si>
  <si>
    <t>Future fields</t>
  </si>
  <si>
    <t>Future</t>
  </si>
  <si>
    <t>Settlement</t>
  </si>
  <si>
    <t>Example</t>
  </si>
  <si>
    <t>Mixed</t>
  </si>
  <si>
    <t>FFIU4</t>
  </si>
  <si>
    <t>assetHistory</t>
  </si>
  <si>
    <t>column</t>
  </si>
  <si>
    <t>#data</t>
  </si>
  <si>
    <t>End</t>
  </si>
  <si>
    <t>Option</t>
  </si>
  <si>
    <t>FI Clean price</t>
  </si>
  <si>
    <t>FI Accrued interest</t>
  </si>
  <si>
    <t>Commission</t>
  </si>
  <si>
    <t>Fee</t>
  </si>
  <si>
    <t>Timestamp</t>
  </si>
  <si>
    <t>HST_CLOSE</t>
  </si>
  <si>
    <t>EUR=</t>
  </si>
  <si>
    <t>USD=</t>
  </si>
  <si>
    <t>Total commitment</t>
  </si>
  <si>
    <t>LOT_SIZE_A</t>
  </si>
  <si>
    <t>Equity option</t>
  </si>
  <si>
    <t>Deposits EUR</t>
  </si>
  <si>
    <t>Deposits USD</t>
  </si>
  <si>
    <t>FI clean price</t>
  </si>
  <si>
    <t>FI accrued interest</t>
  </si>
  <si>
    <t>SE1053=</t>
  </si>
  <si>
    <t>S30180000I1.ST</t>
  </si>
  <si>
    <t>OMXS30U0</t>
  </si>
  <si>
    <t>TRDPRC_1</t>
  </si>
  <si>
    <t>Volatility - 30 days</t>
  </si>
  <si>
    <t>Daily Beta - 90 Day</t>
  </si>
  <si>
    <t>TR.Volatility30D</t>
  </si>
  <si>
    <t>TR.BetaDaily90D</t>
  </si>
  <si>
    <t>OMXS30U4</t>
  </si>
  <si>
    <t>S30180000I4.ST</t>
  </si>
  <si>
    <t>Generic data</t>
  </si>
  <si>
    <t>Time unit in measurements</t>
  </si>
  <si>
    <t>Start date of evaluation</t>
  </si>
  <si>
    <t>End date of evaluation</t>
  </si>
  <si>
    <t>Average fund return</t>
  </si>
  <si>
    <t>Fund volatility</t>
  </si>
  <si>
    <t>Fund beta</t>
  </si>
  <si>
    <t>Average index return</t>
  </si>
  <si>
    <t>Index volatility</t>
  </si>
  <si>
    <t>Average risk-free rate</t>
  </si>
  <si>
    <t>Answers</t>
  </si>
  <si>
    <t>1. Sharpe ratio</t>
  </si>
  <si>
    <t>2. Elton-Gruber Measure</t>
  </si>
  <si>
    <t>3.1 Jensen's Alpha</t>
  </si>
  <si>
    <t>3.2 Lower bound</t>
  </si>
  <si>
    <t>3.3 Upper bound</t>
  </si>
  <si>
    <t>4. Treynor index</t>
  </si>
  <si>
    <t>5. Tracking error</t>
  </si>
  <si>
    <t>6.1 Information ratio</t>
  </si>
  <si>
    <t>6.2 Time</t>
  </si>
  <si>
    <t>7. Lobosco (Rel. RAP)</t>
  </si>
  <si>
    <t>8. Treynor-Mazuy</t>
  </si>
  <si>
    <t>9. Henriksson-Merton</t>
  </si>
  <si>
    <t>10. Fama-French Alpha</t>
  </si>
  <si>
    <t>DODGX.O</t>
  </si>
  <si>
    <t>Dodge &amp; Cox Stock fund</t>
  </si>
  <si>
    <t>Invalid value for INTERVAL.</t>
  </si>
  <si>
    <t>ACCR_INT VALUE</t>
  </si>
  <si>
    <t>MID_PRICE CLOSE</t>
  </si>
  <si>
    <t>TRDPRC_1 CLOSE</t>
  </si>
  <si>
    <t>Dodge &amp; Cox Stock Fund;I | Price and Dividend History                                28-Apr-2025 09:05</t>
  </si>
  <si>
    <t>Dodge &amp; Cox Stock Fund;I</t>
  </si>
  <si>
    <t>Price and Dividend History</t>
  </si>
  <si>
    <t>Time Frame: 10 years (monthly), Currency: US Dollar</t>
  </si>
  <si>
    <t>*Estimated price = (e)</t>
  </si>
  <si>
    <t>NAV</t>
  </si>
  <si>
    <t>e</t>
  </si>
  <si>
    <t>Spread</t>
  </si>
  <si>
    <t>% Spread</t>
  </si>
  <si>
    <t>Offer</t>
  </si>
  <si>
    <t>Dividends</t>
  </si>
  <si>
    <t>29-May-2015</t>
  </si>
  <si>
    <t>30-Oct-2015</t>
  </si>
  <si>
    <t>31-May-2016</t>
  </si>
  <si>
    <t>31-Oct-2016</t>
  </si>
  <si>
    <t>31-May-2017</t>
  </si>
  <si>
    <t>31-Oct-2017</t>
  </si>
  <si>
    <t>31-May-2018</t>
  </si>
  <si>
    <t>31-Oct-2018</t>
  </si>
  <si>
    <t>31-May-2019</t>
  </si>
  <si>
    <t>31-Oct-2019</t>
  </si>
  <si>
    <t>29-May-2020</t>
  </si>
  <si>
    <t>30-Oct-2020</t>
  </si>
  <si>
    <t>28-May-2021</t>
  </si>
  <si>
    <t>29-Oct-2021</t>
  </si>
  <si>
    <t>31-May-2022</t>
  </si>
  <si>
    <t>31-Oct-2022</t>
  </si>
  <si>
    <t>31-May-2023</t>
  </si>
  <si>
    <t>31-Oct-2023</t>
  </si>
  <si>
    <t>31-May-2024</t>
  </si>
  <si>
    <t>31-Oct-2024</t>
  </si>
  <si>
    <t>Month</t>
  </si>
  <si>
    <t>31-May-2005</t>
  </si>
  <si>
    <t>31-Oct-2005</t>
  </si>
  <si>
    <t>31-May-2006</t>
  </si>
  <si>
    <t>31-Oct-2006</t>
  </si>
  <si>
    <t>31-May-2007</t>
  </si>
  <si>
    <t>31-Oct-2007</t>
  </si>
  <si>
    <t>(e)</t>
  </si>
  <si>
    <t>30-May-2008</t>
  </si>
  <si>
    <t>31-Oct-2008</t>
  </si>
  <si>
    <t>29-May-2009</t>
  </si>
  <si>
    <t>30-Oct-2009</t>
  </si>
  <si>
    <t>28-May-2010</t>
  </si>
  <si>
    <t>29-Oct-2010</t>
  </si>
  <si>
    <t>31-May-2011</t>
  </si>
  <si>
    <t>31-Oct-2011</t>
  </si>
  <si>
    <t>31-May-2012</t>
  </si>
  <si>
    <t>31-Oct-2012</t>
  </si>
  <si>
    <t>31-May-2013</t>
  </si>
  <si>
    <t>31-Oct-2013</t>
  </si>
  <si>
    <t>30-May-2014</t>
  </si>
  <si>
    <t>31-Oct-2014</t>
  </si>
  <si>
    <t>Log Returns</t>
  </si>
  <si>
    <t>Exchange Date</t>
  </si>
  <si>
    <t>Close</t>
  </si>
  <si>
    <t>Net</t>
  </si>
  <si>
    <t>%Chg</t>
  </si>
  <si>
    <t>Open</t>
  </si>
  <si>
    <t>Low</t>
  </si>
  <si>
    <t>High</t>
  </si>
  <si>
    <t>.SPXTR</t>
  </si>
  <si>
    <t>Log returns</t>
  </si>
  <si>
    <t>Beta Calculation</t>
  </si>
  <si>
    <t>Market Index</t>
  </si>
  <si>
    <t>Covariance:</t>
  </si>
  <si>
    <t>Market Variance:</t>
  </si>
  <si>
    <t>Beta</t>
  </si>
  <si>
    <t>MID_PRICE</t>
  </si>
  <si>
    <t>10-year US treasury bonds</t>
  </si>
  <si>
    <t>NULL</t>
  </si>
  <si>
    <t>Invalid field(s).</t>
  </si>
  <si>
    <t>Teori</t>
  </si>
  <si>
    <t>1.</t>
  </si>
  <si>
    <t>Sharpe ratio</t>
  </si>
  <si>
    <t xml:space="preserve">2. </t>
  </si>
  <si>
    <t>Elton-Gruber Measure</t>
  </si>
  <si>
    <t>3. Jensens alpha</t>
  </si>
  <si>
    <t>3.</t>
  </si>
  <si>
    <t>Estimate alpha using linear regression</t>
  </si>
  <si>
    <t>Excess Returns (Rp-rf)</t>
  </si>
  <si>
    <t>Market returns (Rm - rf)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</si>
  <si>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</si>
  <si>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</si>
  <si>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</si>
  <si>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</si>
  <si>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</si>
  <si>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</si>
  <si>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</si>
  <si>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</si>
  <si>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</si>
  <si>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</si>
  <si>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</si>
  <si>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</si>
  <si>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</si>
  <si>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</si>
  <si>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</si>
  <si>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</si>
  <si>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</si>
  <si>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</si>
  <si>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</si>
  <si>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</si>
  <si>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</si>
  <si>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</si>
  <si>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</si>
  <si>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</si>
  <si>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</si>
  <si>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4. Treynor Index</t>
  </si>
  <si>
    <t>5. Excess returns</t>
  </si>
  <si>
    <t>(Rp - Rm)</t>
  </si>
  <si>
    <t>6. Information ratio</t>
  </si>
  <si>
    <t>7. Lobosco -SRAP (Style/Risk-Adjusted Performance)</t>
  </si>
  <si>
    <t>RAP(P)</t>
  </si>
  <si>
    <t>RAP(B)</t>
  </si>
  <si>
    <t>RelativeRAP</t>
  </si>
  <si>
    <t>8. Treynor and Mazuy</t>
  </si>
  <si>
    <t>8. Treynor Mazuy</t>
  </si>
  <si>
    <t>Square term</t>
  </si>
  <si>
    <t>X Variable 2</t>
  </si>
  <si>
    <t>9. Henriksson and Merton</t>
  </si>
  <si>
    <t>Dt</t>
  </si>
  <si>
    <t>X2</t>
  </si>
  <si>
    <t>X1</t>
  </si>
  <si>
    <t>10. Fama nad French</t>
  </si>
  <si>
    <t>10. Fama and French</t>
  </si>
  <si>
    <t>SMB(t)</t>
  </si>
  <si>
    <t>HML(t)</t>
  </si>
  <si>
    <t xml:space="preserve">   -1.97</t>
  </si>
  <si>
    <t xml:space="preserve">    0.21</t>
  </si>
  <si>
    <t xml:space="preserve">   -2.61</t>
  </si>
  <si>
    <t xml:space="preserve">    0.07</t>
  </si>
  <si>
    <t xml:space="preserve">    3.65</t>
  </si>
  <si>
    <t xml:space="preserve">    0.24</t>
  </si>
  <si>
    <t xml:space="preserve">    0.57</t>
  </si>
  <si>
    <t xml:space="preserve">    2.83</t>
  </si>
  <si>
    <t xml:space="preserve">    0.23</t>
  </si>
  <si>
    <t xml:space="preserve">    3.92</t>
  </si>
  <si>
    <t xml:space="preserve">    2.91</t>
  </si>
  <si>
    <t xml:space="preserve">   -1.22</t>
  </si>
  <si>
    <t xml:space="preserve">   -0.97</t>
  </si>
  <si>
    <t xml:space="preserve">    0.30</t>
  </si>
  <si>
    <t xml:space="preserve">    0.49</t>
  </si>
  <si>
    <t xml:space="preserve">    0.29</t>
  </si>
  <si>
    <t xml:space="preserve">   -2.02</t>
  </si>
  <si>
    <t xml:space="preserve">    0.42</t>
  </si>
  <si>
    <t xml:space="preserve">    0.27</t>
  </si>
  <si>
    <t xml:space="preserve">    3.61</t>
  </si>
  <si>
    <t xml:space="preserve">    0.31</t>
  </si>
  <si>
    <t xml:space="preserve">   -0.25</t>
  </si>
  <si>
    <t xml:space="preserve">    0.20</t>
  </si>
  <si>
    <t xml:space="preserve">    0.32</t>
  </si>
  <si>
    <t xml:space="preserve">    3.04</t>
  </si>
  <si>
    <t xml:space="preserve">    0.35</t>
  </si>
  <si>
    <t xml:space="preserve">   -0.30</t>
  </si>
  <si>
    <t xml:space="preserve">   -0.34</t>
  </si>
  <si>
    <t xml:space="preserve">    0.34</t>
  </si>
  <si>
    <t xml:space="preserve">    1.46</t>
  </si>
  <si>
    <t xml:space="preserve">    3.44</t>
  </si>
  <si>
    <t xml:space="preserve">    0.60</t>
  </si>
  <si>
    <t xml:space="preserve">    0.37</t>
  </si>
  <si>
    <t xml:space="preserve">    0.73</t>
  </si>
  <si>
    <t xml:space="preserve">    0.36</t>
  </si>
  <si>
    <t xml:space="preserve">   -3.57</t>
  </si>
  <si>
    <t xml:space="preserve">    0.43</t>
  </si>
  <si>
    <t xml:space="preserve">   -0.35</t>
  </si>
  <si>
    <t xml:space="preserve">    0.40</t>
  </si>
  <si>
    <t xml:space="preserve">   -0.78</t>
  </si>
  <si>
    <t xml:space="preserve">    2.03</t>
  </si>
  <si>
    <t xml:space="preserve">    1.84</t>
  </si>
  <si>
    <t xml:space="preserve">    0.08</t>
  </si>
  <si>
    <t xml:space="preserve">    0.41</t>
  </si>
  <si>
    <t xml:space="preserve">    3.23</t>
  </si>
  <si>
    <t xml:space="preserve">    1.71</t>
  </si>
  <si>
    <t xml:space="preserve">    0.70</t>
  </si>
  <si>
    <t xml:space="preserve">    0.14</t>
  </si>
  <si>
    <t xml:space="preserve">    0.87</t>
  </si>
  <si>
    <t xml:space="preserve">    2.73</t>
  </si>
  <si>
    <t xml:space="preserve">    1.40</t>
  </si>
  <si>
    <t xml:space="preserve">    0.12</t>
  </si>
  <si>
    <t xml:space="preserve">    0.44</t>
  </si>
  <si>
    <t xml:space="preserve">   -1.96</t>
  </si>
  <si>
    <t xml:space="preserve">    1.19</t>
  </si>
  <si>
    <t xml:space="preserve">    0.38</t>
  </si>
  <si>
    <t xml:space="preserve">    0.68</t>
  </si>
  <si>
    <t xml:space="preserve">    0.16</t>
  </si>
  <si>
    <t xml:space="preserve">    3.49</t>
  </si>
  <si>
    <t xml:space="preserve">    3.24</t>
  </si>
  <si>
    <t xml:space="preserve">   -3.73</t>
  </si>
  <si>
    <t xml:space="preserve">    0.92</t>
  </si>
  <si>
    <t xml:space="preserve">    3.22</t>
  </si>
  <si>
    <t xml:space="preserve">    1.80</t>
  </si>
  <si>
    <t xml:space="preserve">   -4.83</t>
  </si>
  <si>
    <t xml:space="preserve">   -0.87</t>
  </si>
  <si>
    <t xml:space="preserve">    0.13</t>
  </si>
  <si>
    <t xml:space="preserve">   -6.36</t>
  </si>
  <si>
    <t xml:space="preserve">    3.97</t>
  </si>
  <si>
    <t xml:space="preserve">   -3.09</t>
  </si>
  <si>
    <t xml:space="preserve">   -0.93</t>
  </si>
  <si>
    <t xml:space="preserve">    0.17</t>
  </si>
  <si>
    <t xml:space="preserve">    4.60</t>
  </si>
  <si>
    <t xml:space="preserve">    0.18</t>
  </si>
  <si>
    <t xml:space="preserve">    1.86</t>
  </si>
  <si>
    <t xml:space="preserve">   -8.44</t>
  </si>
  <si>
    <t xml:space="preserve">   -2.71</t>
  </si>
  <si>
    <t xml:space="preserve">   -0.77</t>
  </si>
  <si>
    <t xml:space="preserve">    0.15</t>
  </si>
  <si>
    <t xml:space="preserve">    1.53</t>
  </si>
  <si>
    <t xml:space="preserve">   -9.24</t>
  </si>
  <si>
    <t xml:space="preserve">  -17.23</t>
  </si>
  <si>
    <t xml:space="preserve">   -7.86</t>
  </si>
  <si>
    <t xml:space="preserve">    0.03</t>
  </si>
  <si>
    <t xml:space="preserve">    1.74</t>
  </si>
  <si>
    <t xml:space="preserve">    0.00</t>
  </si>
  <si>
    <t xml:space="preserve">   -8.12</t>
  </si>
  <si>
    <t xml:space="preserve">  -10.10</t>
  </si>
  <si>
    <t xml:space="preserve">    0.05</t>
  </si>
  <si>
    <t xml:space="preserve">    0.01</t>
  </si>
  <si>
    <t xml:space="preserve">    8.95</t>
  </si>
  <si>
    <t xml:space="preserve">    0.02</t>
  </si>
  <si>
    <t xml:space="preserve">   10.18</t>
  </si>
  <si>
    <t xml:space="preserve">    5.21</t>
  </si>
  <si>
    <t xml:space="preserve">    7.72</t>
  </si>
  <si>
    <t xml:space="preserve">    1.87</t>
  </si>
  <si>
    <t xml:space="preserve">    3.33</t>
  </si>
  <si>
    <t xml:space="preserve">    7.63</t>
  </si>
  <si>
    <t xml:space="preserve">    4.08</t>
  </si>
  <si>
    <t xml:space="preserve">   -2.59</t>
  </si>
  <si>
    <t xml:space="preserve">    5.56</t>
  </si>
  <si>
    <t xml:space="preserve">    2.75</t>
  </si>
  <si>
    <t xml:space="preserve">   -3.36</t>
  </si>
  <si>
    <t xml:space="preserve">    3.40</t>
  </si>
  <si>
    <t xml:space="preserve">    6.31</t>
  </si>
  <si>
    <t xml:space="preserve">    2.00</t>
  </si>
  <si>
    <t xml:space="preserve">    4.87</t>
  </si>
  <si>
    <t xml:space="preserve">   -7.89</t>
  </si>
  <si>
    <t xml:space="preserve">    0.09</t>
  </si>
  <si>
    <t xml:space="preserve">   -5.57</t>
  </si>
  <si>
    <t xml:space="preserve">    6.93</t>
  </si>
  <si>
    <t xml:space="preserve">   -4.77</t>
  </si>
  <si>
    <t xml:space="preserve">    9.54</t>
  </si>
  <si>
    <t xml:space="preserve">    3.88</t>
  </si>
  <si>
    <t xml:space="preserve">    6.82</t>
  </si>
  <si>
    <t xml:space="preserve">    1.99</t>
  </si>
  <si>
    <t xml:space="preserve">    1.27</t>
  </si>
  <si>
    <t xml:space="preserve">    0.46</t>
  </si>
  <si>
    <t xml:space="preserve">    2.90</t>
  </si>
  <si>
    <t xml:space="preserve">   -1.27</t>
  </si>
  <si>
    <t xml:space="preserve">   -1.75</t>
  </si>
  <si>
    <t xml:space="preserve">   -2.35</t>
  </si>
  <si>
    <t xml:space="preserve">   -5.99</t>
  </si>
  <si>
    <t xml:space="preserve">   -7.59</t>
  </si>
  <si>
    <t xml:space="preserve">   11.35</t>
  </si>
  <si>
    <t xml:space="preserve">    0.11</t>
  </si>
  <si>
    <t xml:space="preserve">   -0.28</t>
  </si>
  <si>
    <t xml:space="preserve">    0.74</t>
  </si>
  <si>
    <t xml:space="preserve">    5.05</t>
  </si>
  <si>
    <t xml:space="preserve">    4.42</t>
  </si>
  <si>
    <t xml:space="preserve">    3.11</t>
  </si>
  <si>
    <t xml:space="preserve">   -0.85</t>
  </si>
  <si>
    <t xml:space="preserve">   -6.19</t>
  </si>
  <si>
    <t xml:space="preserve">    3.89</t>
  </si>
  <si>
    <t xml:space="preserve">    0.79</t>
  </si>
  <si>
    <t xml:space="preserve">    2.55</t>
  </si>
  <si>
    <t xml:space="preserve">    0.47</t>
  </si>
  <si>
    <t xml:space="preserve">   -1.76</t>
  </si>
  <si>
    <t xml:space="preserve">    0.78</t>
  </si>
  <si>
    <t xml:space="preserve">    1.18</t>
  </si>
  <si>
    <t xml:space="preserve">    5.57</t>
  </si>
  <si>
    <t xml:space="preserve">    1.29</t>
  </si>
  <si>
    <t xml:space="preserve">    4.03</t>
  </si>
  <si>
    <t xml:space="preserve">   -0.19</t>
  </si>
  <si>
    <t xml:space="preserve">    1.55</t>
  </si>
  <si>
    <t xml:space="preserve">    0.45</t>
  </si>
  <si>
    <t xml:space="preserve">    2.80</t>
  </si>
  <si>
    <t xml:space="preserve">   -1.20</t>
  </si>
  <si>
    <t xml:space="preserve">    5.65</t>
  </si>
  <si>
    <t xml:space="preserve">    3.77</t>
  </si>
  <si>
    <t xml:space="preserve">    4.18</t>
  </si>
  <si>
    <t xml:space="preserve">    3.13</t>
  </si>
  <si>
    <t xml:space="preserve">    2.81</t>
  </si>
  <si>
    <t xml:space="preserve">   -3.32</t>
  </si>
  <si>
    <t xml:space="preserve">    4.65</t>
  </si>
  <si>
    <t xml:space="preserve">    4.93</t>
  </si>
  <si>
    <t xml:space="preserve">    2.06</t>
  </si>
  <si>
    <t xml:space="preserve">    2.61</t>
  </si>
  <si>
    <t xml:space="preserve">   -2.04</t>
  </si>
  <si>
    <t xml:space="preserve">    0.04</t>
  </si>
  <si>
    <t xml:space="preserve">    4.24</t>
  </si>
  <si>
    <t xml:space="preserve">    2.52</t>
  </si>
  <si>
    <t xml:space="preserve">   -0.06</t>
  </si>
  <si>
    <t xml:space="preserve">   -3.11</t>
  </si>
  <si>
    <t xml:space="preserve">    6.13</t>
  </si>
  <si>
    <t xml:space="preserve">   -1.12</t>
  </si>
  <si>
    <t xml:space="preserve">    0.59</t>
  </si>
  <si>
    <t xml:space="preserve">    1.82</t>
  </si>
  <si>
    <t xml:space="preserve">    1.36</t>
  </si>
  <si>
    <t xml:space="preserve">   -1.53</t>
  </si>
  <si>
    <t xml:space="preserve">    1.54</t>
  </si>
  <si>
    <t xml:space="preserve">   -6.04</t>
  </si>
  <si>
    <t xml:space="preserve">    0.33</t>
  </si>
  <si>
    <t xml:space="preserve">    2.77</t>
  </si>
  <si>
    <t xml:space="preserve">   -3.07</t>
  </si>
  <si>
    <t xml:space="preserve">    7.75</t>
  </si>
  <si>
    <t xml:space="preserve">   -2.17</t>
  </si>
  <si>
    <t xml:space="preserve">   -5.77</t>
  </si>
  <si>
    <t xml:space="preserve">   -0.07</t>
  </si>
  <si>
    <t xml:space="preserve">    6.96</t>
  </si>
  <si>
    <t xml:space="preserve">    0.91</t>
  </si>
  <si>
    <t xml:space="preserve">    1.78</t>
  </si>
  <si>
    <t xml:space="preserve">   -0.05</t>
  </si>
  <si>
    <t xml:space="preserve">    0.61</t>
  </si>
  <si>
    <t xml:space="preserve">    3.95</t>
  </si>
  <si>
    <t xml:space="preserve">    0.25</t>
  </si>
  <si>
    <t xml:space="preserve">    4.86</t>
  </si>
  <si>
    <t xml:space="preserve">    1.94</t>
  </si>
  <si>
    <t xml:space="preserve">    3.57</t>
  </si>
  <si>
    <t xml:space="preserve">    1.09</t>
  </si>
  <si>
    <t xml:space="preserve">    1.06</t>
  </si>
  <si>
    <t xml:space="preserve">    0.06</t>
  </si>
  <si>
    <t xml:space="preserve">    2.25</t>
  </si>
  <si>
    <t xml:space="preserve">   -2.10</t>
  </si>
  <si>
    <t xml:space="preserve">    2.51</t>
  </si>
  <si>
    <t xml:space="preserve">    3.12</t>
  </si>
  <si>
    <t xml:space="preserve">    0.19</t>
  </si>
  <si>
    <t xml:space="preserve">   -0.03</t>
  </si>
  <si>
    <t xml:space="preserve">   -3.65</t>
  </si>
  <si>
    <t xml:space="preserve">    2.65</t>
  </si>
  <si>
    <t xml:space="preserve">    0.48</t>
  </si>
  <si>
    <t xml:space="preserve">    3.19</t>
  </si>
  <si>
    <t xml:space="preserve">   -2.29</t>
  </si>
  <si>
    <t xml:space="preserve">   -7.68</t>
  </si>
  <si>
    <t xml:space="preserve">    1.69</t>
  </si>
  <si>
    <t xml:space="preserve">   -9.57</t>
  </si>
  <si>
    <t xml:space="preserve">    8.40</t>
  </si>
  <si>
    <t xml:space="preserve">    1.10</t>
  </si>
  <si>
    <t xml:space="preserve">   -6.94</t>
  </si>
  <si>
    <t xml:space="preserve">   -2.58</t>
  </si>
  <si>
    <t xml:space="preserve">   -2.39</t>
  </si>
  <si>
    <t xml:space="preserve">    1.43</t>
  </si>
  <si>
    <t xml:space="preserve">   -0.11</t>
  </si>
  <si>
    <t xml:space="preserve">   -6.25</t>
  </si>
  <si>
    <t xml:space="preserve">   -8.13</t>
  </si>
  <si>
    <t xml:space="preserve">  -13.39</t>
  </si>
  <si>
    <t xml:space="preserve">   13.65</t>
  </si>
  <si>
    <t xml:space="preserve">    5.58</t>
  </si>
  <si>
    <t xml:space="preserve">    2.46</t>
  </si>
  <si>
    <t xml:space="preserve">    5.77</t>
  </si>
  <si>
    <t xml:space="preserve">   -3.63</t>
  </si>
  <si>
    <t xml:space="preserve">   12.47</t>
  </si>
  <si>
    <t xml:space="preserve">    4.63</t>
  </si>
  <si>
    <t xml:space="preserve">    2.78</t>
  </si>
  <si>
    <t xml:space="preserve">    3.08</t>
  </si>
  <si>
    <t xml:space="preserve">   -4.37</t>
  </si>
  <si>
    <t xml:space="preserve">    6.65</t>
  </si>
  <si>
    <t xml:space="preserve">   -1.55</t>
  </si>
  <si>
    <t xml:space="preserve">    3.10</t>
  </si>
  <si>
    <t xml:space="preserve">    3.06</t>
  </si>
  <si>
    <t xml:space="preserve">   -9.46</t>
  </si>
  <si>
    <t xml:space="preserve">    9.57</t>
  </si>
  <si>
    <t xml:space="preserve">   -3.77</t>
  </si>
  <si>
    <t xml:space="preserve">   -9.35</t>
  </si>
  <si>
    <t xml:space="preserve">    7.83</t>
  </si>
  <si>
    <t xml:space="preserve">    4.61</t>
  </si>
  <si>
    <t xml:space="preserve">   -6.41</t>
  </si>
  <si>
    <t xml:space="preserve">    6.64</t>
  </si>
  <si>
    <t xml:space="preserve">    6.47</t>
  </si>
  <si>
    <t xml:space="preserve">    3.21</t>
  </si>
  <si>
    <t xml:space="preserve">   -5.24</t>
  </si>
  <si>
    <t xml:space="preserve">   -3.18</t>
  </si>
  <si>
    <t xml:space="preserve">    8.83</t>
  </si>
  <si>
    <t xml:space="preserve">    5.07</t>
  </si>
  <si>
    <t xml:space="preserve">   -4.67</t>
  </si>
  <si>
    <t xml:space="preserve">    4.34</t>
  </si>
  <si>
    <t xml:space="preserve">    1.24</t>
  </si>
  <si>
    <t xml:space="preserve">    1.61</t>
  </si>
  <si>
    <t xml:space="preserve">    0.39</t>
  </si>
  <si>
    <t xml:space="preserve">    6.51</t>
  </si>
  <si>
    <t xml:space="preserve">   -3.17</t>
  </si>
  <si>
    <t>SMB</t>
  </si>
  <si>
    <t>HML</t>
  </si>
  <si>
    <t>X Variable 3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</si>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</sst>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yyyy\-mm\-dd"/>
    <numFmt numFmtId="165" formatCode="###,###,###.00"/>
    <numFmt numFmtId="166" formatCode="0.000%"/>
    <numFmt numFmtId="167" formatCode="0.000"/>
    <numFmt numFmtId="168" formatCode="0.00000"/>
    <numFmt numFmtId="169" formatCode="[$-409]dd\-mmm\-yyyy;@"/>
    <numFmt numFmtId="170" formatCode="#,##0.000000;\-#,##0.000000"/>
    <numFmt numFmtId="171" formatCode="#,##0.000000%;\-#,##0.000000%"/>
    <numFmt numFmtId="172" formatCode="#,##0.00000;\-#,##0.00000"/>
    <numFmt numFmtId="173" formatCode="#,##0.000000_ ;\-#,##0.000000\ "/>
    <numFmt numFmtId="174" formatCode="#,##0.00000_ ;\-#,##0.00000\ "/>
    <numFmt numFmtId="175" formatCode="dd\-mmm\-yyyy"/>
    <numFmt numFmtId="176" formatCode="#,##0.0000;\-#,##0.0000;#,##0.0000;&quot;--&quot;"/>
    <numFmt numFmtId="177" formatCode="\+#,##0.0000;\-#,##0.0000;#,##0.0000;&quot;--&quot;"/>
    <numFmt numFmtId="178" formatCode="\+#,##0.0000%;\-#,##0.0000%;#,##0.0000%;&quot;--&quot;"/>
    <numFmt numFmtId="179" formatCode="0.000000"/>
  </numFmts>
  <fonts count="1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10"/>
      <name val="Arial"/>
      <family val="2"/>
      <charset val="1"/>
    </font>
    <font>
      <b/>
      <sz val="9"/>
      <color indexed="8"/>
      <name val="Tahoma"/>
      <family val="2"/>
      <charset val="1"/>
    </font>
    <font>
      <b/>
      <sz val="8"/>
      <color rgb="FF000000"/>
      <name val="Tahoma"/>
      <family val="2"/>
    </font>
    <font>
      <b/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6A6A6"/>
        <bgColor rgb="FFA6A6A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60">
    <xf numFmtId="0" fontId="0" fillId="0" borderId="0" xfId="0"/>
    <xf numFmtId="3" fontId="0" fillId="0" borderId="0" xfId="0" applyNumberFormat="1"/>
    <xf numFmtId="22" fontId="0" fillId="0" borderId="0" xfId="0" applyNumberFormat="1"/>
    <xf numFmtId="14" fontId="0" fillId="0" borderId="0" xfId="0" applyNumberFormat="1"/>
    <xf numFmtId="10" fontId="0" fillId="0" borderId="0" xfId="0" applyNumberFormat="1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0" fillId="0" borderId="0" xfId="0" quotePrefix="1"/>
    <xf numFmtId="0" fontId="2" fillId="0" borderId="0" xfId="0" quotePrefix="1" applyFont="1"/>
    <xf numFmtId="0" fontId="2" fillId="0" borderId="0" xfId="1"/>
    <xf numFmtId="0" fontId="6" fillId="2" borderId="1" xfId="1" applyFont="1" applyFill="1" applyBorder="1"/>
    <xf numFmtId="0" fontId="2" fillId="2" borderId="1" xfId="1" applyFill="1" applyBorder="1"/>
    <xf numFmtId="14" fontId="2" fillId="2" borderId="1" xfId="1" applyNumberFormat="1" applyFill="1" applyBorder="1"/>
    <xf numFmtId="167" fontId="2" fillId="2" borderId="1" xfId="1" applyNumberFormat="1" applyFill="1" applyBorder="1"/>
    <xf numFmtId="168" fontId="2" fillId="2" borderId="1" xfId="1" applyNumberForma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3" borderId="0" xfId="0" applyFont="1" applyFill="1" applyAlignment="1">
      <alignment horizontal="right" wrapText="1"/>
    </xf>
    <xf numFmtId="169" fontId="10" fillId="0" borderId="0" xfId="0" applyNumberFormat="1" applyFont="1" applyAlignment="1">
      <alignment horizontal="right" vertical="top" wrapText="1"/>
    </xf>
    <xf numFmtId="170" fontId="10" fillId="0" borderId="0" xfId="0" applyNumberFormat="1" applyFon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171" fontId="10" fillId="0" borderId="0" xfId="0" applyNumberFormat="1" applyFont="1" applyAlignment="1">
      <alignment horizontal="right" vertical="top" wrapText="1"/>
    </xf>
    <xf numFmtId="170" fontId="0" fillId="0" borderId="0" xfId="0" applyNumberFormat="1" applyAlignment="1">
      <alignment horizontal="right" vertical="top" wrapText="1"/>
    </xf>
    <xf numFmtId="172" fontId="0" fillId="0" borderId="0" xfId="0" applyNumberFormat="1" applyAlignment="1">
      <alignment horizontal="right" vertical="top" wrapText="1"/>
    </xf>
    <xf numFmtId="169" fontId="10" fillId="4" borderId="0" xfId="0" applyNumberFormat="1" applyFont="1" applyFill="1" applyAlignment="1">
      <alignment horizontal="right" vertical="top" wrapText="1"/>
    </xf>
    <xf numFmtId="170" fontId="10" fillId="4" borderId="0" xfId="0" applyNumberFormat="1" applyFont="1" applyFill="1" applyAlignment="1">
      <alignment horizontal="right" vertical="top" wrapText="1"/>
    </xf>
    <xf numFmtId="0" fontId="10" fillId="4" borderId="0" xfId="0" applyFont="1" applyFill="1" applyAlignment="1">
      <alignment horizontal="right" vertical="top" wrapText="1"/>
    </xf>
    <xf numFmtId="171" fontId="10" fillId="4" borderId="0" xfId="0" applyNumberFormat="1" applyFont="1" applyFill="1" applyAlignment="1">
      <alignment horizontal="right" vertical="top" wrapText="1"/>
    </xf>
    <xf numFmtId="172" fontId="10" fillId="4" borderId="0" xfId="0" applyNumberFormat="1" applyFont="1" applyFill="1" applyAlignment="1">
      <alignment horizontal="right" vertical="top" wrapText="1"/>
    </xf>
    <xf numFmtId="172" fontId="10" fillId="0" borderId="0" xfId="0" applyNumberFormat="1" applyFont="1" applyAlignment="1">
      <alignment horizontal="right" vertical="top" wrapText="1"/>
    </xf>
    <xf numFmtId="173" fontId="10" fillId="0" borderId="0" xfId="0" applyNumberFormat="1" applyFont="1" applyAlignment="1">
      <alignment horizontal="right" vertical="top" wrapText="1"/>
    </xf>
    <xf numFmtId="173" fontId="10" fillId="4" borderId="0" xfId="0" applyNumberFormat="1" applyFont="1" applyFill="1" applyAlignment="1">
      <alignment horizontal="right" vertical="top" wrapText="1"/>
    </xf>
    <xf numFmtId="166" fontId="2" fillId="2" borderId="1" xfId="1" applyNumberFormat="1" applyFill="1" applyBorder="1"/>
    <xf numFmtId="174" fontId="0" fillId="0" borderId="0" xfId="0" applyNumberFormat="1"/>
    <xf numFmtId="0" fontId="11" fillId="5" borderId="3" xfId="0" applyFont="1" applyFill="1" applyBorder="1" applyAlignment="1">
      <alignment horizontal="right"/>
    </xf>
    <xf numFmtId="0" fontId="11" fillId="5" borderId="4" xfId="0" applyFont="1" applyFill="1" applyBorder="1" applyAlignment="1">
      <alignment horizontal="right"/>
    </xf>
    <xf numFmtId="175" fontId="12" fillId="0" borderId="4" xfId="0" applyNumberFormat="1" applyFont="1" applyBorder="1"/>
    <xf numFmtId="176" fontId="12" fillId="0" borderId="4" xfId="0" applyNumberFormat="1" applyFont="1" applyBorder="1"/>
    <xf numFmtId="177" fontId="12" fillId="0" borderId="4" xfId="0" applyNumberFormat="1" applyFont="1" applyBorder="1"/>
    <xf numFmtId="178" fontId="12" fillId="0" borderId="4" xfId="0" applyNumberFormat="1" applyFont="1" applyBorder="1"/>
    <xf numFmtId="0" fontId="11" fillId="5" borderId="0" xfId="0" applyFont="1" applyFill="1" applyAlignment="1">
      <alignment horizontal="right"/>
    </xf>
    <xf numFmtId="175" fontId="12" fillId="0" borderId="0" xfId="0" applyNumberFormat="1" applyFont="1"/>
    <xf numFmtId="176" fontId="12" fillId="0" borderId="0" xfId="0" applyNumberFormat="1" applyFont="1"/>
    <xf numFmtId="0" fontId="13" fillId="0" borderId="0" xfId="0" applyFont="1"/>
    <xf numFmtId="14" fontId="11" fillId="5" borderId="0" xfId="0" applyNumberFormat="1" applyFont="1" applyFill="1" applyAlignment="1">
      <alignment horizontal="right"/>
    </xf>
    <xf numFmtId="14" fontId="12" fillId="0" borderId="0" xfId="0" applyNumberFormat="1" applyFont="1"/>
    <xf numFmtId="2" fontId="0" fillId="0" borderId="0" xfId="0" applyNumberFormat="1"/>
    <xf numFmtId="2" fontId="11" fillId="5" borderId="0" xfId="0" applyNumberFormat="1" applyFont="1" applyFill="1" applyAlignment="1">
      <alignment horizontal="right"/>
    </xf>
    <xf numFmtId="2" fontId="12" fillId="0" borderId="0" xfId="0" applyNumberFormat="1" applyFont="1"/>
    <xf numFmtId="2" fontId="0" fillId="0" borderId="0" xfId="0" quotePrefix="1" applyNumberFormat="1"/>
    <xf numFmtId="0" fontId="0" fillId="0" borderId="5" xfId="0" applyBorder="1"/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Continuous"/>
    </xf>
    <xf numFmtId="179" fontId="2" fillId="2" borderId="1" xfId="1" applyNumberFormat="1" applyFill="1" applyBorder="1"/>
    <xf numFmtId="168" fontId="2" fillId="2" borderId="1" xfId="1" quotePrefix="1" applyNumberFormat="1" applyFill="1" applyBorder="1"/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</cellXfs>
  <cellStyles count="4">
    <cellStyle name="Normal" xfId="0" builtinId="0"/>
    <cellStyle name="Normal 2" xfId="1" xr:uid="{2A978BA8-A53B-447E-B573-60027191EE9C}"/>
    <cellStyle name="Normal 3" xfId="2" xr:uid="{A798500C-C812-4E99-A35D-1C47CD6F870F}"/>
    <cellStyle name="Percent 2" xfId="3" xr:uid="{6E628439-5696-4A4B-B66B-1802DBFD16D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0</xdr:row>
          <xdr:rowOff>12700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48" name="Button 24" descr="Update portfolio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portfolio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0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statistics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0</xdr:row>
          <xdr:rowOff>0</xdr:rowOff>
        </xdr:from>
        <xdr:to>
          <xdr:col>16</xdr:col>
          <xdr:colOff>0</xdr:colOff>
          <xdr:row>2</xdr:row>
          <xdr:rowOff>0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Optimize equity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0</xdr:colOff>
      <xdr:row>5</xdr:row>
      <xdr:rowOff>0</xdr:rowOff>
    </xdr:from>
    <xdr:to>
      <xdr:col>62</xdr:col>
      <xdr:colOff>546428</xdr:colOff>
      <xdr:row>8</xdr:row>
      <xdr:rowOff>114417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69B0E9-3880-D5F1-EFFB-8997EADCF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17025" y="809625"/>
          <a:ext cx="5782482" cy="838317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12</xdr:row>
      <xdr:rowOff>0</xdr:rowOff>
    </xdr:from>
    <xdr:to>
      <xdr:col>63</xdr:col>
      <xdr:colOff>508407</xdr:colOff>
      <xdr:row>34</xdr:row>
      <xdr:rowOff>38603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408203-9CBF-D78D-F6BD-45E82A8E9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17025" y="2181225"/>
          <a:ext cx="6354062" cy="3600953"/>
        </a:xfrm>
        <a:prstGeom prst="rect">
          <a:avLst/>
        </a:prstGeom>
      </xdr:spPr>
    </xdr:pic>
    <xdr:clientData/>
  </xdr:twoCellAnchor>
  <xdr:twoCellAnchor editAs="oneCell">
    <xdr:from>
      <xdr:col>55</xdr:col>
      <xdr:colOff>9525</xdr:colOff>
      <xdr:row>38</xdr:row>
      <xdr:rowOff>123825</xdr:rowOff>
    </xdr:from>
    <xdr:to>
      <xdr:col>58</xdr:col>
      <xdr:colOff>269422</xdr:colOff>
      <xdr:row>51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023CF0-622D-A82A-8F55-C5D8F965E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26550" y="6515100"/>
          <a:ext cx="3321136" cy="1990725"/>
        </a:xfrm>
        <a:prstGeom prst="rect">
          <a:avLst/>
        </a:prstGeom>
      </xdr:spPr>
    </xdr:pic>
    <xdr:clientData/>
  </xdr:twoCellAnchor>
  <xdr:twoCellAnchor editAs="oneCell">
    <xdr:from>
      <xdr:col>60</xdr:col>
      <xdr:colOff>219075</xdr:colOff>
      <xdr:row>38</xdr:row>
      <xdr:rowOff>76200</xdr:rowOff>
    </xdr:from>
    <xdr:to>
      <xdr:col>66</xdr:col>
      <xdr:colOff>480585</xdr:colOff>
      <xdr:row>52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92D499-CB7D-2E35-C7E0-BDA32A962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84100" y="6467475"/>
          <a:ext cx="3919110" cy="2228850"/>
        </a:xfrm>
        <a:prstGeom prst="rect">
          <a:avLst/>
        </a:prstGeom>
      </xdr:spPr>
    </xdr:pic>
    <xdr:clientData/>
  </xdr:twoCellAnchor>
  <xdr:twoCellAnchor editAs="oneCell">
    <xdr:from>
      <xdr:col>55</xdr:col>
      <xdr:colOff>133350</xdr:colOff>
      <xdr:row>56</xdr:row>
      <xdr:rowOff>133350</xdr:rowOff>
    </xdr:from>
    <xdr:to>
      <xdr:col>59</xdr:col>
      <xdr:colOff>164741</xdr:colOff>
      <xdr:row>71</xdr:row>
      <xdr:rowOff>126183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7A57CA-BC12-8B96-1315-608A2104A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184475" y="9439275"/>
          <a:ext cx="3571875" cy="2421708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75</xdr:row>
      <xdr:rowOff>0</xdr:rowOff>
    </xdr:from>
    <xdr:to>
      <xdr:col>63</xdr:col>
      <xdr:colOff>221180</xdr:colOff>
      <xdr:row>99</xdr:row>
      <xdr:rowOff>95806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092401D-671C-4F6F-4B04-7E6EFBDEB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051125" y="12382500"/>
          <a:ext cx="6068272" cy="3982006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103</xdr:row>
      <xdr:rowOff>0</xdr:rowOff>
    </xdr:from>
    <xdr:to>
      <xdr:col>63</xdr:col>
      <xdr:colOff>135443</xdr:colOff>
      <xdr:row>113</xdr:row>
      <xdr:rowOff>19279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9B5B4B2-269C-FEE9-F48E-8FD3BC7D0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051125" y="16916400"/>
          <a:ext cx="5982535" cy="1638529"/>
        </a:xfrm>
        <a:prstGeom prst="rect">
          <a:avLst/>
        </a:prstGeom>
      </xdr:spPr>
    </xdr:pic>
    <xdr:clientData/>
  </xdr:twoCellAnchor>
  <xdr:twoCellAnchor editAs="oneCell">
    <xdr:from>
      <xdr:col>65</xdr:col>
      <xdr:colOff>0</xdr:colOff>
      <xdr:row>103</xdr:row>
      <xdr:rowOff>0</xdr:rowOff>
    </xdr:from>
    <xdr:to>
      <xdr:col>74</xdr:col>
      <xdr:colOff>572346</xdr:colOff>
      <xdr:row>126</xdr:row>
      <xdr:rowOff>105309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26038B3-6960-FC04-37D9-A31F33D5D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147125" y="16916400"/>
          <a:ext cx="6058746" cy="3829584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130</xdr:row>
      <xdr:rowOff>0</xdr:rowOff>
    </xdr:from>
    <xdr:to>
      <xdr:col>60</xdr:col>
      <xdr:colOff>267958</xdr:colOff>
      <xdr:row>146</xdr:row>
      <xdr:rowOff>98245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66805F3-39D7-A3C2-6ED8-8161EEEDA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051125" y="21288375"/>
          <a:ext cx="4286250" cy="2689045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154</xdr:row>
      <xdr:rowOff>0</xdr:rowOff>
    </xdr:from>
    <xdr:to>
      <xdr:col>62</xdr:col>
      <xdr:colOff>470217</xdr:colOff>
      <xdr:row>172</xdr:row>
      <xdr:rowOff>57565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1EE375E-CE58-D82F-13E1-AB1E1D132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051125" y="25174575"/>
          <a:ext cx="5706271" cy="2972215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176</xdr:row>
      <xdr:rowOff>0</xdr:rowOff>
    </xdr:from>
    <xdr:to>
      <xdr:col>62</xdr:col>
      <xdr:colOff>40095</xdr:colOff>
      <xdr:row>191</xdr:row>
      <xdr:rowOff>76550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0A0902F-5DF2-B2F8-D9F5-E3360A80E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918900" y="28736925"/>
          <a:ext cx="5277587" cy="2505425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196</xdr:row>
      <xdr:rowOff>0</xdr:rowOff>
    </xdr:from>
    <xdr:to>
      <xdr:col>61</xdr:col>
      <xdr:colOff>451080</xdr:colOff>
      <xdr:row>214</xdr:row>
      <xdr:rowOff>28986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E114A39-3373-2CEF-2577-4B9096A9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4300775" y="31975425"/>
          <a:ext cx="5077534" cy="2943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4.xml"/><Relationship Id="rId4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0CF8-FD23-44CA-AA69-12C1FE283270}">
  <sheetPr codeName="Sheet6"/>
  <dimension ref="A1:O27"/>
  <sheetViews>
    <sheetView workbookViewId="0">
      <selection activeCell="D2" sqref="D2"/>
    </sheetView>
  </sheetViews>
  <sheetFormatPr defaultColWidth="8.81640625" defaultRowHeight="12.5" x14ac:dyDescent="0.25"/>
  <cols>
    <col min="1" max="1" width="15.1796875" bestFit="1" customWidth="1"/>
    <col min="2" max="3" width="8.81640625" customWidth="1"/>
    <col min="4" max="4" width="11.26953125" bestFit="1" customWidth="1"/>
    <col min="5" max="7" width="11.26953125" customWidth="1"/>
    <col min="8" max="8" width="13.453125" bestFit="1" customWidth="1"/>
    <col min="9" max="9" width="18.453125" bestFit="1" customWidth="1"/>
    <col min="10" max="11" width="17" customWidth="1"/>
    <col min="12" max="12" width="18" bestFit="1" customWidth="1"/>
  </cols>
  <sheetData>
    <row r="1" spans="1:15" x14ac:dyDescent="0.25">
      <c r="A1" s="5" t="s">
        <v>59</v>
      </c>
      <c r="B1" s="5" t="s">
        <v>33</v>
      </c>
      <c r="C1" s="5"/>
      <c r="D1" s="5" t="s">
        <v>35</v>
      </c>
      <c r="E1" s="5" t="s">
        <v>26</v>
      </c>
      <c r="F1" s="5" t="s">
        <v>32</v>
      </c>
      <c r="G1" s="5"/>
      <c r="H1" s="5" t="s">
        <v>55</v>
      </c>
      <c r="I1" t="s">
        <v>51</v>
      </c>
      <c r="J1" s="5" t="s">
        <v>71</v>
      </c>
      <c r="K1" s="5" t="s">
        <v>77</v>
      </c>
      <c r="L1" s="5" t="s">
        <v>53</v>
      </c>
      <c r="M1" s="5" t="s">
        <v>57</v>
      </c>
      <c r="N1" s="5"/>
    </row>
    <row r="2" spans="1:15" x14ac:dyDescent="0.25">
      <c r="A2" s="5" t="s">
        <v>34</v>
      </c>
      <c r="B2">
        <f>COUNTA(transactions!A:A)-1</f>
        <v>17</v>
      </c>
      <c r="C2" s="10"/>
      <c r="D2" t="s">
        <v>137</v>
      </c>
      <c r="E2" t="s">
        <v>25</v>
      </c>
      <c r="F2" s="5" t="s">
        <v>64</v>
      </c>
      <c r="G2" s="5" t="s">
        <v>50</v>
      </c>
      <c r="H2" s="5" t="s">
        <v>49</v>
      </c>
      <c r="I2" s="5" t="s">
        <v>49</v>
      </c>
      <c r="J2" s="5" t="s">
        <v>49</v>
      </c>
      <c r="K2" s="5" t="s">
        <v>49</v>
      </c>
      <c r="L2" s="5" t="s">
        <v>49</v>
      </c>
      <c r="M2" s="3" t="s">
        <v>49</v>
      </c>
      <c r="N2" s="3"/>
      <c r="O2" s="5" t="s">
        <v>49</v>
      </c>
    </row>
    <row r="3" spans="1:15" x14ac:dyDescent="0.25">
      <c r="A3" s="5" t="str">
        <f>"# " &amp;D1</f>
        <v># Watch list</v>
      </c>
      <c r="B3" s="9">
        <f>COUNTA(D:D)-1</f>
        <v>1</v>
      </c>
      <c r="F3" s="5"/>
      <c r="G3" s="5" t="s">
        <v>52</v>
      </c>
      <c r="H3" s="5" t="s">
        <v>49</v>
      </c>
      <c r="I3" s="5" t="s">
        <v>49</v>
      </c>
      <c r="J3" s="5" t="s">
        <v>49</v>
      </c>
      <c r="K3" s="5" t="s">
        <v>49</v>
      </c>
      <c r="L3" s="5" t="s">
        <v>49</v>
      </c>
      <c r="M3" t="s">
        <v>49</v>
      </c>
      <c r="O3" s="5" t="s">
        <v>49</v>
      </c>
    </row>
    <row r="4" spans="1:15" x14ac:dyDescent="0.25">
      <c r="A4" s="5" t="str">
        <f>"# " &amp;H1</f>
        <v># Currency fields</v>
      </c>
      <c r="B4" s="10">
        <f>COUNTA(H:H)-3</f>
        <v>5</v>
      </c>
      <c r="H4" s="5" t="s">
        <v>3</v>
      </c>
      <c r="I4" s="1" t="s">
        <v>3</v>
      </c>
      <c r="J4" t="s">
        <v>3</v>
      </c>
      <c r="K4" t="s">
        <v>3</v>
      </c>
      <c r="L4" t="s">
        <v>3</v>
      </c>
      <c r="M4" t="s">
        <v>3</v>
      </c>
      <c r="O4" s="1" t="s">
        <v>3</v>
      </c>
    </row>
    <row r="5" spans="1:15" x14ac:dyDescent="0.25">
      <c r="A5" s="5" t="str">
        <f>"# " &amp;I1</f>
        <v># Equity fields</v>
      </c>
      <c r="B5" s="5">
        <f>COUNTA(I:I)-3</f>
        <v>11</v>
      </c>
      <c r="H5" s="5" t="s">
        <v>56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O5" t="s">
        <v>12</v>
      </c>
    </row>
    <row r="6" spans="1:15" x14ac:dyDescent="0.25">
      <c r="A6" s="5" t="str">
        <f>"# " &amp;J1</f>
        <v># Forward fields</v>
      </c>
      <c r="B6" s="5">
        <f>COUNTA(J:J)-3</f>
        <v>6</v>
      </c>
      <c r="H6" s="5" t="s">
        <v>40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O6" t="s">
        <v>40</v>
      </c>
    </row>
    <row r="7" spans="1:15" x14ac:dyDescent="0.25">
      <c r="A7" s="5" t="str">
        <f>"# " &amp;K1</f>
        <v># Future fields</v>
      </c>
      <c r="B7" s="5">
        <f>COUNTA(K:K)-3</f>
        <v>6</v>
      </c>
      <c r="H7" s="5" t="s">
        <v>14</v>
      </c>
      <c r="I7" s="1" t="s">
        <v>14</v>
      </c>
      <c r="J7" t="s">
        <v>14</v>
      </c>
      <c r="K7" t="s">
        <v>14</v>
      </c>
      <c r="L7" t="s">
        <v>14</v>
      </c>
      <c r="M7" t="s">
        <v>14</v>
      </c>
      <c r="O7" s="1" t="s">
        <v>14</v>
      </c>
    </row>
    <row r="8" spans="1:15" x14ac:dyDescent="0.25">
      <c r="A8" s="5" t="str">
        <f>"# " &amp;L1</f>
        <v># Equity options fields</v>
      </c>
      <c r="B8" s="5">
        <f>COUNTA(L:L)-3</f>
        <v>8</v>
      </c>
      <c r="H8" s="5" t="s">
        <v>27</v>
      </c>
      <c r="I8" s="4" t="s">
        <v>27</v>
      </c>
      <c r="J8" t="s">
        <v>27</v>
      </c>
      <c r="K8" t="s">
        <v>27</v>
      </c>
      <c r="L8" t="s">
        <v>27</v>
      </c>
      <c r="M8" t="s">
        <v>27</v>
      </c>
      <c r="O8" s="4" t="s">
        <v>27</v>
      </c>
    </row>
    <row r="9" spans="1:15" x14ac:dyDescent="0.25">
      <c r="A9" s="5" t="str">
        <f>"# " &amp;M1</f>
        <v># Fixed income fields</v>
      </c>
      <c r="B9" s="5">
        <f>COUNTA(M:M)-3</f>
        <v>12</v>
      </c>
      <c r="I9" t="s">
        <v>28</v>
      </c>
      <c r="J9" t="s">
        <v>68</v>
      </c>
      <c r="K9" t="s">
        <v>68</v>
      </c>
      <c r="L9" t="s">
        <v>68</v>
      </c>
      <c r="M9" t="s">
        <v>42</v>
      </c>
      <c r="O9" t="s">
        <v>28</v>
      </c>
    </row>
    <row r="10" spans="1:15" x14ac:dyDescent="0.25">
      <c r="I10" t="s">
        <v>22</v>
      </c>
      <c r="J10" s="5"/>
      <c r="K10" s="5"/>
      <c r="L10" s="5" t="s">
        <v>69</v>
      </c>
      <c r="M10" t="s">
        <v>43</v>
      </c>
      <c r="O10" t="s">
        <v>22</v>
      </c>
    </row>
    <row r="11" spans="1:15" x14ac:dyDescent="0.25">
      <c r="I11" t="s">
        <v>23</v>
      </c>
      <c r="L11" t="s">
        <v>70</v>
      </c>
      <c r="M11" t="s">
        <v>44</v>
      </c>
      <c r="O11" t="s">
        <v>23</v>
      </c>
    </row>
    <row r="12" spans="1:15" x14ac:dyDescent="0.25">
      <c r="I12" t="s">
        <v>24</v>
      </c>
      <c r="M12" t="s">
        <v>45</v>
      </c>
      <c r="O12" t="s">
        <v>24</v>
      </c>
    </row>
    <row r="13" spans="1:15" x14ac:dyDescent="0.25">
      <c r="I13" t="s">
        <v>110</v>
      </c>
      <c r="M13" t="s">
        <v>46</v>
      </c>
      <c r="O13" t="s">
        <v>30</v>
      </c>
    </row>
    <row r="14" spans="1:15" x14ac:dyDescent="0.25">
      <c r="I14" t="s">
        <v>109</v>
      </c>
      <c r="M14" t="s">
        <v>47</v>
      </c>
      <c r="O14" t="s">
        <v>31</v>
      </c>
    </row>
    <row r="15" spans="1:15" x14ac:dyDescent="0.25">
      <c r="M15" t="s">
        <v>48</v>
      </c>
    </row>
    <row r="18" spans="1:11" x14ac:dyDescent="0.25">
      <c r="J18" s="5"/>
      <c r="K18" s="5"/>
    </row>
    <row r="19" spans="1:11" x14ac:dyDescent="0.25">
      <c r="J19" s="5"/>
      <c r="K19" s="5"/>
    </row>
    <row r="20" spans="1:11" x14ac:dyDescent="0.25">
      <c r="A20" t="s">
        <v>83</v>
      </c>
      <c r="B20" t="s">
        <v>84</v>
      </c>
      <c r="C20" t="s">
        <v>85</v>
      </c>
      <c r="J20" s="5"/>
      <c r="K20" s="5"/>
    </row>
    <row r="21" spans="1:11" x14ac:dyDescent="0.25">
      <c r="A21" t="s">
        <v>32</v>
      </c>
      <c r="B21">
        <f ca="1">IF(ISERROR(MATCH(A21,assetHistory!$1:$1,0)),B22,MATCH(A21,assetHistory!$1:$1,0))</f>
        <v>2</v>
      </c>
      <c r="C21">
        <f ca="1">IF(B22&lt;&gt;B21,COUNTA(OFFSET(assetHistory!$A:$A,0,B21-1))-2,0)</f>
        <v>500</v>
      </c>
    </row>
    <row r="22" spans="1:11" x14ac:dyDescent="0.25">
      <c r="A22" t="s">
        <v>25</v>
      </c>
      <c r="B22">
        <f ca="1">IF(ISERROR(MATCH(A22,assetHistory!$1:$1,0)),B23,MATCH(A22,assetHistory!$1:$1,0))</f>
        <v>6</v>
      </c>
      <c r="C22">
        <f ca="1">IF(B23&lt;&gt;B22,COUNTA(OFFSET(assetHistory!$A:$A,0,B22-1))-2,0)</f>
        <v>500</v>
      </c>
    </row>
    <row r="23" spans="1:11" x14ac:dyDescent="0.25">
      <c r="A23" s="5" t="s">
        <v>72</v>
      </c>
      <c r="B23">
        <f ca="1">IF(ISERROR(MATCH(A23,assetHistory!$1:$1,0)),B24,MATCH(A23,assetHistory!$1:$1,0))</f>
        <v>15</v>
      </c>
      <c r="C23">
        <f ca="1">IF(B24&lt;&gt;B23,COUNTA(OFFSET(assetHistory!$A:$A,0,B23-1))-2,0)</f>
        <v>1</v>
      </c>
    </row>
    <row r="24" spans="1:11" x14ac:dyDescent="0.25">
      <c r="A24" s="5" t="s">
        <v>78</v>
      </c>
      <c r="B24">
        <f ca="1">IF(ISERROR(MATCH(A24,assetHistory!$1:$1,0)),B25,MATCH(A24,assetHistory!$1:$1,0))</f>
        <v>17</v>
      </c>
      <c r="C24">
        <f ca="1">IF(B25&lt;&gt;B24,COUNTA(OFFSET(assetHistory!$A:$A,0,B24-1))-2,0)</f>
        <v>0</v>
      </c>
    </row>
    <row r="25" spans="1:11" x14ac:dyDescent="0.25">
      <c r="A25" t="s">
        <v>88</v>
      </c>
      <c r="B25">
        <f ca="1">IF(ISERROR(MATCH(A25,assetHistory!$1:$1,0)),B26,MATCH(A25,assetHistory!$1:$1,0))</f>
        <v>17</v>
      </c>
      <c r="C25">
        <f ca="1">IF(B26&lt;&gt;B25,COUNTA(OFFSET(assetHistory!$A:$A,0,B25-1))-2,0)</f>
        <v>500</v>
      </c>
    </row>
    <row r="26" spans="1:11" x14ac:dyDescent="0.25">
      <c r="A26" t="s">
        <v>89</v>
      </c>
      <c r="B26">
        <f ca="1">IF(ISERROR(MATCH(A26,assetHistory!$1:$1,0)),B27,MATCH(A26,assetHistory!$1:$1,0))</f>
        <v>19</v>
      </c>
      <c r="C26">
        <f ca="1">IF(B27&lt;&gt;B26,COUNTA(OFFSET(assetHistory!$A:$A,0,B26-1))-2,0)</f>
        <v>500</v>
      </c>
    </row>
    <row r="27" spans="1:11" x14ac:dyDescent="0.25">
      <c r="A27" t="s">
        <v>86</v>
      </c>
      <c r="B27">
        <f>COUNTA(assetHistory!B2:IV2)+2</f>
        <v>20</v>
      </c>
    </row>
  </sheetData>
  <phoneticPr fontId="1" type="noConversion"/>
  <pageMargins left="0.75" right="0.75" top="1" bottom="1" header="0.5" footer="0.5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FB7A-B868-453B-BF8F-A7A7B460AD51}">
  <dimension ref="B2:BH5048"/>
  <sheetViews>
    <sheetView topLeftCell="AW6" zoomScale="53" workbookViewId="0">
      <selection activeCell="BA12" sqref="BA12"/>
    </sheetView>
  </sheetViews>
  <sheetFormatPr defaultRowHeight="12.5" x14ac:dyDescent="0.25"/>
  <cols>
    <col min="2" max="2" width="84" bestFit="1" customWidth="1"/>
    <col min="3" max="3" width="11.453125" bestFit="1" customWidth="1"/>
    <col min="4" max="4" width="1.7265625" bestFit="1" customWidth="1"/>
    <col min="5" max="5" width="10.90625" bestFit="1" customWidth="1"/>
    <col min="6" max="6" width="8.81640625" bestFit="1" customWidth="1"/>
    <col min="7" max="7" width="10.54296875" bestFit="1" customWidth="1"/>
    <col min="8" max="8" width="10.90625" bestFit="1" customWidth="1"/>
    <col min="9" max="9" width="3.54296875" bestFit="1" customWidth="1"/>
    <col min="10" max="10" width="10" bestFit="1" customWidth="1"/>
    <col min="11" max="11" width="12.08984375" bestFit="1" customWidth="1"/>
    <col min="14" max="14" width="17.453125" bestFit="1" customWidth="1"/>
    <col min="15" max="15" width="11.08984375" bestFit="1" customWidth="1"/>
    <col min="16" max="16" width="15.1796875" bestFit="1" customWidth="1"/>
    <col min="17" max="17" width="10.36328125" bestFit="1" customWidth="1"/>
    <col min="18" max="20" width="11.08984375" bestFit="1" customWidth="1"/>
    <col min="21" max="21" width="13.81640625" bestFit="1" customWidth="1"/>
    <col min="22" max="22" width="11.26953125" bestFit="1" customWidth="1"/>
    <col min="23" max="23" width="19" bestFit="1" customWidth="1"/>
    <col min="24" max="24" width="19.453125" bestFit="1" customWidth="1"/>
    <col min="25" max="25" width="29.7265625" bestFit="1" customWidth="1"/>
    <col min="26" max="26" width="12.453125" bestFit="1" customWidth="1"/>
    <col min="27" max="27" width="13.08984375" bestFit="1" customWidth="1"/>
    <col min="28" max="28" width="9.81640625" bestFit="1" customWidth="1"/>
    <col min="29" max="29" width="3.36328125" bestFit="1" customWidth="1"/>
    <col min="30" max="30" width="36.453125" bestFit="1" customWidth="1"/>
    <col min="31" max="31" width="26.36328125" bestFit="1" customWidth="1"/>
    <col min="32" max="32" width="27.1796875" bestFit="1" customWidth="1"/>
    <col min="33" max="33" width="9.81640625" customWidth="1"/>
    <col min="34" max="34" width="16.7265625" bestFit="1" customWidth="1"/>
    <col min="35" max="35" width="11.7265625" bestFit="1" customWidth="1"/>
    <col min="36" max="36" width="9.81640625" customWidth="1"/>
    <col min="37" max="37" width="16.90625" bestFit="1" customWidth="1"/>
    <col min="38" max="38" width="26.36328125" bestFit="1" customWidth="1"/>
    <col min="39" max="39" width="27.1796875" bestFit="1" customWidth="1"/>
    <col min="40" max="40" width="14.453125" bestFit="1" customWidth="1"/>
    <col min="41" max="41" width="22.1796875" customWidth="1"/>
    <col min="42" max="42" width="24.453125" bestFit="1" customWidth="1"/>
    <col min="43" max="43" width="26.36328125" bestFit="1" customWidth="1"/>
    <col min="44" max="44" width="27.1796875" bestFit="1" customWidth="1"/>
    <col min="45" max="45" width="3.7265625" bestFit="1" customWidth="1"/>
    <col min="46" max="46" width="13.08984375" bestFit="1" customWidth="1"/>
    <col min="47" max="47" width="12.453125" bestFit="1" customWidth="1"/>
    <col min="48" max="48" width="22.1796875" customWidth="1"/>
    <col min="49" max="49" width="20" bestFit="1" customWidth="1"/>
    <col min="50" max="50" width="26.36328125" bestFit="1" customWidth="1"/>
    <col min="51" max="51" width="27.1796875" bestFit="1" customWidth="1"/>
    <col min="52" max="52" width="8.81640625" bestFit="1" customWidth="1"/>
    <col min="53" max="53" width="8.6328125" bestFit="1" customWidth="1"/>
    <col min="54" max="54" width="6.90625" bestFit="1" customWidth="1"/>
    <col min="55" max="55" width="59.6328125" bestFit="1" customWidth="1"/>
    <col min="56" max="56" width="25.26953125" bestFit="1" customWidth="1"/>
    <col min="57" max="57" width="13.08984375" bestFit="1" customWidth="1"/>
    <col min="58" max="58" width="6.453125" bestFit="1" customWidth="1"/>
    <col min="59" max="59" width="6.90625" bestFit="1" customWidth="1"/>
    <col min="60" max="60" width="6.81640625" bestFit="1" customWidth="1"/>
  </cols>
  <sheetData>
    <row r="2" spans="2:56" ht="13" x14ac:dyDescent="0.3">
      <c r="B2" t="s">
        <v>138</v>
      </c>
      <c r="C2" t="s">
        <v>137</v>
      </c>
      <c r="W2" s="46" t="s">
        <v>206</v>
      </c>
      <c r="AM2" s="46" t="s">
        <v>215</v>
      </c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 t="s">
        <v>215</v>
      </c>
    </row>
    <row r="3" spans="2:56" ht="13" x14ac:dyDescent="0.3">
      <c r="X3" s="46" t="s">
        <v>208</v>
      </c>
      <c r="Y3">
        <f>_xlfn.COVARIANCE.S(U13:U252,K13:K252)</f>
        <v>2.1392265421584411E-3</v>
      </c>
    </row>
    <row r="4" spans="2:56" ht="13" x14ac:dyDescent="0.3">
      <c r="B4" s="17" t="s">
        <v>143</v>
      </c>
      <c r="X4" s="46" t="s">
        <v>209</v>
      </c>
      <c r="Y4" s="46">
        <f>_xlfn.VAR.S(U13:U252)</f>
        <v>1.915655355779731E-3</v>
      </c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 t="s">
        <v>216</v>
      </c>
      <c r="BD4" s="46" t="s">
        <v>217</v>
      </c>
    </row>
    <row r="5" spans="2:56" ht="13" x14ac:dyDescent="0.3">
      <c r="X5" s="46" t="s">
        <v>210</v>
      </c>
      <c r="Y5">
        <f>Y3/Y4</f>
        <v>1.1167074159264465</v>
      </c>
    </row>
    <row r="6" spans="2:56" ht="31" x14ac:dyDescent="0.7">
      <c r="B6" s="18" t="s">
        <v>144</v>
      </c>
    </row>
    <row r="8" spans="2:56" ht="13" x14ac:dyDescent="0.3">
      <c r="B8" s="19" t="s">
        <v>145</v>
      </c>
    </row>
    <row r="9" spans="2:56" ht="13" x14ac:dyDescent="0.3">
      <c r="B9" s="19" t="s">
        <v>146</v>
      </c>
      <c r="O9" s="46" t="s">
        <v>204</v>
      </c>
      <c r="P9" s="46" t="s">
        <v>207</v>
      </c>
      <c r="Y9" s="46" t="s">
        <v>212</v>
      </c>
      <c r="AC9" s="46" t="s">
        <v>221</v>
      </c>
      <c r="AD9" s="5" t="s">
        <v>222</v>
      </c>
      <c r="AH9" s="5" t="s">
        <v>251</v>
      </c>
      <c r="AK9" s="5" t="s">
        <v>259</v>
      </c>
      <c r="AP9" s="5" t="s">
        <v>262</v>
      </c>
      <c r="AW9" s="5" t="s">
        <v>267</v>
      </c>
    </row>
    <row r="10" spans="2:56" ht="13" x14ac:dyDescent="0.3">
      <c r="B10" s="19" t="s">
        <v>147</v>
      </c>
      <c r="X10" s="9" t="e">
        <f ca="1">_xll.RDP.HistoricalPricing("US10YT=RR","MID_PRICE","START:31-Mar-2005 END:31-Mar-2025 INTERVAL:P1M SOURCE:RFV",,"SORT:ASC CH:Fd RH:Timestamp",Y11)</f>
        <v>#NAME?</v>
      </c>
      <c r="Y10" s="9"/>
      <c r="Z10" s="5"/>
    </row>
    <row r="11" spans="2:56" ht="13" x14ac:dyDescent="0.3">
      <c r="B11" s="20" t="s">
        <v>13</v>
      </c>
      <c r="C11" s="20" t="s">
        <v>148</v>
      </c>
      <c r="D11" s="20" t="s">
        <v>149</v>
      </c>
      <c r="E11" s="20" t="s">
        <v>15</v>
      </c>
      <c r="F11" s="20" t="s">
        <v>150</v>
      </c>
      <c r="G11" s="20" t="s">
        <v>151</v>
      </c>
      <c r="H11" s="20" t="s">
        <v>152</v>
      </c>
      <c r="I11" s="20" t="s">
        <v>149</v>
      </c>
      <c r="J11" s="20" t="s">
        <v>153</v>
      </c>
      <c r="K11" s="20" t="s">
        <v>196</v>
      </c>
      <c r="L11" s="20"/>
      <c r="N11" s="37" t="s">
        <v>197</v>
      </c>
      <c r="O11" s="37" t="s">
        <v>198</v>
      </c>
      <c r="P11" s="37" t="s">
        <v>199</v>
      </c>
      <c r="Q11" s="37" t="s">
        <v>200</v>
      </c>
      <c r="R11" s="37" t="s">
        <v>201</v>
      </c>
      <c r="S11" s="37" t="s">
        <v>202</v>
      </c>
      <c r="T11" s="38" t="s">
        <v>203</v>
      </c>
      <c r="U11" s="38" t="s">
        <v>205</v>
      </c>
      <c r="W11" s="46"/>
      <c r="X11" s="3"/>
      <c r="Y11" s="52" t="s">
        <v>92</v>
      </c>
      <c r="Z11" s="9" t="s">
        <v>211</v>
      </c>
      <c r="AA11" s="5" t="s">
        <v>205</v>
      </c>
      <c r="AD11" s="52" t="s">
        <v>92</v>
      </c>
      <c r="AE11" s="46" t="s">
        <v>223</v>
      </c>
      <c r="AF11" s="46" t="s">
        <v>224</v>
      </c>
      <c r="AG11" s="46"/>
      <c r="AH11" s="52" t="s">
        <v>92</v>
      </c>
      <c r="AI11" s="46" t="s">
        <v>252</v>
      </c>
      <c r="AJ11" s="46"/>
      <c r="AK11" s="52" t="s">
        <v>92</v>
      </c>
      <c r="AL11" s="46" t="s">
        <v>223</v>
      </c>
      <c r="AM11" s="46" t="s">
        <v>224</v>
      </c>
      <c r="AN11" s="46" t="s">
        <v>260</v>
      </c>
      <c r="AO11" s="46"/>
      <c r="AP11" s="52" t="s">
        <v>92</v>
      </c>
      <c r="AQ11" s="46" t="s">
        <v>223</v>
      </c>
      <c r="AR11" s="46" t="s">
        <v>224</v>
      </c>
      <c r="AS11" s="46" t="s">
        <v>263</v>
      </c>
      <c r="AT11" s="46" t="s">
        <v>265</v>
      </c>
      <c r="AU11" s="46" t="s">
        <v>264</v>
      </c>
      <c r="AV11" s="46"/>
      <c r="AW11" s="52" t="s">
        <v>92</v>
      </c>
      <c r="AX11" s="46" t="s">
        <v>223</v>
      </c>
      <c r="AY11" s="46" t="s">
        <v>224</v>
      </c>
      <c r="AZ11" s="46" t="s">
        <v>268</v>
      </c>
      <c r="BA11" s="46" t="s">
        <v>269</v>
      </c>
      <c r="BB11" s="46"/>
      <c r="BC11" s="46" t="s">
        <v>218</v>
      </c>
      <c r="BD11" s="46" t="s">
        <v>219</v>
      </c>
    </row>
    <row r="12" spans="2:56" ht="13" x14ac:dyDescent="0.3">
      <c r="B12" s="21">
        <v>38442</v>
      </c>
      <c r="C12" s="33">
        <v>129.19</v>
      </c>
      <c r="D12" s="23"/>
      <c r="E12" s="22">
        <v>129.19</v>
      </c>
      <c r="F12" s="22">
        <v>0</v>
      </c>
      <c r="G12" s="24">
        <v>0</v>
      </c>
      <c r="H12" s="22">
        <v>129.19</v>
      </c>
      <c r="I12" s="25"/>
      <c r="J12" s="26"/>
      <c r="K12" s="26"/>
      <c r="N12" s="39" t="e">
        <f ca="1">_xll.RDP.HistoricalPricing("US10YT=RR","MID_PRICE","START:31-Mar-2005 END:31-Mar-2025 INTERVAL:P1D SOURCE:RFV",,"CH:Fd RH:Timestamp",X10)</f>
        <v>#NAME?</v>
      </c>
      <c r="O12" s="40">
        <v>1760.8868</v>
      </c>
      <c r="P12" s="41"/>
      <c r="Q12" s="42"/>
      <c r="R12" s="40">
        <v>1802.7935</v>
      </c>
      <c r="S12" s="40">
        <v>1737.9353000000001</v>
      </c>
      <c r="T12" s="40">
        <v>1825.7035000000001</v>
      </c>
      <c r="X12" s="3"/>
      <c r="Y12" s="3">
        <v>38442</v>
      </c>
      <c r="Z12">
        <v>96.15</v>
      </c>
      <c r="AD12" s="3">
        <v>38442</v>
      </c>
      <c r="AH12" s="3">
        <v>38442</v>
      </c>
      <c r="AI12" s="36"/>
      <c r="AJ12" s="36"/>
      <c r="AK12" s="3">
        <v>38442</v>
      </c>
      <c r="AP12" s="3">
        <v>38442</v>
      </c>
      <c r="AS12" s="46"/>
      <c r="AT12" s="46"/>
      <c r="AW12" s="3">
        <v>38442</v>
      </c>
      <c r="AZ12" s="49">
        <f>BF218</f>
        <v>-1.4</v>
      </c>
      <c r="BA12" s="49">
        <f>BG218</f>
        <v>2.04</v>
      </c>
    </row>
    <row r="13" spans="2:56" ht="13" x14ac:dyDescent="0.3">
      <c r="B13" s="27">
        <v>38471</v>
      </c>
      <c r="C13" s="34">
        <v>125.85</v>
      </c>
      <c r="D13" s="29"/>
      <c r="E13" s="28">
        <v>125.85</v>
      </c>
      <c r="F13" s="28">
        <v>0</v>
      </c>
      <c r="G13" s="30">
        <v>0</v>
      </c>
      <c r="H13" s="28">
        <v>125.85</v>
      </c>
      <c r="I13" s="28"/>
      <c r="J13" s="31"/>
      <c r="K13" s="31">
        <f>LN((C13+J13)/C12)</f>
        <v>-2.6193467390885076E-2</v>
      </c>
      <c r="L13" s="36"/>
      <c r="N13" s="39">
        <v>38472</v>
      </c>
      <c r="O13" s="40">
        <v>1727.4905000000001</v>
      </c>
      <c r="P13" s="41">
        <v>-33.396299999999897</v>
      </c>
      <c r="Q13" s="42">
        <v>-1.8965614371122499E-2</v>
      </c>
      <c r="R13" s="40">
        <v>1749.4521</v>
      </c>
      <c r="S13" s="40">
        <v>1697.7435</v>
      </c>
      <c r="T13" s="40">
        <v>1777.3516999999999</v>
      </c>
      <c r="U13">
        <f>LN(O13/O12)</f>
        <v>-1.914776842161002E-2</v>
      </c>
      <c r="X13" s="3"/>
      <c r="Y13" s="3">
        <v>38472</v>
      </c>
      <c r="Z13">
        <v>98.42</v>
      </c>
      <c r="AA13">
        <f>LN(Z13/Z12)</f>
        <v>2.3334563403043379E-2</v>
      </c>
      <c r="AD13" s="3">
        <v>38472</v>
      </c>
      <c r="AE13" s="36">
        <f>$K13-$AA13</f>
        <v>-4.9528030793928451E-2</v>
      </c>
      <c r="AF13">
        <f>$U13-$AA13</f>
        <v>-4.2482331824653399E-2</v>
      </c>
      <c r="AH13" s="3">
        <v>38472</v>
      </c>
      <c r="AI13" s="36">
        <f>K13-U13</f>
        <v>-7.0456989692750556E-3</v>
      </c>
      <c r="AJ13" s="36"/>
      <c r="AK13" s="3">
        <v>38472</v>
      </c>
      <c r="AL13" s="36">
        <f>$K13-$AA13</f>
        <v>-4.9528030793928451E-2</v>
      </c>
      <c r="AM13">
        <f>$U13-$AA13</f>
        <v>-4.2482331824653399E-2</v>
      </c>
      <c r="AN13">
        <f>(AM13)^2</f>
        <v>1.8047485172599589E-3</v>
      </c>
      <c r="AP13" s="3">
        <v>38472</v>
      </c>
      <c r="AQ13" s="36">
        <f>$K13-$AA13</f>
        <v>-4.9528030793928451E-2</v>
      </c>
      <c r="AR13">
        <f>$U13-$AA13</f>
        <v>-4.2482331824653399E-2</v>
      </c>
      <c r="AS13">
        <f>IF(AR13&lt;0,-1,0)</f>
        <v>-1</v>
      </c>
      <c r="AT13">
        <f>AR13</f>
        <v>-4.2482331824653399E-2</v>
      </c>
      <c r="AU13">
        <f>AS13*AR13</f>
        <v>4.2482331824653399E-2</v>
      </c>
      <c r="AW13" s="3">
        <v>38472</v>
      </c>
      <c r="AX13" s="36">
        <f>$K13-$AA13</f>
        <v>-4.9528030793928451E-2</v>
      </c>
      <c r="AY13">
        <f>$U13-$AA13</f>
        <v>-4.2482331824653399E-2</v>
      </c>
      <c r="AZ13" s="49">
        <f>BF219</f>
        <v>-3.94</v>
      </c>
      <c r="BA13" s="49">
        <f t="shared" ref="BA13" si="0">BG219</f>
        <v>7.0000000000000007E-2</v>
      </c>
    </row>
    <row r="14" spans="2:56" ht="13" x14ac:dyDescent="0.3">
      <c r="B14" s="21" t="s">
        <v>175</v>
      </c>
      <c r="C14" s="33">
        <v>129.1</v>
      </c>
      <c r="D14" s="23"/>
      <c r="E14" s="22">
        <v>129.1</v>
      </c>
      <c r="F14" s="22">
        <v>0</v>
      </c>
      <c r="G14" s="24">
        <v>0</v>
      </c>
      <c r="H14" s="22">
        <v>129.1</v>
      </c>
      <c r="I14" s="25"/>
      <c r="J14" s="26"/>
      <c r="K14" s="31">
        <f>LN((C14+J14)/C13)</f>
        <v>2.5496576271271883E-2</v>
      </c>
      <c r="L14" s="36"/>
      <c r="N14" s="39">
        <v>38503</v>
      </c>
      <c r="O14" s="40">
        <v>1782.4567999999999</v>
      </c>
      <c r="P14" s="41">
        <v>54.966299999999798</v>
      </c>
      <c r="Q14" s="42">
        <v>3.1818583083380099E-2</v>
      </c>
      <c r="R14" s="40">
        <v>1735.4280000000001</v>
      </c>
      <c r="S14" s="40">
        <v>1725.154</v>
      </c>
      <c r="T14" s="40">
        <v>1793.3426999999999</v>
      </c>
      <c r="U14">
        <f t="shared" ref="U14:U77" si="1">LN(O14/O13)</f>
        <v>3.1322860020347162E-2</v>
      </c>
      <c r="X14" s="3"/>
      <c r="Y14" s="3">
        <v>38503</v>
      </c>
      <c r="Z14">
        <v>101.15</v>
      </c>
      <c r="AA14">
        <f t="shared" ref="AA14:AA77" si="2">LN(Z14/Z13)</f>
        <v>2.7360528175922352E-2</v>
      </c>
      <c r="AD14" s="3">
        <v>38503</v>
      </c>
      <c r="AE14" s="36">
        <f t="shared" ref="AE14:AE77" si="3">$K14-$AA14</f>
        <v>-1.8639519046504682E-3</v>
      </c>
      <c r="AF14">
        <f t="shared" ref="AF14:AF77" si="4">$U14-$AA14</f>
        <v>3.9623318444248108E-3</v>
      </c>
      <c r="AH14" s="3">
        <v>38503</v>
      </c>
      <c r="AI14" s="36">
        <f t="shared" ref="AI14:AI77" si="5">K14-U14</f>
        <v>-5.826283749075279E-3</v>
      </c>
      <c r="AJ14" s="36"/>
      <c r="AK14" s="3">
        <v>38503</v>
      </c>
      <c r="AL14" s="36">
        <f t="shared" ref="AL14:AL77" si="6">$K14-$AA14</f>
        <v>-1.8639519046504682E-3</v>
      </c>
      <c r="AM14">
        <f t="shared" ref="AM14:AM77" si="7">$U14-$AA14</f>
        <v>3.9623318444248108E-3</v>
      </c>
      <c r="AN14">
        <f t="shared" ref="AN14:AN77" si="8">(AM14)^2</f>
        <v>1.5700073645342922E-5</v>
      </c>
      <c r="AP14" s="3">
        <v>38503</v>
      </c>
      <c r="AQ14" s="36">
        <f t="shared" ref="AQ14:AQ77" si="9">$K14-$AA14</f>
        <v>-1.8639519046504682E-3</v>
      </c>
      <c r="AR14">
        <f t="shared" ref="AR14:AR77" si="10">$U14-$AA14</f>
        <v>3.9623318444248108E-3</v>
      </c>
      <c r="AS14">
        <f t="shared" ref="AS14:AS77" si="11">IF(AR14&lt;0,-1,0)</f>
        <v>0</v>
      </c>
      <c r="AT14">
        <f t="shared" ref="AT14:AT77" si="12">AR14</f>
        <v>3.9623318444248108E-3</v>
      </c>
      <c r="AU14">
        <f t="shared" ref="AU14:AU77" si="13">AS14*AR14</f>
        <v>0</v>
      </c>
      <c r="AW14" s="3">
        <v>38503</v>
      </c>
      <c r="AX14" s="36">
        <f t="shared" ref="AX14:AX77" si="14">$K14-$AA14</f>
        <v>-1.8639519046504682E-3</v>
      </c>
      <c r="AY14">
        <f t="shared" ref="AY14:AY77" si="15">$U14-$AA14</f>
        <v>3.9623318444248108E-3</v>
      </c>
      <c r="AZ14" s="49">
        <f t="shared" ref="AZ14:BA14" si="16">BF220</f>
        <v>2.88</v>
      </c>
      <c r="BA14" s="49">
        <f t="shared" si="16"/>
        <v>-0.64</v>
      </c>
    </row>
    <row r="15" spans="2:56" ht="13" x14ac:dyDescent="0.3">
      <c r="B15" s="27">
        <v>38533</v>
      </c>
      <c r="C15" s="34">
        <v>129.49</v>
      </c>
      <c r="D15" s="29"/>
      <c r="E15" s="28">
        <v>129.49</v>
      </c>
      <c r="F15" s="28">
        <v>0</v>
      </c>
      <c r="G15" s="30">
        <v>0</v>
      </c>
      <c r="H15" s="28">
        <v>129.49</v>
      </c>
      <c r="I15" s="28"/>
      <c r="J15" s="31"/>
      <c r="K15" s="31">
        <f>LN((C15+J15)/C14)</f>
        <v>3.0163602281520598E-3</v>
      </c>
      <c r="L15" s="36"/>
      <c r="N15" s="39">
        <v>38533</v>
      </c>
      <c r="O15" s="40">
        <v>1784.9873</v>
      </c>
      <c r="P15" s="41">
        <v>2.5305000000000701</v>
      </c>
      <c r="Q15" s="42">
        <v>1.419669750201E-3</v>
      </c>
      <c r="R15" s="40">
        <v>1799.1469</v>
      </c>
      <c r="S15" s="40">
        <v>1783.4540999999999</v>
      </c>
      <c r="T15" s="40">
        <v>1822.3520000000001</v>
      </c>
      <c r="U15">
        <f t="shared" si="1"/>
        <v>1.4186629718502984E-3</v>
      </c>
      <c r="X15" s="3"/>
      <c r="Y15" s="3">
        <v>38533</v>
      </c>
      <c r="Z15">
        <v>101.69499999999999</v>
      </c>
      <c r="AA15">
        <f t="shared" si="2"/>
        <v>5.3735740237041184E-3</v>
      </c>
      <c r="AD15" s="3">
        <v>38533</v>
      </c>
      <c r="AE15" s="36">
        <f t="shared" si="3"/>
        <v>-2.3572137955520586E-3</v>
      </c>
      <c r="AF15">
        <f t="shared" si="4"/>
        <v>-3.95491105185382E-3</v>
      </c>
      <c r="AH15" s="3">
        <v>38533</v>
      </c>
      <c r="AI15" s="36">
        <f t="shared" si="5"/>
        <v>1.5976972563017614E-3</v>
      </c>
      <c r="AJ15" s="36"/>
      <c r="AK15" s="3">
        <v>38533</v>
      </c>
      <c r="AL15" s="36">
        <f t="shared" si="6"/>
        <v>-2.3572137955520586E-3</v>
      </c>
      <c r="AM15">
        <f t="shared" si="7"/>
        <v>-3.95491105185382E-3</v>
      </c>
      <c r="AN15">
        <f t="shared" si="8"/>
        <v>1.5641321428075489E-5</v>
      </c>
      <c r="AP15" s="3">
        <v>38533</v>
      </c>
      <c r="AQ15" s="36">
        <f t="shared" si="9"/>
        <v>-2.3572137955520586E-3</v>
      </c>
      <c r="AR15">
        <f t="shared" si="10"/>
        <v>-3.95491105185382E-3</v>
      </c>
      <c r="AS15">
        <f t="shared" si="11"/>
        <v>-1</v>
      </c>
      <c r="AT15">
        <f t="shared" si="12"/>
        <v>-3.95491105185382E-3</v>
      </c>
      <c r="AU15">
        <f t="shared" si="13"/>
        <v>3.95491105185382E-3</v>
      </c>
      <c r="AW15" s="3">
        <v>38533</v>
      </c>
      <c r="AX15" s="36">
        <f t="shared" si="14"/>
        <v>-2.3572137955520586E-3</v>
      </c>
      <c r="AY15">
        <f t="shared" si="15"/>
        <v>-3.95491105185382E-3</v>
      </c>
      <c r="AZ15" s="49">
        <f t="shared" ref="AZ15:BA15" si="17">BF221</f>
        <v>2.58</v>
      </c>
      <c r="BA15" s="49">
        <f t="shared" si="17"/>
        <v>2.83</v>
      </c>
    </row>
    <row r="16" spans="2:56" ht="13" x14ac:dyDescent="0.3">
      <c r="B16" s="21">
        <v>38562</v>
      </c>
      <c r="C16" s="33">
        <v>134.16</v>
      </c>
      <c r="D16" s="23"/>
      <c r="E16" s="22">
        <v>134.16</v>
      </c>
      <c r="F16" s="22">
        <v>0</v>
      </c>
      <c r="G16" s="24">
        <v>0</v>
      </c>
      <c r="H16" s="22">
        <v>134.16</v>
      </c>
      <c r="I16" s="25"/>
      <c r="J16" s="26"/>
      <c r="K16" s="31">
        <f t="shared" ref="K16:K77" si="18">LN((C16+J16)/C15)</f>
        <v>3.5429459434204662E-2</v>
      </c>
      <c r="L16" s="36"/>
      <c r="N16" s="39">
        <v>38564</v>
      </c>
      <c r="O16" s="40">
        <v>1851.3678</v>
      </c>
      <c r="P16" s="41">
        <v>66.380499999999998</v>
      </c>
      <c r="Q16" s="42">
        <v>3.7188219770527199E-2</v>
      </c>
      <c r="R16" s="40">
        <v>1789.8489</v>
      </c>
      <c r="S16" s="40">
        <v>1789.8489</v>
      </c>
      <c r="T16" s="40">
        <v>1865.6369</v>
      </c>
      <c r="U16">
        <f t="shared" si="1"/>
        <v>3.6513416895666055E-2</v>
      </c>
      <c r="X16" s="3"/>
      <c r="Y16" s="3">
        <v>38564</v>
      </c>
      <c r="Z16">
        <v>98.775000000000006</v>
      </c>
      <c r="AA16">
        <f t="shared" si="2"/>
        <v>-2.9133601340004155E-2</v>
      </c>
      <c r="AD16" s="3">
        <v>38564</v>
      </c>
      <c r="AE16" s="36">
        <f t="shared" si="3"/>
        <v>6.4563060774208814E-2</v>
      </c>
      <c r="AF16">
        <f t="shared" si="4"/>
        <v>6.5647018235670207E-2</v>
      </c>
      <c r="AH16" s="3">
        <v>38564</v>
      </c>
      <c r="AI16" s="36">
        <f t="shared" si="5"/>
        <v>-1.0839574614613934E-3</v>
      </c>
      <c r="AJ16" s="36"/>
      <c r="AK16" s="3">
        <v>38564</v>
      </c>
      <c r="AL16" s="36">
        <f t="shared" si="6"/>
        <v>6.4563060774208814E-2</v>
      </c>
      <c r="AM16">
        <f t="shared" si="7"/>
        <v>6.5647018235670207E-2</v>
      </c>
      <c r="AN16">
        <f t="shared" si="8"/>
        <v>4.3095310032344163E-3</v>
      </c>
      <c r="AP16" s="3">
        <v>38564</v>
      </c>
      <c r="AQ16" s="36">
        <f t="shared" si="9"/>
        <v>6.4563060774208814E-2</v>
      </c>
      <c r="AR16">
        <f t="shared" si="10"/>
        <v>6.5647018235670207E-2</v>
      </c>
      <c r="AS16">
        <f t="shared" si="11"/>
        <v>0</v>
      </c>
      <c r="AT16">
        <f t="shared" si="12"/>
        <v>6.5647018235670207E-2</v>
      </c>
      <c r="AU16">
        <f t="shared" si="13"/>
        <v>0</v>
      </c>
      <c r="AW16" s="3">
        <v>38564</v>
      </c>
      <c r="AX16" s="36">
        <f t="shared" si="14"/>
        <v>6.4563060774208814E-2</v>
      </c>
      <c r="AY16">
        <f t="shared" si="15"/>
        <v>6.5647018235670207E-2</v>
      </c>
      <c r="AZ16" s="49">
        <f t="shared" ref="AZ16:BA16" si="19">BF222</f>
        <v>2.91</v>
      </c>
      <c r="BA16" s="49">
        <f t="shared" si="19"/>
        <v>-0.79</v>
      </c>
    </row>
    <row r="17" spans="2:53" ht="13" x14ac:dyDescent="0.3">
      <c r="B17" s="27">
        <v>38595</v>
      </c>
      <c r="C17" s="34">
        <v>135.16999999999999</v>
      </c>
      <c r="D17" s="29"/>
      <c r="E17" s="28">
        <v>135.16999999999999</v>
      </c>
      <c r="F17" s="28">
        <v>0</v>
      </c>
      <c r="G17" s="30">
        <v>0</v>
      </c>
      <c r="H17" s="28">
        <v>135.16999999999999</v>
      </c>
      <c r="I17" s="28"/>
      <c r="J17" s="31"/>
      <c r="K17" s="31">
        <f t="shared" si="18"/>
        <v>7.5001279807828287E-3</v>
      </c>
      <c r="L17" s="36"/>
      <c r="N17" s="39">
        <v>38595</v>
      </c>
      <c r="O17" s="40">
        <v>1834.4760000000001</v>
      </c>
      <c r="P17" s="41">
        <v>-16.8917999999999</v>
      </c>
      <c r="Q17" s="42">
        <v>-9.1239568928442403E-3</v>
      </c>
      <c r="R17" s="40">
        <v>1853.1276</v>
      </c>
      <c r="S17" s="40">
        <v>1810.5184999999999</v>
      </c>
      <c r="T17" s="40">
        <v>1868.0565999999999</v>
      </c>
      <c r="U17">
        <f t="shared" si="1"/>
        <v>-9.1658351122078912E-3</v>
      </c>
      <c r="X17" s="3"/>
      <c r="Y17" s="3">
        <v>38595</v>
      </c>
      <c r="Z17">
        <v>101.94</v>
      </c>
      <c r="AA17">
        <f t="shared" si="2"/>
        <v>3.1539868614441073E-2</v>
      </c>
      <c r="AD17" s="3">
        <v>38595</v>
      </c>
      <c r="AE17" s="36">
        <f t="shared" si="3"/>
        <v>-2.4039740633658244E-2</v>
      </c>
      <c r="AF17">
        <f t="shared" si="4"/>
        <v>-4.0705703726648966E-2</v>
      </c>
      <c r="AH17" s="3">
        <v>38595</v>
      </c>
      <c r="AI17" s="36">
        <f t="shared" si="5"/>
        <v>1.6665963092990718E-2</v>
      </c>
      <c r="AJ17" s="36"/>
      <c r="AK17" s="3">
        <v>38595</v>
      </c>
      <c r="AL17" s="36">
        <f t="shared" si="6"/>
        <v>-2.4039740633658244E-2</v>
      </c>
      <c r="AM17">
        <f t="shared" si="7"/>
        <v>-4.0705703726648966E-2</v>
      </c>
      <c r="AN17">
        <f t="shared" si="8"/>
        <v>1.6569543158817235E-3</v>
      </c>
      <c r="AP17" s="3">
        <v>38595</v>
      </c>
      <c r="AQ17" s="36">
        <f t="shared" si="9"/>
        <v>-2.4039740633658244E-2</v>
      </c>
      <c r="AR17">
        <f t="shared" si="10"/>
        <v>-4.0705703726648966E-2</v>
      </c>
      <c r="AS17">
        <f t="shared" si="11"/>
        <v>-1</v>
      </c>
      <c r="AT17">
        <f t="shared" si="12"/>
        <v>-4.0705703726648966E-2</v>
      </c>
      <c r="AU17">
        <f t="shared" si="13"/>
        <v>4.0705703726648966E-2</v>
      </c>
      <c r="AW17" s="3">
        <v>38595</v>
      </c>
      <c r="AX17" s="36">
        <f t="shared" si="14"/>
        <v>-2.4039740633658244E-2</v>
      </c>
      <c r="AY17">
        <f t="shared" si="15"/>
        <v>-4.0705703726648966E-2</v>
      </c>
      <c r="AZ17" s="49">
        <f t="shared" ref="AZ17:BA17" si="20">BF223</f>
        <v>-0.97</v>
      </c>
      <c r="BA17" s="49">
        <f t="shared" si="20"/>
        <v>1.32</v>
      </c>
    </row>
    <row r="18" spans="2:53" ht="13" x14ac:dyDescent="0.3">
      <c r="B18" s="21">
        <v>38625</v>
      </c>
      <c r="C18" s="33">
        <v>136.11000000000001</v>
      </c>
      <c r="D18" s="23"/>
      <c r="E18" s="22">
        <v>136.11000000000001</v>
      </c>
      <c r="F18" s="22">
        <v>0</v>
      </c>
      <c r="G18" s="24">
        <v>0</v>
      </c>
      <c r="H18" s="22">
        <v>136.11000000000001</v>
      </c>
      <c r="I18" s="25"/>
      <c r="J18" s="26"/>
      <c r="K18" s="31">
        <f t="shared" si="18"/>
        <v>6.9301368482460029E-3</v>
      </c>
      <c r="L18" s="36"/>
      <c r="N18" s="39">
        <v>38625</v>
      </c>
      <c r="O18" s="40">
        <v>1849.3341</v>
      </c>
      <c r="P18" s="41">
        <v>14.858099999999901</v>
      </c>
      <c r="Q18" s="42">
        <v>8.0993700653483203E-3</v>
      </c>
      <c r="R18" s="40">
        <v>1836.3697999999999</v>
      </c>
      <c r="S18" s="40">
        <v>1820.4907000000001</v>
      </c>
      <c r="T18" s="40">
        <v>1866.7415000000001</v>
      </c>
      <c r="U18">
        <f t="shared" si="1"/>
        <v>8.066746204384535E-3</v>
      </c>
      <c r="X18" s="3"/>
      <c r="Y18" s="3">
        <v>38625</v>
      </c>
      <c r="Z18">
        <v>99.375</v>
      </c>
      <c r="AA18">
        <f t="shared" si="2"/>
        <v>-2.5483831937399656E-2</v>
      </c>
      <c r="AD18" s="3">
        <v>38625</v>
      </c>
      <c r="AE18" s="36">
        <f t="shared" si="3"/>
        <v>3.2413968785645661E-2</v>
      </c>
      <c r="AF18">
        <f t="shared" si="4"/>
        <v>3.3550578141784193E-2</v>
      </c>
      <c r="AH18" s="3">
        <v>38625</v>
      </c>
      <c r="AI18" s="36">
        <f t="shared" si="5"/>
        <v>-1.1366093561385321E-3</v>
      </c>
      <c r="AJ18" s="36"/>
      <c r="AK18" s="3">
        <v>38625</v>
      </c>
      <c r="AL18" s="36">
        <f t="shared" si="6"/>
        <v>3.2413968785645661E-2</v>
      </c>
      <c r="AM18">
        <f t="shared" si="7"/>
        <v>3.3550578141784193E-2</v>
      </c>
      <c r="AN18">
        <f t="shared" si="8"/>
        <v>1.1256412936479672E-3</v>
      </c>
      <c r="AP18" s="3">
        <v>38625</v>
      </c>
      <c r="AQ18" s="36">
        <f t="shared" si="9"/>
        <v>3.2413968785645661E-2</v>
      </c>
      <c r="AR18">
        <f t="shared" si="10"/>
        <v>3.3550578141784193E-2</v>
      </c>
      <c r="AS18">
        <f t="shared" si="11"/>
        <v>0</v>
      </c>
      <c r="AT18">
        <f t="shared" si="12"/>
        <v>3.3550578141784193E-2</v>
      </c>
      <c r="AU18">
        <f t="shared" si="13"/>
        <v>0</v>
      </c>
      <c r="AW18" s="3">
        <v>38625</v>
      </c>
      <c r="AX18" s="36">
        <f t="shared" si="14"/>
        <v>3.2413968785645661E-2</v>
      </c>
      <c r="AY18">
        <f t="shared" si="15"/>
        <v>3.3550578141784193E-2</v>
      </c>
      <c r="AZ18" s="49">
        <f t="shared" ref="AZ18:BA18" si="21">BF224</f>
        <v>-0.65</v>
      </c>
      <c r="BA18" s="49">
        <f t="shared" si="21"/>
        <v>0.71</v>
      </c>
    </row>
    <row r="19" spans="2:53" ht="13" x14ac:dyDescent="0.3">
      <c r="B19" s="27" t="s">
        <v>176</v>
      </c>
      <c r="C19" s="34">
        <v>133.69999999999999</v>
      </c>
      <c r="D19" s="29"/>
      <c r="E19" s="28">
        <v>133.69999999999999</v>
      </c>
      <c r="F19" s="28">
        <v>0</v>
      </c>
      <c r="G19" s="30">
        <v>0</v>
      </c>
      <c r="H19" s="28">
        <v>133.69999999999999</v>
      </c>
      <c r="I19" s="28"/>
      <c r="J19" s="31"/>
      <c r="K19" s="31">
        <f t="shared" si="18"/>
        <v>-1.7864898236084947E-2</v>
      </c>
      <c r="L19" s="36"/>
      <c r="N19" s="39">
        <v>38656</v>
      </c>
      <c r="O19" s="40">
        <v>1818.5043000000001</v>
      </c>
      <c r="P19" s="41">
        <v>-30.829799999999999</v>
      </c>
      <c r="Q19" s="42">
        <v>-1.66707573282729E-2</v>
      </c>
      <c r="R19" s="40">
        <v>1846.1661999999999</v>
      </c>
      <c r="S19" s="40">
        <v>1772.3552999999999</v>
      </c>
      <c r="T19" s="40">
        <v>1846.1661999999999</v>
      </c>
      <c r="U19">
        <f t="shared" si="1"/>
        <v>-1.6811278319887879E-2</v>
      </c>
      <c r="X19" s="3"/>
      <c r="Y19" s="3">
        <v>38656</v>
      </c>
      <c r="Z19">
        <v>97.59</v>
      </c>
      <c r="AA19">
        <f t="shared" si="2"/>
        <v>-1.8125543821126171E-2</v>
      </c>
      <c r="AD19" s="3">
        <v>38656</v>
      </c>
      <c r="AE19" s="36">
        <f t="shared" si="3"/>
        <v>2.6064558504122412E-4</v>
      </c>
      <c r="AF19">
        <f t="shared" si="4"/>
        <v>1.3142655012382924E-3</v>
      </c>
      <c r="AH19" s="3">
        <v>38656</v>
      </c>
      <c r="AI19" s="36">
        <f t="shared" si="5"/>
        <v>-1.0536199161970683E-3</v>
      </c>
      <c r="AJ19" s="36"/>
      <c r="AK19" s="3">
        <v>38656</v>
      </c>
      <c r="AL19" s="36">
        <f t="shared" si="6"/>
        <v>2.6064558504122412E-4</v>
      </c>
      <c r="AM19">
        <f t="shared" si="7"/>
        <v>1.3142655012382924E-3</v>
      </c>
      <c r="AN19">
        <f t="shared" si="8"/>
        <v>1.72729380774514E-6</v>
      </c>
      <c r="AP19" s="3">
        <v>38656</v>
      </c>
      <c r="AQ19" s="36">
        <f t="shared" si="9"/>
        <v>2.6064558504122412E-4</v>
      </c>
      <c r="AR19">
        <f t="shared" si="10"/>
        <v>1.3142655012382924E-3</v>
      </c>
      <c r="AS19">
        <f t="shared" si="11"/>
        <v>0</v>
      </c>
      <c r="AT19">
        <f t="shared" si="12"/>
        <v>1.3142655012382924E-3</v>
      </c>
      <c r="AU19">
        <f t="shared" si="13"/>
        <v>0</v>
      </c>
      <c r="AW19" s="3">
        <v>38656</v>
      </c>
      <c r="AX19" s="36">
        <f t="shared" si="14"/>
        <v>2.6064558504122412E-4</v>
      </c>
      <c r="AY19">
        <f t="shared" si="15"/>
        <v>1.3142655012382924E-3</v>
      </c>
      <c r="AZ19" s="49">
        <f t="shared" ref="AZ19:BA19" si="22">BF225</f>
        <v>-1.25</v>
      </c>
      <c r="BA19" s="49">
        <f t="shared" si="22"/>
        <v>0.42</v>
      </c>
    </row>
    <row r="20" spans="2:53" ht="13" x14ac:dyDescent="0.3">
      <c r="B20" s="21">
        <v>38686</v>
      </c>
      <c r="C20" s="33">
        <v>137.85</v>
      </c>
      <c r="D20" s="23"/>
      <c r="E20" s="22">
        <v>137.85</v>
      </c>
      <c r="F20" s="22">
        <v>0</v>
      </c>
      <c r="G20" s="24">
        <v>0</v>
      </c>
      <c r="H20" s="22">
        <v>137.85</v>
      </c>
      <c r="I20" s="25"/>
      <c r="J20" s="26"/>
      <c r="K20" s="31">
        <f t="shared" si="18"/>
        <v>3.0567653361908351E-2</v>
      </c>
      <c r="L20" s="36"/>
      <c r="N20" s="39">
        <v>38686</v>
      </c>
      <c r="O20" s="40">
        <v>1887.2840000000001</v>
      </c>
      <c r="P20" s="41">
        <v>68.779700000000005</v>
      </c>
      <c r="Q20" s="42">
        <v>3.7822126678501697E-2</v>
      </c>
      <c r="R20" s="40">
        <v>1812.1093000000001</v>
      </c>
      <c r="S20" s="40">
        <v>1812.1093000000001</v>
      </c>
      <c r="T20" s="40">
        <v>1914.4048</v>
      </c>
      <c r="U20">
        <f t="shared" si="1"/>
        <v>3.7124408478218657E-2</v>
      </c>
      <c r="X20" s="3"/>
      <c r="Y20" s="3">
        <v>38686</v>
      </c>
      <c r="Z20">
        <v>100.075</v>
      </c>
      <c r="AA20">
        <f t="shared" si="2"/>
        <v>2.5144875725267496E-2</v>
      </c>
      <c r="AD20" s="3">
        <v>38686</v>
      </c>
      <c r="AE20" s="36">
        <f t="shared" si="3"/>
        <v>5.4227776366408548E-3</v>
      </c>
      <c r="AF20">
        <f t="shared" si="4"/>
        <v>1.1979532752951161E-2</v>
      </c>
      <c r="AH20" s="3">
        <v>38686</v>
      </c>
      <c r="AI20" s="36">
        <f t="shared" si="5"/>
        <v>-6.5567551163103061E-3</v>
      </c>
      <c r="AJ20" s="36"/>
      <c r="AK20" s="3">
        <v>38686</v>
      </c>
      <c r="AL20" s="36">
        <f t="shared" si="6"/>
        <v>5.4227776366408548E-3</v>
      </c>
      <c r="AM20">
        <f t="shared" si="7"/>
        <v>1.1979532752951161E-2</v>
      </c>
      <c r="AN20">
        <f t="shared" si="8"/>
        <v>1.4350920497902962E-4</v>
      </c>
      <c r="AP20" s="3">
        <v>38686</v>
      </c>
      <c r="AQ20" s="36">
        <f t="shared" si="9"/>
        <v>5.4227776366408548E-3</v>
      </c>
      <c r="AR20">
        <f t="shared" si="10"/>
        <v>1.1979532752951161E-2</v>
      </c>
      <c r="AS20">
        <f t="shared" si="11"/>
        <v>0</v>
      </c>
      <c r="AT20">
        <f t="shared" si="12"/>
        <v>1.1979532752951161E-2</v>
      </c>
      <c r="AU20">
        <f t="shared" si="13"/>
        <v>0</v>
      </c>
      <c r="AW20" s="3">
        <v>38686</v>
      </c>
      <c r="AX20" s="36">
        <f t="shared" si="14"/>
        <v>5.4227776366408548E-3</v>
      </c>
      <c r="AY20">
        <f t="shared" si="15"/>
        <v>1.1979532752951161E-2</v>
      </c>
      <c r="AZ20" s="49">
        <f t="shared" ref="AZ20:BA20" si="23">BF226</f>
        <v>1</v>
      </c>
      <c r="BA20" s="49">
        <f t="shared" si="23"/>
        <v>-1.1599999999999999</v>
      </c>
    </row>
    <row r="21" spans="2:53" ht="13" x14ac:dyDescent="0.3">
      <c r="B21" s="27">
        <v>38716</v>
      </c>
      <c r="C21" s="34">
        <v>137.22</v>
      </c>
      <c r="D21" s="29"/>
      <c r="E21" s="28">
        <v>137.22</v>
      </c>
      <c r="F21" s="28">
        <v>0</v>
      </c>
      <c r="G21" s="30">
        <v>0</v>
      </c>
      <c r="H21" s="28">
        <v>137.22</v>
      </c>
      <c r="I21" s="28"/>
      <c r="J21" s="31"/>
      <c r="K21" s="31">
        <f t="shared" si="18"/>
        <v>-4.5806602070609581E-3</v>
      </c>
      <c r="L21" s="36"/>
      <c r="N21" s="39">
        <v>38717</v>
      </c>
      <c r="O21" s="40">
        <v>1887.9409000000001</v>
      </c>
      <c r="P21" s="41">
        <v>0.65689999999995097</v>
      </c>
      <c r="Q21" s="42">
        <v>3.4806632176182802E-4</v>
      </c>
      <c r="R21" s="40">
        <v>1910.2320999999999</v>
      </c>
      <c r="S21" s="40">
        <v>1887.9409000000001</v>
      </c>
      <c r="T21" s="40">
        <v>1923.4349</v>
      </c>
      <c r="U21">
        <f t="shared" si="1"/>
        <v>3.4800576073213177E-4</v>
      </c>
      <c r="X21" s="3"/>
      <c r="Y21" s="3">
        <v>38717</v>
      </c>
      <c r="Z21">
        <v>100.845</v>
      </c>
      <c r="AA21">
        <f t="shared" si="2"/>
        <v>7.6647797104724014E-3</v>
      </c>
      <c r="AD21" s="3">
        <v>38717</v>
      </c>
      <c r="AE21" s="36">
        <f t="shared" si="3"/>
        <v>-1.2245439917533359E-2</v>
      </c>
      <c r="AF21">
        <f t="shared" si="4"/>
        <v>-7.3167739497402694E-3</v>
      </c>
      <c r="AH21" s="3">
        <v>38717</v>
      </c>
      <c r="AI21" s="36">
        <f t="shared" si="5"/>
        <v>-4.9286659677930901E-3</v>
      </c>
      <c r="AJ21" s="36"/>
      <c r="AK21" s="3">
        <v>38717</v>
      </c>
      <c r="AL21" s="36">
        <f t="shared" si="6"/>
        <v>-1.2245439917533359E-2</v>
      </c>
      <c r="AM21">
        <f t="shared" si="7"/>
        <v>-7.3167739497402694E-3</v>
      </c>
      <c r="AN21">
        <f t="shared" si="8"/>
        <v>5.3535181031597822E-5</v>
      </c>
      <c r="AP21" s="3">
        <v>38717</v>
      </c>
      <c r="AQ21" s="36">
        <f t="shared" si="9"/>
        <v>-1.2245439917533359E-2</v>
      </c>
      <c r="AR21">
        <f t="shared" si="10"/>
        <v>-7.3167739497402694E-3</v>
      </c>
      <c r="AS21">
        <f t="shared" si="11"/>
        <v>-1</v>
      </c>
      <c r="AT21">
        <f t="shared" si="12"/>
        <v>-7.3167739497402694E-3</v>
      </c>
      <c r="AU21">
        <f t="shared" si="13"/>
        <v>7.3167739497402694E-3</v>
      </c>
      <c r="AW21" s="3">
        <v>38717</v>
      </c>
      <c r="AX21" s="36">
        <f t="shared" si="14"/>
        <v>-1.2245439917533359E-2</v>
      </c>
      <c r="AY21">
        <f t="shared" si="15"/>
        <v>-7.3167739497402694E-3</v>
      </c>
      <c r="AZ21" s="49">
        <f t="shared" ref="AZ21:BA21" si="24">BF227</f>
        <v>-0.42</v>
      </c>
      <c r="BA21" s="49">
        <f t="shared" si="24"/>
        <v>0.2</v>
      </c>
    </row>
    <row r="22" spans="2:53" ht="13" x14ac:dyDescent="0.3">
      <c r="B22" s="21">
        <v>38748</v>
      </c>
      <c r="C22" s="33">
        <v>142.69</v>
      </c>
      <c r="D22" s="23"/>
      <c r="E22" s="22">
        <v>142.69</v>
      </c>
      <c r="F22" s="22">
        <v>0</v>
      </c>
      <c r="G22" s="24">
        <v>0</v>
      </c>
      <c r="H22" s="22">
        <v>142.69</v>
      </c>
      <c r="I22" s="25"/>
      <c r="J22" s="26"/>
      <c r="K22" s="31">
        <f t="shared" si="18"/>
        <v>3.9088967679739017E-2</v>
      </c>
      <c r="L22" s="36"/>
      <c r="N22" s="39">
        <v>38748</v>
      </c>
      <c r="O22" s="40">
        <v>1937.9295</v>
      </c>
      <c r="P22" s="41">
        <v>49.988599999999899</v>
      </c>
      <c r="Q22" s="42">
        <v>2.64778415468407E-2</v>
      </c>
      <c r="R22" s="40">
        <v>1918.9585999999999</v>
      </c>
      <c r="S22" s="40">
        <v>1909.3459</v>
      </c>
      <c r="T22" s="40">
        <v>1958.557</v>
      </c>
      <c r="U22">
        <f t="shared" si="1"/>
        <v>2.6133370830652026E-2</v>
      </c>
      <c r="X22" s="3"/>
      <c r="Y22" s="3">
        <v>38748</v>
      </c>
      <c r="Z22">
        <v>99.844999999999999</v>
      </c>
      <c r="AA22">
        <f t="shared" si="2"/>
        <v>-9.9657010937548116E-3</v>
      </c>
      <c r="AD22" s="3">
        <v>38748</v>
      </c>
      <c r="AE22" s="36">
        <f t="shared" si="3"/>
        <v>4.9054668773493827E-2</v>
      </c>
      <c r="AF22">
        <f t="shared" si="4"/>
        <v>3.6099071924406839E-2</v>
      </c>
      <c r="AH22" s="3">
        <v>38748</v>
      </c>
      <c r="AI22" s="36">
        <f t="shared" si="5"/>
        <v>1.2955596849086991E-2</v>
      </c>
      <c r="AJ22" s="36"/>
      <c r="AK22" s="3">
        <v>38748</v>
      </c>
      <c r="AL22" s="36">
        <f t="shared" si="6"/>
        <v>4.9054668773493827E-2</v>
      </c>
      <c r="AM22">
        <f t="shared" si="7"/>
        <v>3.6099071924406839E-2</v>
      </c>
      <c r="AN22">
        <f t="shared" si="8"/>
        <v>1.303142993803498E-3</v>
      </c>
      <c r="AP22" s="3">
        <v>38748</v>
      </c>
      <c r="AQ22" s="36">
        <f t="shared" si="9"/>
        <v>4.9054668773493827E-2</v>
      </c>
      <c r="AR22">
        <f t="shared" si="10"/>
        <v>3.6099071924406839E-2</v>
      </c>
      <c r="AS22">
        <f t="shared" si="11"/>
        <v>0</v>
      </c>
      <c r="AT22">
        <f t="shared" si="12"/>
        <v>3.6099071924406839E-2</v>
      </c>
      <c r="AU22">
        <f t="shared" si="13"/>
        <v>0</v>
      </c>
      <c r="AW22" s="3">
        <v>38748</v>
      </c>
      <c r="AX22" s="36">
        <f t="shared" si="14"/>
        <v>4.9054668773493827E-2</v>
      </c>
      <c r="AY22">
        <f t="shared" si="15"/>
        <v>3.6099071924406839E-2</v>
      </c>
      <c r="AZ22" s="49">
        <f t="shared" ref="AZ22:BA22" si="25">BF228</f>
        <v>5.4</v>
      </c>
      <c r="BA22" s="49">
        <f t="shared" si="25"/>
        <v>1.08</v>
      </c>
    </row>
    <row r="23" spans="2:53" ht="13" x14ac:dyDescent="0.3">
      <c r="B23" s="27">
        <v>38776</v>
      </c>
      <c r="C23" s="34">
        <v>142.13</v>
      </c>
      <c r="D23" s="29"/>
      <c r="E23" s="28">
        <v>142.13</v>
      </c>
      <c r="F23" s="28">
        <v>0</v>
      </c>
      <c r="G23" s="30">
        <v>0</v>
      </c>
      <c r="H23" s="28">
        <v>142.13</v>
      </c>
      <c r="I23" s="28"/>
      <c r="J23" s="31"/>
      <c r="K23" s="31">
        <f t="shared" si="18"/>
        <v>-3.9323131915634107E-3</v>
      </c>
      <c r="L23" s="36"/>
      <c r="N23" s="39">
        <v>38776</v>
      </c>
      <c r="O23" s="40">
        <v>1943.1876</v>
      </c>
      <c r="P23" s="41">
        <v>5.2581000000000104</v>
      </c>
      <c r="Q23" s="42">
        <v>2.7132565967957099E-3</v>
      </c>
      <c r="R23" s="40">
        <v>1941.7512999999999</v>
      </c>
      <c r="S23" s="40">
        <v>1900.5805</v>
      </c>
      <c r="T23" s="40">
        <v>1963.5835</v>
      </c>
      <c r="U23">
        <f t="shared" si="1"/>
        <v>2.7095823607120673E-3</v>
      </c>
      <c r="X23" s="3"/>
      <c r="Y23" s="3">
        <v>38776</v>
      </c>
      <c r="Z23">
        <v>99.62</v>
      </c>
      <c r="AA23">
        <f t="shared" si="2"/>
        <v>-2.2560358502175183E-3</v>
      </c>
      <c r="AD23" s="3">
        <v>38776</v>
      </c>
      <c r="AE23" s="36">
        <f t="shared" si="3"/>
        <v>-1.6762773413458924E-3</v>
      </c>
      <c r="AF23">
        <f t="shared" si="4"/>
        <v>4.9656182109295861E-3</v>
      </c>
      <c r="AH23" s="3">
        <v>38776</v>
      </c>
      <c r="AI23" s="36">
        <f t="shared" si="5"/>
        <v>-6.641895552275478E-3</v>
      </c>
      <c r="AJ23" s="36"/>
      <c r="AK23" s="3">
        <v>38776</v>
      </c>
      <c r="AL23" s="36">
        <f t="shared" si="6"/>
        <v>-1.6762773413458924E-3</v>
      </c>
      <c r="AM23">
        <f t="shared" si="7"/>
        <v>4.9656182109295861E-3</v>
      </c>
      <c r="AN23">
        <f t="shared" si="8"/>
        <v>2.4657364216715541E-5</v>
      </c>
      <c r="AP23" s="3">
        <v>38776</v>
      </c>
      <c r="AQ23" s="36">
        <f t="shared" si="9"/>
        <v>-1.6762773413458924E-3</v>
      </c>
      <c r="AR23">
        <f t="shared" si="10"/>
        <v>4.9656182109295861E-3</v>
      </c>
      <c r="AS23">
        <f t="shared" si="11"/>
        <v>0</v>
      </c>
      <c r="AT23">
        <f t="shared" si="12"/>
        <v>4.9656182109295861E-3</v>
      </c>
      <c r="AU23">
        <f t="shared" si="13"/>
        <v>0</v>
      </c>
      <c r="AW23" s="3">
        <v>38776</v>
      </c>
      <c r="AX23" s="36">
        <f t="shared" si="14"/>
        <v>-1.6762773413458924E-3</v>
      </c>
      <c r="AY23">
        <f t="shared" si="15"/>
        <v>4.9656182109295861E-3</v>
      </c>
      <c r="AZ23" s="49">
        <f t="shared" ref="AZ23:BA23" si="26">BF229</f>
        <v>-0.38</v>
      </c>
      <c r="BA23" s="49">
        <f t="shared" si="26"/>
        <v>-0.34</v>
      </c>
    </row>
    <row r="24" spans="2:53" ht="13" x14ac:dyDescent="0.3">
      <c r="B24" s="21">
        <v>38807</v>
      </c>
      <c r="C24" s="33">
        <v>143.81</v>
      </c>
      <c r="D24" s="23"/>
      <c r="E24" s="22">
        <v>143.81</v>
      </c>
      <c r="F24" s="22">
        <v>0</v>
      </c>
      <c r="G24" s="24">
        <v>0</v>
      </c>
      <c r="H24" s="22">
        <v>143.81</v>
      </c>
      <c r="I24" s="25"/>
      <c r="J24" s="26"/>
      <c r="K24" s="31">
        <f t="shared" si="18"/>
        <v>1.1750852147367975E-2</v>
      </c>
      <c r="L24" s="36"/>
      <c r="N24" s="39">
        <v>38807</v>
      </c>
      <c r="O24" s="40">
        <v>1967.3755000000001</v>
      </c>
      <c r="P24" s="41">
        <v>24.187900000000099</v>
      </c>
      <c r="Q24" s="42">
        <v>1.2447537232123201E-2</v>
      </c>
      <c r="R24" s="40">
        <v>1959.7648999999999</v>
      </c>
      <c r="S24" s="40">
        <v>1931.7329</v>
      </c>
      <c r="T24" s="40">
        <v>1985.6877999999999</v>
      </c>
      <c r="U24">
        <f t="shared" si="1"/>
        <v>1.2370703576724968E-2</v>
      </c>
      <c r="X24" s="3"/>
      <c r="Y24" s="3">
        <v>38807</v>
      </c>
      <c r="Z24">
        <v>97.26</v>
      </c>
      <c r="AA24">
        <f t="shared" si="2"/>
        <v>-2.3975142669497605E-2</v>
      </c>
      <c r="AD24" s="3">
        <v>38807</v>
      </c>
      <c r="AE24" s="36">
        <f t="shared" si="3"/>
        <v>3.5725994816865579E-2</v>
      </c>
      <c r="AF24">
        <f t="shared" si="4"/>
        <v>3.6345846246222571E-2</v>
      </c>
      <c r="AH24" s="3">
        <v>38807</v>
      </c>
      <c r="AI24" s="36">
        <f t="shared" si="5"/>
        <v>-6.1985142935699379E-4</v>
      </c>
      <c r="AJ24" s="36"/>
      <c r="AK24" s="3">
        <v>38807</v>
      </c>
      <c r="AL24" s="36">
        <f t="shared" si="6"/>
        <v>3.5725994816865579E-2</v>
      </c>
      <c r="AM24">
        <f t="shared" si="7"/>
        <v>3.6345846246222571E-2</v>
      </c>
      <c r="AN24">
        <f t="shared" si="8"/>
        <v>1.3210205393540514E-3</v>
      </c>
      <c r="AP24" s="3">
        <v>38807</v>
      </c>
      <c r="AQ24" s="36">
        <f t="shared" si="9"/>
        <v>3.5725994816865579E-2</v>
      </c>
      <c r="AR24">
        <f t="shared" si="10"/>
        <v>3.6345846246222571E-2</v>
      </c>
      <c r="AS24">
        <f t="shared" si="11"/>
        <v>0</v>
      </c>
      <c r="AT24">
        <f t="shared" si="12"/>
        <v>3.6345846246222571E-2</v>
      </c>
      <c r="AU24">
        <f t="shared" si="13"/>
        <v>0</v>
      </c>
      <c r="AW24" s="3">
        <v>38807</v>
      </c>
      <c r="AX24" s="36">
        <f t="shared" si="14"/>
        <v>3.5725994816865579E-2</v>
      </c>
      <c r="AY24">
        <f t="shared" si="15"/>
        <v>3.6345846246222571E-2</v>
      </c>
      <c r="AZ24" s="49">
        <f t="shared" ref="AZ24:BA24" si="27">BF230</f>
        <v>3.44</v>
      </c>
      <c r="BA24" s="49">
        <f t="shared" si="27"/>
        <v>0.6</v>
      </c>
    </row>
    <row r="25" spans="2:53" ht="13" x14ac:dyDescent="0.3">
      <c r="B25" s="27">
        <v>38835</v>
      </c>
      <c r="C25" s="34">
        <v>147.44</v>
      </c>
      <c r="D25" s="29"/>
      <c r="E25" s="28">
        <v>147.44</v>
      </c>
      <c r="F25" s="28">
        <v>0</v>
      </c>
      <c r="G25" s="30">
        <v>0</v>
      </c>
      <c r="H25" s="28">
        <v>147.44</v>
      </c>
      <c r="I25" s="28"/>
      <c r="J25" s="31"/>
      <c r="K25" s="31">
        <f t="shared" si="18"/>
        <v>2.4928329463279591E-2</v>
      </c>
      <c r="L25" s="36"/>
      <c r="N25" s="39">
        <v>38837</v>
      </c>
      <c r="O25" s="40">
        <v>1993.7931000000001</v>
      </c>
      <c r="P25" s="41">
        <v>26.4176</v>
      </c>
      <c r="Q25" s="42">
        <v>1.34278382545681E-2</v>
      </c>
      <c r="R25" s="40">
        <v>1971.9248</v>
      </c>
      <c r="S25" s="40">
        <v>1954.248</v>
      </c>
      <c r="T25" s="40">
        <v>1994.2266</v>
      </c>
      <c r="U25">
        <f t="shared" si="1"/>
        <v>1.3338483836872342E-2</v>
      </c>
      <c r="X25" s="3"/>
      <c r="Y25" s="3">
        <v>38837</v>
      </c>
      <c r="Z25">
        <v>95.674999999999997</v>
      </c>
      <c r="AA25">
        <f t="shared" si="2"/>
        <v>-1.6430773663873906E-2</v>
      </c>
      <c r="AD25" s="3">
        <v>38837</v>
      </c>
      <c r="AE25" s="36">
        <f t="shared" si="3"/>
        <v>4.1359103127153497E-2</v>
      </c>
      <c r="AF25">
        <f t="shared" si="4"/>
        <v>2.976925750074625E-2</v>
      </c>
      <c r="AH25" s="3">
        <v>38837</v>
      </c>
      <c r="AI25" s="36">
        <f t="shared" si="5"/>
        <v>1.1589845626407249E-2</v>
      </c>
      <c r="AJ25" s="36"/>
      <c r="AK25" s="3">
        <v>38837</v>
      </c>
      <c r="AL25" s="36">
        <f t="shared" si="6"/>
        <v>4.1359103127153497E-2</v>
      </c>
      <c r="AM25">
        <f t="shared" si="7"/>
        <v>2.976925750074625E-2</v>
      </c>
      <c r="AN25">
        <f t="shared" si="8"/>
        <v>8.8620869214573687E-4</v>
      </c>
      <c r="AP25" s="3">
        <v>38837</v>
      </c>
      <c r="AQ25" s="36">
        <f t="shared" si="9"/>
        <v>4.1359103127153497E-2</v>
      </c>
      <c r="AR25">
        <f t="shared" si="10"/>
        <v>2.976925750074625E-2</v>
      </c>
      <c r="AS25">
        <f t="shared" si="11"/>
        <v>0</v>
      </c>
      <c r="AT25">
        <f t="shared" si="12"/>
        <v>2.976925750074625E-2</v>
      </c>
      <c r="AU25">
        <f t="shared" si="13"/>
        <v>0</v>
      </c>
      <c r="AW25" s="3">
        <v>38837</v>
      </c>
      <c r="AX25" s="36">
        <f t="shared" si="14"/>
        <v>4.1359103127153497E-2</v>
      </c>
      <c r="AY25">
        <f t="shared" si="15"/>
        <v>2.976925750074625E-2</v>
      </c>
      <c r="AZ25" s="49">
        <f t="shared" ref="AZ25:BA25" si="28">BF231</f>
        <v>-1.42</v>
      </c>
      <c r="BA25" s="49">
        <f t="shared" si="28"/>
        <v>2.34</v>
      </c>
    </row>
    <row r="26" spans="2:53" ht="13" x14ac:dyDescent="0.3">
      <c r="B26" s="21" t="s">
        <v>177</v>
      </c>
      <c r="C26" s="33">
        <v>144.91</v>
      </c>
      <c r="D26" s="23"/>
      <c r="E26" s="22">
        <v>144.91</v>
      </c>
      <c r="F26" s="22">
        <v>0</v>
      </c>
      <c r="G26" s="24">
        <v>0</v>
      </c>
      <c r="H26" s="22">
        <v>144.91</v>
      </c>
      <c r="I26" s="25"/>
      <c r="J26" s="26"/>
      <c r="K26" s="31">
        <f t="shared" si="18"/>
        <v>-1.7308453303735077E-2</v>
      </c>
      <c r="L26" s="36"/>
      <c r="N26" s="39">
        <v>38868</v>
      </c>
      <c r="O26" s="40">
        <v>1936.4088999999999</v>
      </c>
      <c r="P26" s="41">
        <v>-57.384200000000199</v>
      </c>
      <c r="Q26" s="42">
        <v>-2.87814217031848E-2</v>
      </c>
      <c r="R26" s="40">
        <v>1985.5541000000001</v>
      </c>
      <c r="S26" s="40">
        <v>1914.3806</v>
      </c>
      <c r="T26" s="40">
        <v>2017.336</v>
      </c>
      <c r="U26">
        <f t="shared" si="1"/>
        <v>-2.9203729641562169E-2</v>
      </c>
      <c r="X26" s="3"/>
      <c r="Y26" s="3">
        <v>38868</v>
      </c>
      <c r="Z26">
        <v>100.08499999999999</v>
      </c>
      <c r="AA26">
        <f t="shared" si="2"/>
        <v>4.5062793630903285E-2</v>
      </c>
      <c r="AD26" s="3">
        <v>38868</v>
      </c>
      <c r="AE26" s="36">
        <f t="shared" si="3"/>
        <v>-6.2371246934638358E-2</v>
      </c>
      <c r="AF26">
        <f t="shared" si="4"/>
        <v>-7.4266523272465454E-2</v>
      </c>
      <c r="AH26" s="3">
        <v>38868</v>
      </c>
      <c r="AI26" s="36">
        <f t="shared" si="5"/>
        <v>1.1895276337827092E-2</v>
      </c>
      <c r="AJ26" s="36"/>
      <c r="AK26" s="3">
        <v>38868</v>
      </c>
      <c r="AL26" s="36">
        <f t="shared" si="6"/>
        <v>-6.2371246934638358E-2</v>
      </c>
      <c r="AM26">
        <f t="shared" si="7"/>
        <v>-7.4266523272465454E-2</v>
      </c>
      <c r="AN26">
        <f t="shared" si="8"/>
        <v>5.5155164789796526E-3</v>
      </c>
      <c r="AP26" s="3">
        <v>38868</v>
      </c>
      <c r="AQ26" s="36">
        <f t="shared" si="9"/>
        <v>-6.2371246934638358E-2</v>
      </c>
      <c r="AR26">
        <f t="shared" si="10"/>
        <v>-7.4266523272465454E-2</v>
      </c>
      <c r="AS26">
        <f t="shared" si="11"/>
        <v>-1</v>
      </c>
      <c r="AT26">
        <f t="shared" si="12"/>
        <v>-7.4266523272465454E-2</v>
      </c>
      <c r="AU26">
        <f t="shared" si="13"/>
        <v>7.4266523272465454E-2</v>
      </c>
      <c r="AW26" s="3">
        <v>38868</v>
      </c>
      <c r="AX26" s="36">
        <f t="shared" si="14"/>
        <v>-6.2371246934638358E-2</v>
      </c>
      <c r="AY26">
        <f t="shared" si="15"/>
        <v>-7.4266523272465454E-2</v>
      </c>
      <c r="AZ26" s="49">
        <f t="shared" ref="AZ26:BA26" si="29">BF232</f>
        <v>-2.96</v>
      </c>
      <c r="BA26" s="49">
        <f t="shared" si="29"/>
        <v>2.41</v>
      </c>
    </row>
    <row r="27" spans="2:53" ht="13" x14ac:dyDescent="0.3">
      <c r="B27" s="27">
        <v>38898</v>
      </c>
      <c r="C27" s="34">
        <v>144.47999999999999</v>
      </c>
      <c r="D27" s="29"/>
      <c r="E27" s="28">
        <v>144.47999999999999</v>
      </c>
      <c r="F27" s="28">
        <v>0</v>
      </c>
      <c r="G27" s="30">
        <v>0</v>
      </c>
      <c r="H27" s="28">
        <v>144.47999999999999</v>
      </c>
      <c r="I27" s="28"/>
      <c r="J27" s="31"/>
      <c r="K27" s="31">
        <f t="shared" si="18"/>
        <v>-2.9717703891575932E-3</v>
      </c>
      <c r="L27" s="36"/>
      <c r="N27" s="39">
        <v>38898</v>
      </c>
      <c r="O27" s="40">
        <v>1939.0341000000001</v>
      </c>
      <c r="P27" s="41">
        <v>2.6252000000001798</v>
      </c>
      <c r="Q27" s="42">
        <v>1.3557053987926699E-3</v>
      </c>
      <c r="R27" s="40">
        <v>1960.2844</v>
      </c>
      <c r="S27" s="40">
        <v>1866.9177999999999</v>
      </c>
      <c r="T27" s="40">
        <v>1964.1065000000001</v>
      </c>
      <c r="U27">
        <f t="shared" si="1"/>
        <v>1.3547872599520556E-3</v>
      </c>
      <c r="X27" s="3"/>
      <c r="Y27" s="3">
        <v>38898</v>
      </c>
      <c r="Z27">
        <v>99.894999999999996</v>
      </c>
      <c r="AA27">
        <f t="shared" si="2"/>
        <v>-1.9001905907570255E-3</v>
      </c>
      <c r="AD27" s="3">
        <v>38898</v>
      </c>
      <c r="AE27" s="36">
        <f t="shared" si="3"/>
        <v>-1.0715797984005677E-3</v>
      </c>
      <c r="AF27">
        <f t="shared" si="4"/>
        <v>3.2549778507090813E-3</v>
      </c>
      <c r="AH27" s="3">
        <v>38898</v>
      </c>
      <c r="AI27" s="36">
        <f t="shared" si="5"/>
        <v>-4.3265576491096488E-3</v>
      </c>
      <c r="AJ27" s="36"/>
      <c r="AK27" s="3">
        <v>38898</v>
      </c>
      <c r="AL27" s="36">
        <f t="shared" si="6"/>
        <v>-1.0715797984005677E-3</v>
      </c>
      <c r="AM27">
        <f t="shared" si="7"/>
        <v>3.2549778507090813E-3</v>
      </c>
      <c r="AN27">
        <f t="shared" si="8"/>
        <v>1.0594880808606711E-5</v>
      </c>
      <c r="AP27" s="3">
        <v>38898</v>
      </c>
      <c r="AQ27" s="36">
        <f t="shared" si="9"/>
        <v>-1.0715797984005677E-3</v>
      </c>
      <c r="AR27">
        <f t="shared" si="10"/>
        <v>3.2549778507090813E-3</v>
      </c>
      <c r="AS27">
        <f t="shared" si="11"/>
        <v>0</v>
      </c>
      <c r="AT27">
        <f t="shared" si="12"/>
        <v>3.2549778507090813E-3</v>
      </c>
      <c r="AU27">
        <f t="shared" si="13"/>
        <v>0</v>
      </c>
      <c r="AW27" s="3">
        <v>38898</v>
      </c>
      <c r="AX27" s="36">
        <f t="shared" si="14"/>
        <v>-1.0715797984005677E-3</v>
      </c>
      <c r="AY27">
        <f t="shared" si="15"/>
        <v>3.2549778507090813E-3</v>
      </c>
      <c r="AZ27" s="49">
        <f t="shared" ref="AZ27:BA27" si="30">BF233</f>
        <v>-0.39</v>
      </c>
      <c r="BA27" s="49">
        <f t="shared" si="30"/>
        <v>0.85</v>
      </c>
    </row>
    <row r="28" spans="2:53" ht="13" x14ac:dyDescent="0.3">
      <c r="B28" s="21">
        <v>38929</v>
      </c>
      <c r="C28" s="33">
        <v>145.38999999999999</v>
      </c>
      <c r="D28" s="23"/>
      <c r="E28" s="22">
        <v>145.38999999999999</v>
      </c>
      <c r="F28" s="22">
        <v>0</v>
      </c>
      <c r="G28" s="24">
        <v>0</v>
      </c>
      <c r="H28" s="22">
        <v>145.38999999999999</v>
      </c>
      <c r="I28" s="25"/>
      <c r="J28" s="26"/>
      <c r="K28" s="31">
        <f t="shared" si="18"/>
        <v>6.2786972746588536E-3</v>
      </c>
      <c r="L28" s="36"/>
      <c r="N28" s="39">
        <v>38929</v>
      </c>
      <c r="O28" s="40">
        <v>1950.9949999999999</v>
      </c>
      <c r="P28" s="41">
        <v>11.9608999999998</v>
      </c>
      <c r="Q28" s="42">
        <v>6.1684835764362301E-3</v>
      </c>
      <c r="R28" s="40">
        <v>1954.4896000000001</v>
      </c>
      <c r="S28" s="40">
        <v>1885.8225</v>
      </c>
      <c r="T28" s="40">
        <v>1954.4896000000001</v>
      </c>
      <c r="U28">
        <f t="shared" si="1"/>
        <v>6.1495363587658752E-3</v>
      </c>
      <c r="X28" s="3"/>
      <c r="Y28" s="3">
        <v>38929</v>
      </c>
      <c r="Z28">
        <v>101.035</v>
      </c>
      <c r="AA28">
        <f t="shared" si="2"/>
        <v>1.1347357113547209E-2</v>
      </c>
      <c r="AD28" s="3">
        <v>38929</v>
      </c>
      <c r="AE28" s="36">
        <f t="shared" si="3"/>
        <v>-5.0686598388883551E-3</v>
      </c>
      <c r="AF28">
        <f t="shared" si="4"/>
        <v>-5.1978207547813335E-3</v>
      </c>
      <c r="AH28" s="3">
        <v>38929</v>
      </c>
      <c r="AI28" s="36">
        <f t="shared" si="5"/>
        <v>1.2916091589297834E-4</v>
      </c>
      <c r="AJ28" s="36"/>
      <c r="AK28" s="3">
        <v>38929</v>
      </c>
      <c r="AL28" s="36">
        <f t="shared" si="6"/>
        <v>-5.0686598388883551E-3</v>
      </c>
      <c r="AM28">
        <f t="shared" si="7"/>
        <v>-5.1978207547813335E-3</v>
      </c>
      <c r="AN28">
        <f t="shared" si="8"/>
        <v>2.7017340598835593E-5</v>
      </c>
      <c r="AP28" s="3">
        <v>38929</v>
      </c>
      <c r="AQ28" s="36">
        <f t="shared" si="9"/>
        <v>-5.0686598388883551E-3</v>
      </c>
      <c r="AR28">
        <f t="shared" si="10"/>
        <v>-5.1978207547813335E-3</v>
      </c>
      <c r="AS28">
        <f t="shared" si="11"/>
        <v>-1</v>
      </c>
      <c r="AT28">
        <f t="shared" si="12"/>
        <v>-5.1978207547813335E-3</v>
      </c>
      <c r="AU28">
        <f t="shared" si="13"/>
        <v>5.1978207547813335E-3</v>
      </c>
      <c r="AW28" s="3">
        <v>38929</v>
      </c>
      <c r="AX28" s="36">
        <f t="shared" si="14"/>
        <v>-5.0686598388883551E-3</v>
      </c>
      <c r="AY28">
        <f t="shared" si="15"/>
        <v>-5.1978207547813335E-3</v>
      </c>
      <c r="AZ28" s="49">
        <f t="shared" ref="AZ28:BA28" si="31">BF234</f>
        <v>-3.98</v>
      </c>
      <c r="BA28" s="49">
        <f t="shared" si="31"/>
        <v>2.6</v>
      </c>
    </row>
    <row r="29" spans="2:53" ht="13" x14ac:dyDescent="0.3">
      <c r="B29" s="27">
        <v>38960</v>
      </c>
      <c r="C29" s="34">
        <v>147.19999999999999</v>
      </c>
      <c r="D29" s="29"/>
      <c r="E29" s="28">
        <v>147.19999999999999</v>
      </c>
      <c r="F29" s="28">
        <v>0</v>
      </c>
      <c r="G29" s="30">
        <v>0</v>
      </c>
      <c r="H29" s="28">
        <v>147.19999999999999</v>
      </c>
      <c r="I29" s="28"/>
      <c r="J29" s="31"/>
      <c r="K29" s="31">
        <f t="shared" si="18"/>
        <v>1.2372419351441736E-2</v>
      </c>
      <c r="L29" s="36"/>
      <c r="N29" s="39">
        <v>38960</v>
      </c>
      <c r="O29" s="40">
        <v>1997.4152999999999</v>
      </c>
      <c r="P29" s="41">
        <v>46.420299999999997</v>
      </c>
      <c r="Q29" s="42">
        <v>2.3793141448337898E-2</v>
      </c>
      <c r="R29" s="40">
        <v>1942.2186999999999</v>
      </c>
      <c r="S29" s="40">
        <v>1936.2979</v>
      </c>
      <c r="T29" s="40">
        <v>1998.0754999999999</v>
      </c>
      <c r="U29">
        <f t="shared" si="1"/>
        <v>2.3514495906128668E-2</v>
      </c>
      <c r="X29" s="3"/>
      <c r="Y29" s="3">
        <v>38960</v>
      </c>
      <c r="Z29">
        <v>101.15</v>
      </c>
      <c r="AA29">
        <f t="shared" si="2"/>
        <v>1.1375721482950834E-3</v>
      </c>
      <c r="AD29" s="3">
        <v>38960</v>
      </c>
      <c r="AE29" s="36">
        <f t="shared" si="3"/>
        <v>1.1234847203146653E-2</v>
      </c>
      <c r="AF29">
        <f t="shared" si="4"/>
        <v>2.2376923757833584E-2</v>
      </c>
      <c r="AH29" s="3">
        <v>38960</v>
      </c>
      <c r="AI29" s="36">
        <f t="shared" si="5"/>
        <v>-1.1142076554686933E-2</v>
      </c>
      <c r="AJ29" s="36"/>
      <c r="AK29" s="3">
        <v>38960</v>
      </c>
      <c r="AL29" s="36">
        <f t="shared" si="6"/>
        <v>1.1234847203146653E-2</v>
      </c>
      <c r="AM29">
        <f t="shared" si="7"/>
        <v>2.2376923757833584E-2</v>
      </c>
      <c r="AN29">
        <f t="shared" si="8"/>
        <v>5.0072671686389708E-4</v>
      </c>
      <c r="AP29" s="3">
        <v>38960</v>
      </c>
      <c r="AQ29" s="36">
        <f t="shared" si="9"/>
        <v>1.1234847203146653E-2</v>
      </c>
      <c r="AR29">
        <f t="shared" si="10"/>
        <v>2.2376923757833584E-2</v>
      </c>
      <c r="AS29">
        <f t="shared" si="11"/>
        <v>0</v>
      </c>
      <c r="AT29">
        <f t="shared" si="12"/>
        <v>2.2376923757833584E-2</v>
      </c>
      <c r="AU29">
        <f t="shared" si="13"/>
        <v>0</v>
      </c>
      <c r="AW29" s="3">
        <v>38960</v>
      </c>
      <c r="AX29" s="36">
        <f t="shared" si="14"/>
        <v>1.1234847203146653E-2</v>
      </c>
      <c r="AY29">
        <f t="shared" si="15"/>
        <v>2.2376923757833584E-2</v>
      </c>
      <c r="AZ29" s="49">
        <f t="shared" ref="AZ29:BA29" si="32">BF235</f>
        <v>1.03</v>
      </c>
      <c r="BA29" s="49">
        <f t="shared" si="32"/>
        <v>-2.06</v>
      </c>
    </row>
    <row r="30" spans="2:53" ht="13" x14ac:dyDescent="0.3">
      <c r="B30" s="21">
        <v>38989</v>
      </c>
      <c r="C30" s="33">
        <v>150.77000000000001</v>
      </c>
      <c r="D30" s="23"/>
      <c r="E30" s="22">
        <v>150.77000000000001</v>
      </c>
      <c r="F30" s="22">
        <v>0</v>
      </c>
      <c r="G30" s="24">
        <v>0</v>
      </c>
      <c r="H30" s="22">
        <v>150.77000000000001</v>
      </c>
      <c r="I30" s="25"/>
      <c r="J30" s="26"/>
      <c r="K30" s="31">
        <f t="shared" si="18"/>
        <v>2.3963290496051445E-2</v>
      </c>
      <c r="L30" s="36"/>
      <c r="N30" s="39">
        <v>38990</v>
      </c>
      <c r="O30" s="40">
        <v>2048.8886000000002</v>
      </c>
      <c r="P30" s="41">
        <v>51.4733000000003</v>
      </c>
      <c r="Q30" s="42">
        <v>2.5769953799793299E-2</v>
      </c>
      <c r="R30" s="40">
        <v>2008.4663</v>
      </c>
      <c r="S30" s="40">
        <v>1982.9304999999999</v>
      </c>
      <c r="T30" s="40">
        <v>2053.9322999999999</v>
      </c>
      <c r="U30">
        <f t="shared" si="1"/>
        <v>2.5443505038882569E-2</v>
      </c>
      <c r="X30" s="3"/>
      <c r="Y30" s="3">
        <v>38990</v>
      </c>
      <c r="Z30">
        <v>101.905</v>
      </c>
      <c r="AA30">
        <f t="shared" si="2"/>
        <v>7.436443124588246E-3</v>
      </c>
      <c r="AD30" s="3">
        <v>38990</v>
      </c>
      <c r="AE30" s="36">
        <f t="shared" si="3"/>
        <v>1.6526847371463198E-2</v>
      </c>
      <c r="AF30">
        <f t="shared" si="4"/>
        <v>1.8007061914294322E-2</v>
      </c>
      <c r="AH30" s="3">
        <v>38990</v>
      </c>
      <c r="AI30" s="36">
        <f t="shared" si="5"/>
        <v>-1.4802145428311243E-3</v>
      </c>
      <c r="AJ30" s="36"/>
      <c r="AK30" s="3">
        <v>38990</v>
      </c>
      <c r="AL30" s="36">
        <f t="shared" si="6"/>
        <v>1.6526847371463198E-2</v>
      </c>
      <c r="AM30">
        <f t="shared" si="7"/>
        <v>1.8007061914294322E-2</v>
      </c>
      <c r="AN30">
        <f t="shared" si="8"/>
        <v>3.2425427878522912E-4</v>
      </c>
      <c r="AP30" s="3">
        <v>38990</v>
      </c>
      <c r="AQ30" s="36">
        <f t="shared" si="9"/>
        <v>1.6526847371463198E-2</v>
      </c>
      <c r="AR30">
        <f t="shared" si="10"/>
        <v>1.8007061914294322E-2</v>
      </c>
      <c r="AS30">
        <f t="shared" si="11"/>
        <v>0</v>
      </c>
      <c r="AT30">
        <f t="shared" si="12"/>
        <v>1.8007061914294322E-2</v>
      </c>
      <c r="AU30">
        <f t="shared" si="13"/>
        <v>0</v>
      </c>
      <c r="AW30" s="3">
        <v>38990</v>
      </c>
      <c r="AX30" s="36">
        <f t="shared" si="14"/>
        <v>1.6526847371463198E-2</v>
      </c>
      <c r="AY30">
        <f t="shared" si="15"/>
        <v>1.8007061914294322E-2</v>
      </c>
      <c r="AZ30" s="49">
        <f t="shared" ref="AZ30:BA30" si="33">BF236</f>
        <v>-1.36</v>
      </c>
      <c r="BA30" s="49">
        <f t="shared" si="33"/>
        <v>0.08</v>
      </c>
    </row>
    <row r="31" spans="2:53" ht="13" x14ac:dyDescent="0.3">
      <c r="B31" s="27" t="s">
        <v>178</v>
      </c>
      <c r="C31" s="34">
        <v>155.19</v>
      </c>
      <c r="D31" s="29"/>
      <c r="E31" s="28">
        <v>155.19</v>
      </c>
      <c r="F31" s="28">
        <v>0</v>
      </c>
      <c r="G31" s="30">
        <v>0</v>
      </c>
      <c r="H31" s="28">
        <v>155.19</v>
      </c>
      <c r="I31" s="28"/>
      <c r="J31" s="31"/>
      <c r="K31" s="31">
        <f t="shared" si="18"/>
        <v>2.8894675892706254E-2</v>
      </c>
      <c r="L31" s="36"/>
      <c r="N31" s="39">
        <v>39021</v>
      </c>
      <c r="O31" s="40">
        <v>2115.6538999999998</v>
      </c>
      <c r="P31" s="41">
        <v>66.765299999999598</v>
      </c>
      <c r="Q31" s="42">
        <v>3.2586105462248903E-2</v>
      </c>
      <c r="R31" s="40">
        <v>2041.9920999999999</v>
      </c>
      <c r="S31" s="40">
        <v>2041.9920999999999</v>
      </c>
      <c r="T31" s="40">
        <v>2132.3856000000001</v>
      </c>
      <c r="U31">
        <f t="shared" si="1"/>
        <v>3.2066437496693218E-2</v>
      </c>
      <c r="X31" s="3"/>
      <c r="Y31" s="3">
        <v>39021</v>
      </c>
      <c r="Z31">
        <v>102.11</v>
      </c>
      <c r="AA31">
        <f t="shared" si="2"/>
        <v>2.0096568291037113E-3</v>
      </c>
      <c r="AD31" s="3">
        <v>39021</v>
      </c>
      <c r="AE31" s="36">
        <f t="shared" si="3"/>
        <v>2.6885019063602543E-2</v>
      </c>
      <c r="AF31">
        <f t="shared" si="4"/>
        <v>3.0056780667589506E-2</v>
      </c>
      <c r="AH31" s="3">
        <v>39021</v>
      </c>
      <c r="AI31" s="36">
        <f t="shared" si="5"/>
        <v>-3.1717616039869632E-3</v>
      </c>
      <c r="AJ31" s="36"/>
      <c r="AK31" s="3">
        <v>39021</v>
      </c>
      <c r="AL31" s="36">
        <f t="shared" si="6"/>
        <v>2.6885019063602543E-2</v>
      </c>
      <c r="AM31">
        <f t="shared" si="7"/>
        <v>3.0056780667589506E-2</v>
      </c>
      <c r="AN31">
        <f t="shared" si="8"/>
        <v>9.034100640995823E-4</v>
      </c>
      <c r="AP31" s="3">
        <v>39021</v>
      </c>
      <c r="AQ31" s="36">
        <f t="shared" si="9"/>
        <v>2.6885019063602543E-2</v>
      </c>
      <c r="AR31">
        <f t="shared" si="10"/>
        <v>3.0056780667589506E-2</v>
      </c>
      <c r="AS31">
        <f t="shared" si="11"/>
        <v>0</v>
      </c>
      <c r="AT31">
        <f t="shared" si="12"/>
        <v>3.0056780667589506E-2</v>
      </c>
      <c r="AU31">
        <f t="shared" si="13"/>
        <v>0</v>
      </c>
      <c r="AW31" s="3">
        <v>39021</v>
      </c>
      <c r="AX31" s="36">
        <f t="shared" si="14"/>
        <v>2.6885019063602543E-2</v>
      </c>
      <c r="AY31">
        <f t="shared" si="15"/>
        <v>3.0056780667589506E-2</v>
      </c>
      <c r="AZ31" s="49">
        <f t="shared" ref="AZ31:BA31" si="34">BF237</f>
        <v>1.75</v>
      </c>
      <c r="BA31" s="49">
        <f t="shared" si="34"/>
        <v>-0.31</v>
      </c>
    </row>
    <row r="32" spans="2:53" ht="13" x14ac:dyDescent="0.3">
      <c r="B32" s="21">
        <v>39051</v>
      </c>
      <c r="C32" s="33">
        <v>157.13</v>
      </c>
      <c r="D32" s="23"/>
      <c r="E32" s="22">
        <v>157.13</v>
      </c>
      <c r="F32" s="22">
        <v>0</v>
      </c>
      <c r="G32" s="24">
        <v>0</v>
      </c>
      <c r="H32" s="22">
        <v>157.13</v>
      </c>
      <c r="I32" s="25"/>
      <c r="J32" s="26"/>
      <c r="K32" s="31">
        <f t="shared" si="18"/>
        <v>1.242331551850708E-2</v>
      </c>
      <c r="L32" s="36"/>
      <c r="N32" s="39">
        <v>39051</v>
      </c>
      <c r="O32" s="40">
        <v>2155.8852000000002</v>
      </c>
      <c r="P32" s="41">
        <v>40.231300000000402</v>
      </c>
      <c r="Q32" s="42">
        <v>1.9016012023516899E-2</v>
      </c>
      <c r="R32" s="40">
        <v>2100.3647999999998</v>
      </c>
      <c r="S32" s="40">
        <v>2095.6799999999998</v>
      </c>
      <c r="T32" s="40">
        <v>2162.6496000000002</v>
      </c>
      <c r="U32">
        <f t="shared" si="1"/>
        <v>1.8837467584764289E-2</v>
      </c>
      <c r="X32" s="3"/>
      <c r="Y32" s="3">
        <v>39051</v>
      </c>
      <c r="Z32">
        <v>101.325</v>
      </c>
      <c r="AA32">
        <f t="shared" si="2"/>
        <v>-7.7174910530742923E-3</v>
      </c>
      <c r="AD32" s="3">
        <v>39051</v>
      </c>
      <c r="AE32" s="36">
        <f t="shared" si="3"/>
        <v>2.0140806571581373E-2</v>
      </c>
      <c r="AF32">
        <f t="shared" si="4"/>
        <v>2.6554958637838581E-2</v>
      </c>
      <c r="AH32" s="3">
        <v>39051</v>
      </c>
      <c r="AI32" s="36">
        <f t="shared" si="5"/>
        <v>-6.4141520662572091E-3</v>
      </c>
      <c r="AJ32" s="36"/>
      <c r="AK32" s="3">
        <v>39051</v>
      </c>
      <c r="AL32" s="36">
        <f t="shared" si="6"/>
        <v>2.0140806571581373E-2</v>
      </c>
      <c r="AM32">
        <f t="shared" si="7"/>
        <v>2.6554958637838581E-2</v>
      </c>
      <c r="AN32">
        <f t="shared" si="8"/>
        <v>7.0516582825731788E-4</v>
      </c>
      <c r="AP32" s="3">
        <v>39051</v>
      </c>
      <c r="AQ32" s="36">
        <f t="shared" si="9"/>
        <v>2.0140806571581373E-2</v>
      </c>
      <c r="AR32">
        <f t="shared" si="10"/>
        <v>2.6554958637838581E-2</v>
      </c>
      <c r="AS32">
        <f t="shared" si="11"/>
        <v>0</v>
      </c>
      <c r="AT32">
        <f t="shared" si="12"/>
        <v>2.6554958637838581E-2</v>
      </c>
      <c r="AU32">
        <f t="shared" si="13"/>
        <v>0</v>
      </c>
      <c r="AW32" s="3">
        <v>39051</v>
      </c>
      <c r="AX32" s="36">
        <f t="shared" si="14"/>
        <v>2.0140806571581373E-2</v>
      </c>
      <c r="AY32">
        <f t="shared" si="15"/>
        <v>2.6554958637838581E-2</v>
      </c>
      <c r="AZ32" s="49">
        <f t="shared" ref="AZ32:BA32" si="35">BF238</f>
        <v>0.7</v>
      </c>
      <c r="BA32" s="49">
        <f t="shared" si="35"/>
        <v>0.14000000000000001</v>
      </c>
    </row>
    <row r="33" spans="2:55" ht="13" x14ac:dyDescent="0.3">
      <c r="B33" s="27">
        <v>39080</v>
      </c>
      <c r="C33" s="34">
        <v>153.46</v>
      </c>
      <c r="D33" s="29"/>
      <c r="E33" s="28">
        <v>153.46</v>
      </c>
      <c r="F33" s="28">
        <v>0</v>
      </c>
      <c r="G33" s="30">
        <v>0</v>
      </c>
      <c r="H33" s="28">
        <v>153.46</v>
      </c>
      <c r="I33" s="28"/>
      <c r="J33" s="31"/>
      <c r="K33" s="31">
        <f t="shared" si="18"/>
        <v>-2.3633541452521094E-2</v>
      </c>
      <c r="L33" s="36"/>
      <c r="N33" s="39">
        <v>39082</v>
      </c>
      <c r="O33" s="40">
        <v>2186.1273999999999</v>
      </c>
      <c r="P33" s="41">
        <v>30.242199999999698</v>
      </c>
      <c r="Q33" s="42">
        <v>1.4027741365820299E-2</v>
      </c>
      <c r="R33" s="40">
        <v>2149.8494000000001</v>
      </c>
      <c r="S33" s="40">
        <v>2149.8494000000001</v>
      </c>
      <c r="T33" s="40">
        <v>2199.1531</v>
      </c>
      <c r="U33">
        <f t="shared" si="1"/>
        <v>1.3930263143693826E-2</v>
      </c>
      <c r="X33" s="3"/>
      <c r="Y33" s="3">
        <v>39082</v>
      </c>
      <c r="Z33">
        <v>99.4</v>
      </c>
      <c r="AA33">
        <f t="shared" si="2"/>
        <v>-1.9181058851843888E-2</v>
      </c>
      <c r="AD33" s="3">
        <v>39082</v>
      </c>
      <c r="AE33" s="36">
        <f t="shared" si="3"/>
        <v>-4.4524826006772066E-3</v>
      </c>
      <c r="AF33">
        <f t="shared" si="4"/>
        <v>3.3111321995537714E-2</v>
      </c>
      <c r="AH33" s="3">
        <v>39082</v>
      </c>
      <c r="AI33" s="36">
        <f t="shared" si="5"/>
        <v>-3.7563804596214917E-2</v>
      </c>
      <c r="AJ33" s="36"/>
      <c r="AK33" s="3">
        <v>39082</v>
      </c>
      <c r="AL33" s="36">
        <f t="shared" si="6"/>
        <v>-4.4524826006772066E-3</v>
      </c>
      <c r="AM33">
        <f t="shared" si="7"/>
        <v>3.3111321995537714E-2</v>
      </c>
      <c r="AN33">
        <f t="shared" si="8"/>
        <v>1.0963596442921796E-3</v>
      </c>
      <c r="AP33" s="3">
        <v>39082</v>
      </c>
      <c r="AQ33" s="36">
        <f t="shared" si="9"/>
        <v>-4.4524826006772066E-3</v>
      </c>
      <c r="AR33">
        <f t="shared" si="10"/>
        <v>3.3111321995537714E-2</v>
      </c>
      <c r="AS33">
        <f t="shared" si="11"/>
        <v>0</v>
      </c>
      <c r="AT33">
        <f t="shared" si="12"/>
        <v>3.3111321995537714E-2</v>
      </c>
      <c r="AU33">
        <f t="shared" si="13"/>
        <v>0</v>
      </c>
      <c r="AW33" s="3">
        <v>39082</v>
      </c>
      <c r="AX33" s="36">
        <f t="shared" si="14"/>
        <v>-4.4524826006772066E-3</v>
      </c>
      <c r="AY33">
        <f t="shared" si="15"/>
        <v>3.3111321995537714E-2</v>
      </c>
      <c r="AZ33" s="49">
        <f t="shared" ref="AZ33:BA33" si="36">BF239</f>
        <v>-1.1499999999999999</v>
      </c>
      <c r="BA33" s="49">
        <f t="shared" si="36"/>
        <v>2.73</v>
      </c>
    </row>
    <row r="34" spans="2:55" ht="13" x14ac:dyDescent="0.3">
      <c r="B34" s="21">
        <v>39113</v>
      </c>
      <c r="C34" s="33">
        <v>156.55000000000001</v>
      </c>
      <c r="D34" s="23"/>
      <c r="E34" s="22">
        <v>156.55000000000001</v>
      </c>
      <c r="F34" s="22">
        <v>0</v>
      </c>
      <c r="G34" s="24">
        <v>0</v>
      </c>
      <c r="H34" s="22">
        <v>156.55000000000001</v>
      </c>
      <c r="I34" s="25"/>
      <c r="J34" s="26"/>
      <c r="K34" s="31">
        <f t="shared" si="18"/>
        <v>1.9935501022895576E-2</v>
      </c>
      <c r="L34" s="36"/>
      <c r="N34" s="39">
        <v>39113</v>
      </c>
      <c r="O34" s="40">
        <v>2219.1886</v>
      </c>
      <c r="P34" s="41">
        <v>33.061200000000099</v>
      </c>
      <c r="Q34" s="42">
        <v>1.51231808356641E-2</v>
      </c>
      <c r="R34" s="40">
        <v>2183.9214999999999</v>
      </c>
      <c r="S34" s="40">
        <v>2173.2918</v>
      </c>
      <c r="T34" s="40">
        <v>2221.5556000000001</v>
      </c>
      <c r="U34">
        <f t="shared" si="1"/>
        <v>1.5009965559395134E-2</v>
      </c>
      <c r="X34" s="3"/>
      <c r="Y34" s="3">
        <v>39113</v>
      </c>
      <c r="Z34">
        <v>98.504999999999995</v>
      </c>
      <c r="AA34">
        <f t="shared" si="2"/>
        <v>-9.0448053514828302E-3</v>
      </c>
      <c r="AD34" s="3">
        <v>39113</v>
      </c>
      <c r="AE34" s="36">
        <f t="shared" si="3"/>
        <v>2.8980306374378408E-2</v>
      </c>
      <c r="AF34">
        <f t="shared" si="4"/>
        <v>2.4054770910877966E-2</v>
      </c>
      <c r="AH34" s="3">
        <v>39113</v>
      </c>
      <c r="AI34" s="36">
        <f t="shared" si="5"/>
        <v>4.9255354635004411E-3</v>
      </c>
      <c r="AJ34" s="36"/>
      <c r="AK34" s="3">
        <v>39113</v>
      </c>
      <c r="AL34" s="36">
        <f t="shared" si="6"/>
        <v>2.8980306374378408E-2</v>
      </c>
      <c r="AM34">
        <f t="shared" si="7"/>
        <v>2.4054770910877966E-2</v>
      </c>
      <c r="AN34">
        <f t="shared" si="8"/>
        <v>5.7863200357482082E-4</v>
      </c>
      <c r="AP34" s="3">
        <v>39113</v>
      </c>
      <c r="AQ34" s="36">
        <f t="shared" si="9"/>
        <v>2.8980306374378408E-2</v>
      </c>
      <c r="AR34">
        <f t="shared" si="10"/>
        <v>2.4054770910877966E-2</v>
      </c>
      <c r="AS34">
        <f t="shared" si="11"/>
        <v>0</v>
      </c>
      <c r="AT34">
        <f t="shared" si="12"/>
        <v>2.4054770910877966E-2</v>
      </c>
      <c r="AU34">
        <f t="shared" si="13"/>
        <v>0</v>
      </c>
      <c r="AW34" s="3">
        <v>39113</v>
      </c>
      <c r="AX34" s="36">
        <f t="shared" si="14"/>
        <v>2.8980306374378408E-2</v>
      </c>
      <c r="AY34">
        <f t="shared" si="15"/>
        <v>2.4054770910877966E-2</v>
      </c>
      <c r="AZ34" s="49">
        <f t="shared" ref="AZ34:BA34" si="37">BF240</f>
        <v>0.12</v>
      </c>
      <c r="BA34" s="49">
        <f t="shared" si="37"/>
        <v>-0.68</v>
      </c>
    </row>
    <row r="35" spans="2:55" ht="13" x14ac:dyDescent="0.3">
      <c r="B35" s="27">
        <v>39141</v>
      </c>
      <c r="C35" s="34">
        <v>154.03</v>
      </c>
      <c r="D35" s="29"/>
      <c r="E35" s="28">
        <v>154.03</v>
      </c>
      <c r="F35" s="28">
        <v>0</v>
      </c>
      <c r="G35" s="30">
        <v>0</v>
      </c>
      <c r="H35" s="28">
        <v>154.03</v>
      </c>
      <c r="I35" s="28"/>
      <c r="J35" s="31"/>
      <c r="K35" s="31">
        <f t="shared" si="18"/>
        <v>-1.6228059136048523E-2</v>
      </c>
      <c r="L35" s="36"/>
      <c r="N35" s="39">
        <v>39141</v>
      </c>
      <c r="O35" s="40">
        <v>2175.7838999999999</v>
      </c>
      <c r="P35" s="41">
        <v>-43.404699999999998</v>
      </c>
      <c r="Q35" s="42">
        <v>-1.9558815325565401E-2</v>
      </c>
      <c r="R35" s="40">
        <v>2231.6059</v>
      </c>
      <c r="S35" s="40">
        <v>2163.1134999999999</v>
      </c>
      <c r="T35" s="40">
        <v>2255.4780000000001</v>
      </c>
      <c r="U35">
        <f t="shared" si="1"/>
        <v>-1.9752620178633124E-2</v>
      </c>
      <c r="X35" s="3"/>
      <c r="Y35" s="3">
        <v>39141</v>
      </c>
      <c r="Z35">
        <v>100.575</v>
      </c>
      <c r="AA35">
        <f t="shared" si="2"/>
        <v>2.0796409524806297E-2</v>
      </c>
      <c r="AD35" s="3">
        <v>39141</v>
      </c>
      <c r="AE35" s="36">
        <f t="shared" si="3"/>
        <v>-3.702446866085482E-2</v>
      </c>
      <c r="AF35">
        <f t="shared" si="4"/>
        <v>-4.0549029703439418E-2</v>
      </c>
      <c r="AH35" s="3">
        <v>39141</v>
      </c>
      <c r="AI35" s="36">
        <f t="shared" si="5"/>
        <v>3.5245610425846015E-3</v>
      </c>
      <c r="AJ35" s="36"/>
      <c r="AK35" s="3">
        <v>39141</v>
      </c>
      <c r="AL35" s="36">
        <f t="shared" si="6"/>
        <v>-3.702446866085482E-2</v>
      </c>
      <c r="AM35">
        <f t="shared" si="7"/>
        <v>-4.0549029703439418E-2</v>
      </c>
      <c r="AN35">
        <f t="shared" si="8"/>
        <v>1.6442238098904123E-3</v>
      </c>
      <c r="AP35" s="3">
        <v>39141</v>
      </c>
      <c r="AQ35" s="36">
        <f t="shared" si="9"/>
        <v>-3.702446866085482E-2</v>
      </c>
      <c r="AR35">
        <f t="shared" si="10"/>
        <v>-4.0549029703439418E-2</v>
      </c>
      <c r="AS35">
        <f t="shared" si="11"/>
        <v>-1</v>
      </c>
      <c r="AT35">
        <f t="shared" si="12"/>
        <v>-4.0549029703439418E-2</v>
      </c>
      <c r="AU35">
        <f t="shared" si="13"/>
        <v>4.0549029703439418E-2</v>
      </c>
      <c r="AW35" s="3">
        <v>39141</v>
      </c>
      <c r="AX35" s="36">
        <f t="shared" si="14"/>
        <v>-3.702446866085482E-2</v>
      </c>
      <c r="AY35">
        <f t="shared" si="15"/>
        <v>-4.0549029703439418E-2</v>
      </c>
      <c r="AZ35" s="49">
        <f t="shared" ref="AZ35:BA35" si="38">BF241</f>
        <v>1.19</v>
      </c>
      <c r="BA35" s="49">
        <f t="shared" si="38"/>
        <v>-0.14000000000000001</v>
      </c>
    </row>
    <row r="36" spans="2:55" ht="13" x14ac:dyDescent="0.3">
      <c r="B36" s="21">
        <v>39171</v>
      </c>
      <c r="C36" s="33">
        <v>154.30000000000001</v>
      </c>
      <c r="D36" s="23"/>
      <c r="E36" s="22">
        <v>154.30000000000001</v>
      </c>
      <c r="F36" s="22">
        <v>0</v>
      </c>
      <c r="G36" s="24">
        <v>0</v>
      </c>
      <c r="H36" s="22">
        <v>154.30000000000001</v>
      </c>
      <c r="I36" s="25"/>
      <c r="J36" s="26"/>
      <c r="K36" s="31">
        <f t="shared" si="18"/>
        <v>1.7513707327489454E-3</v>
      </c>
      <c r="L36" s="36"/>
      <c r="N36" s="39">
        <v>39172</v>
      </c>
      <c r="O36" s="40">
        <v>2200.12</v>
      </c>
      <c r="P36" s="41">
        <v>24.336099999999998</v>
      </c>
      <c r="Q36" s="42">
        <v>1.1184980273086899E-2</v>
      </c>
      <c r="R36" s="40">
        <v>2170.1713</v>
      </c>
      <c r="S36" s="40">
        <v>2125.3425999999999</v>
      </c>
      <c r="T36" s="40">
        <v>2225.2579000000001</v>
      </c>
      <c r="U36">
        <f t="shared" si="1"/>
        <v>1.1122890930965128E-2</v>
      </c>
      <c r="X36" s="3"/>
      <c r="Y36" s="3">
        <v>39172</v>
      </c>
      <c r="Z36">
        <v>99.795000000000002</v>
      </c>
      <c r="AA36">
        <f t="shared" si="2"/>
        <v>-7.7856359738914032E-3</v>
      </c>
      <c r="AD36" s="3">
        <v>39172</v>
      </c>
      <c r="AE36" s="36">
        <f t="shared" si="3"/>
        <v>9.5370067066403493E-3</v>
      </c>
      <c r="AF36">
        <f t="shared" si="4"/>
        <v>1.8908526904856532E-2</v>
      </c>
      <c r="AH36" s="3">
        <v>39172</v>
      </c>
      <c r="AI36" s="36">
        <f t="shared" si="5"/>
        <v>-9.3715201982161826E-3</v>
      </c>
      <c r="AJ36" s="36"/>
      <c r="AK36" s="3">
        <v>39172</v>
      </c>
      <c r="AL36" s="36">
        <f t="shared" si="6"/>
        <v>9.5370067066403493E-3</v>
      </c>
      <c r="AM36">
        <f t="shared" si="7"/>
        <v>1.8908526904856532E-2</v>
      </c>
      <c r="AN36">
        <f t="shared" si="8"/>
        <v>3.5753238971168331E-4</v>
      </c>
      <c r="AP36" s="3">
        <v>39172</v>
      </c>
      <c r="AQ36" s="36">
        <f t="shared" si="9"/>
        <v>9.5370067066403493E-3</v>
      </c>
      <c r="AR36">
        <f t="shared" si="10"/>
        <v>1.8908526904856532E-2</v>
      </c>
      <c r="AS36">
        <f t="shared" si="11"/>
        <v>0</v>
      </c>
      <c r="AT36">
        <f t="shared" si="12"/>
        <v>1.8908526904856532E-2</v>
      </c>
      <c r="AU36">
        <f t="shared" si="13"/>
        <v>0</v>
      </c>
      <c r="AW36" s="3">
        <v>39172</v>
      </c>
      <c r="AX36" s="36">
        <f t="shared" si="14"/>
        <v>9.5370067066403493E-3</v>
      </c>
      <c r="AY36">
        <f t="shared" si="15"/>
        <v>1.8908526904856532E-2</v>
      </c>
      <c r="AZ36" s="49">
        <f t="shared" ref="AZ36:BA36" si="39">BF242</f>
        <v>0.16</v>
      </c>
      <c r="BA36" s="49">
        <f t="shared" si="39"/>
        <v>-0.97</v>
      </c>
    </row>
    <row r="37" spans="2:55" ht="13" x14ac:dyDescent="0.3">
      <c r="B37" s="27">
        <v>39202</v>
      </c>
      <c r="C37" s="34">
        <v>159.55000000000001</v>
      </c>
      <c r="D37" s="29"/>
      <c r="E37" s="28">
        <v>159.55000000000001</v>
      </c>
      <c r="F37" s="28">
        <v>0</v>
      </c>
      <c r="G37" s="30">
        <v>0</v>
      </c>
      <c r="H37" s="28">
        <v>159.55000000000001</v>
      </c>
      <c r="I37" s="28"/>
      <c r="J37" s="31"/>
      <c r="K37" s="31">
        <f t="shared" si="18"/>
        <v>3.3458593355137289E-2</v>
      </c>
      <c r="L37" s="36"/>
      <c r="N37" s="39">
        <v>39202</v>
      </c>
      <c r="O37" s="40">
        <v>2297.5749000000001</v>
      </c>
      <c r="P37" s="41">
        <v>97.454900000000194</v>
      </c>
      <c r="Q37" s="42">
        <v>4.4295265712779398E-2</v>
      </c>
      <c r="R37" s="40">
        <v>2205.8510999999999</v>
      </c>
      <c r="S37" s="40">
        <v>2205.8510999999999</v>
      </c>
      <c r="T37" s="40">
        <v>2317.4956000000002</v>
      </c>
      <c r="U37">
        <f t="shared" si="1"/>
        <v>4.3342271037932492E-2</v>
      </c>
      <c r="X37" s="3"/>
      <c r="Y37" s="3">
        <v>39202</v>
      </c>
      <c r="Z37">
        <v>99.995000000000005</v>
      </c>
      <c r="AA37">
        <f t="shared" si="2"/>
        <v>2.0021028760892523E-3</v>
      </c>
      <c r="AD37" s="3">
        <v>39202</v>
      </c>
      <c r="AE37" s="36">
        <f t="shared" si="3"/>
        <v>3.1456490479048034E-2</v>
      </c>
      <c r="AF37">
        <f t="shared" si="4"/>
        <v>4.1340168161843237E-2</v>
      </c>
      <c r="AH37" s="3">
        <v>39202</v>
      </c>
      <c r="AI37" s="36">
        <f t="shared" si="5"/>
        <v>-9.8836776827952028E-3</v>
      </c>
      <c r="AJ37" s="36"/>
      <c r="AK37" s="3">
        <v>39202</v>
      </c>
      <c r="AL37" s="36">
        <f t="shared" si="6"/>
        <v>3.1456490479048034E-2</v>
      </c>
      <c r="AM37">
        <f t="shared" si="7"/>
        <v>4.1340168161843237E-2</v>
      </c>
      <c r="AN37">
        <f t="shared" si="8"/>
        <v>1.7090095036494772E-3</v>
      </c>
      <c r="AP37" s="3">
        <v>39202</v>
      </c>
      <c r="AQ37" s="36">
        <f t="shared" si="9"/>
        <v>3.1456490479048034E-2</v>
      </c>
      <c r="AR37">
        <f t="shared" si="10"/>
        <v>4.1340168161843237E-2</v>
      </c>
      <c r="AS37">
        <f t="shared" si="11"/>
        <v>0</v>
      </c>
      <c r="AT37">
        <f t="shared" si="12"/>
        <v>4.1340168161843237E-2</v>
      </c>
      <c r="AU37">
        <f t="shared" si="13"/>
        <v>0</v>
      </c>
      <c r="AW37" s="3">
        <v>39202</v>
      </c>
      <c r="AX37" s="36">
        <f t="shared" si="14"/>
        <v>3.1456490479048034E-2</v>
      </c>
      <c r="AY37">
        <f t="shared" si="15"/>
        <v>4.1340168161843237E-2</v>
      </c>
      <c r="AZ37" s="49">
        <f t="shared" ref="AZ37:BA37" si="40">BF243</f>
        <v>-2.16</v>
      </c>
      <c r="BA37" s="49">
        <f t="shared" si="40"/>
        <v>-1.45</v>
      </c>
    </row>
    <row r="38" spans="2:55" ht="13" x14ac:dyDescent="0.3">
      <c r="B38" s="21" t="s">
        <v>179</v>
      </c>
      <c r="C38" s="33">
        <v>165.18</v>
      </c>
      <c r="D38" s="23"/>
      <c r="E38" s="22">
        <v>165.18</v>
      </c>
      <c r="F38" s="22">
        <v>0</v>
      </c>
      <c r="G38" s="24">
        <v>0</v>
      </c>
      <c r="H38" s="22">
        <v>165.18</v>
      </c>
      <c r="I38" s="25"/>
      <c r="J38" s="26"/>
      <c r="K38" s="31">
        <f t="shared" si="18"/>
        <v>3.4678435658318373E-2</v>
      </c>
      <c r="L38" s="36"/>
      <c r="N38" s="39">
        <v>39233</v>
      </c>
      <c r="O38" s="40">
        <v>2377.7489999999998</v>
      </c>
      <c r="P38" s="41">
        <v>80.174099999999697</v>
      </c>
      <c r="Q38" s="42">
        <v>3.4895097435125901E-2</v>
      </c>
      <c r="R38" s="40">
        <v>2303.6758</v>
      </c>
      <c r="S38" s="40">
        <v>2303.6758</v>
      </c>
      <c r="T38" s="40">
        <v>2377.7489999999998</v>
      </c>
      <c r="U38">
        <f t="shared" si="1"/>
        <v>3.4300066445409498E-2</v>
      </c>
      <c r="X38" s="3"/>
      <c r="Y38" s="3">
        <v>39233</v>
      </c>
      <c r="Z38">
        <v>96.96</v>
      </c>
      <c r="AA38">
        <f t="shared" si="2"/>
        <v>-3.082166241704554E-2</v>
      </c>
      <c r="AD38" s="3">
        <v>39233</v>
      </c>
      <c r="AE38" s="36">
        <f t="shared" si="3"/>
        <v>6.5500098075363916E-2</v>
      </c>
      <c r="AF38">
        <f t="shared" si="4"/>
        <v>6.5121728862455042E-2</v>
      </c>
      <c r="AH38" s="3">
        <v>39233</v>
      </c>
      <c r="AI38" s="36">
        <f t="shared" si="5"/>
        <v>3.7836921290887449E-4</v>
      </c>
      <c r="AJ38" s="36"/>
      <c r="AK38" s="3">
        <v>39233</v>
      </c>
      <c r="AL38" s="36">
        <f t="shared" si="6"/>
        <v>6.5500098075363916E-2</v>
      </c>
      <c r="AM38">
        <f t="shared" si="7"/>
        <v>6.5121728862455042E-2</v>
      </c>
      <c r="AN38">
        <f t="shared" si="8"/>
        <v>4.24083957003511E-3</v>
      </c>
      <c r="AP38" s="3">
        <v>39233</v>
      </c>
      <c r="AQ38" s="36">
        <f t="shared" si="9"/>
        <v>6.5500098075363916E-2</v>
      </c>
      <c r="AR38">
        <f t="shared" si="10"/>
        <v>6.5121728862455042E-2</v>
      </c>
      <c r="AS38">
        <f t="shared" si="11"/>
        <v>0</v>
      </c>
      <c r="AT38">
        <f t="shared" si="12"/>
        <v>6.5121728862455042E-2</v>
      </c>
      <c r="AU38">
        <f t="shared" si="13"/>
        <v>0</v>
      </c>
      <c r="AW38" s="3">
        <v>39233</v>
      </c>
      <c r="AX38" s="36">
        <f t="shared" si="14"/>
        <v>6.5500098075363916E-2</v>
      </c>
      <c r="AY38">
        <f t="shared" si="15"/>
        <v>6.5121728862455042E-2</v>
      </c>
      <c r="AZ38" s="49">
        <f t="shared" ref="AZ38:BA38" si="41">BF244</f>
        <v>0.24</v>
      </c>
      <c r="BA38" s="49">
        <f t="shared" si="41"/>
        <v>-0.65</v>
      </c>
      <c r="BC38" s="46" t="s">
        <v>220</v>
      </c>
    </row>
    <row r="39" spans="2:55" ht="13" x14ac:dyDescent="0.3">
      <c r="B39" s="27">
        <v>39262</v>
      </c>
      <c r="C39" s="34">
        <v>162.09</v>
      </c>
      <c r="D39" s="29"/>
      <c r="E39" s="28">
        <v>162.09</v>
      </c>
      <c r="F39" s="28">
        <v>0</v>
      </c>
      <c r="G39" s="30">
        <v>0</v>
      </c>
      <c r="H39" s="28">
        <v>162.09</v>
      </c>
      <c r="I39" s="28"/>
      <c r="J39" s="31"/>
      <c r="K39" s="31">
        <f t="shared" si="18"/>
        <v>-1.8884051858486899E-2</v>
      </c>
      <c r="L39" s="36"/>
      <c r="N39" s="39">
        <v>39263</v>
      </c>
      <c r="O39" s="40">
        <v>2338.2467000000001</v>
      </c>
      <c r="P39" s="41">
        <v>-39.5022999999997</v>
      </c>
      <c r="Q39" s="42">
        <v>-1.6613317890155601E-2</v>
      </c>
      <c r="R39" s="40">
        <v>2386.6291000000001</v>
      </c>
      <c r="S39" s="40">
        <v>2316.6251000000002</v>
      </c>
      <c r="T39" s="40">
        <v>2391.1325000000002</v>
      </c>
      <c r="U39">
        <f t="shared" si="1"/>
        <v>-1.6752866794959565E-2</v>
      </c>
      <c r="X39" s="3"/>
      <c r="Y39" s="3">
        <v>39263</v>
      </c>
      <c r="Z39">
        <v>95.93</v>
      </c>
      <c r="AA39">
        <f t="shared" si="2"/>
        <v>-1.067976349114794E-2</v>
      </c>
      <c r="AD39" s="3">
        <v>39263</v>
      </c>
      <c r="AE39" s="36">
        <f t="shared" si="3"/>
        <v>-8.2042883673389584E-3</v>
      </c>
      <c r="AF39">
        <f t="shared" si="4"/>
        <v>-6.073103303811625E-3</v>
      </c>
      <c r="AH39" s="3">
        <v>39263</v>
      </c>
      <c r="AI39" s="36">
        <f t="shared" si="5"/>
        <v>-2.1311850635273334E-3</v>
      </c>
      <c r="AJ39" s="36"/>
      <c r="AK39" s="3">
        <v>39263</v>
      </c>
      <c r="AL39" s="36">
        <f t="shared" si="6"/>
        <v>-8.2042883673389584E-3</v>
      </c>
      <c r="AM39">
        <f t="shared" si="7"/>
        <v>-6.073103303811625E-3</v>
      </c>
      <c r="AN39">
        <f t="shared" si="8"/>
        <v>3.6882583738767674E-5</v>
      </c>
      <c r="AP39" s="3">
        <v>39263</v>
      </c>
      <c r="AQ39" s="36">
        <f t="shared" si="9"/>
        <v>-8.2042883673389584E-3</v>
      </c>
      <c r="AR39">
        <f t="shared" si="10"/>
        <v>-6.073103303811625E-3</v>
      </c>
      <c r="AS39">
        <f t="shared" si="11"/>
        <v>-1</v>
      </c>
      <c r="AT39">
        <f t="shared" si="12"/>
        <v>-6.073103303811625E-3</v>
      </c>
      <c r="AU39">
        <f t="shared" si="13"/>
        <v>6.073103303811625E-3</v>
      </c>
      <c r="AW39" s="3">
        <v>39263</v>
      </c>
      <c r="AX39" s="36">
        <f t="shared" si="14"/>
        <v>-8.2042883673389584E-3</v>
      </c>
      <c r="AY39">
        <f t="shared" si="15"/>
        <v>-6.073103303811625E-3</v>
      </c>
      <c r="AZ39" s="49">
        <f t="shared" ref="AZ39:BA39" si="42">BF245</f>
        <v>0.75</v>
      </c>
      <c r="BA39" s="49">
        <f t="shared" si="42"/>
        <v>-1.05</v>
      </c>
    </row>
    <row r="40" spans="2:55" ht="13" x14ac:dyDescent="0.3">
      <c r="B40" s="21">
        <v>39294</v>
      </c>
      <c r="C40" s="33">
        <v>156.25</v>
      </c>
      <c r="D40" s="23"/>
      <c r="E40" s="22">
        <v>156.25</v>
      </c>
      <c r="F40" s="22">
        <v>0</v>
      </c>
      <c r="G40" s="24">
        <v>0</v>
      </c>
      <c r="H40" s="22">
        <v>156.25</v>
      </c>
      <c r="I40" s="25"/>
      <c r="J40" s="26"/>
      <c r="K40" s="31">
        <f t="shared" si="18"/>
        <v>-3.6694447907573258E-2</v>
      </c>
      <c r="L40" s="36"/>
      <c r="N40" s="39">
        <v>39294</v>
      </c>
      <c r="O40" s="40">
        <v>2265.7498000000001</v>
      </c>
      <c r="P40" s="41">
        <v>-72.496900000000096</v>
      </c>
      <c r="Q40" s="42">
        <v>-3.1004812280928301E-2</v>
      </c>
      <c r="R40" s="40">
        <v>2363.2775000000001</v>
      </c>
      <c r="S40" s="40">
        <v>2265.7498000000001</v>
      </c>
      <c r="T40" s="40">
        <v>2417.5001000000002</v>
      </c>
      <c r="U40">
        <f t="shared" si="1"/>
        <v>-3.1495633337890766E-2</v>
      </c>
      <c r="X40" s="3"/>
      <c r="Y40" s="3">
        <v>39294</v>
      </c>
      <c r="Z40">
        <v>98.165000000000006</v>
      </c>
      <c r="AA40">
        <f t="shared" si="2"/>
        <v>2.3030977520856054E-2</v>
      </c>
      <c r="AD40" s="3">
        <v>39294</v>
      </c>
      <c r="AE40" s="36">
        <f t="shared" si="3"/>
        <v>-5.9725425428429312E-2</v>
      </c>
      <c r="AF40">
        <f t="shared" si="4"/>
        <v>-5.452661085874682E-2</v>
      </c>
      <c r="AH40" s="3">
        <v>39294</v>
      </c>
      <c r="AI40" s="36">
        <f t="shared" si="5"/>
        <v>-5.1988145696824917E-3</v>
      </c>
      <c r="AJ40" s="36"/>
      <c r="AK40" s="3">
        <v>39294</v>
      </c>
      <c r="AL40" s="36">
        <f t="shared" si="6"/>
        <v>-5.9725425428429312E-2</v>
      </c>
      <c r="AM40">
        <f t="shared" si="7"/>
        <v>-5.452661085874682E-2</v>
      </c>
      <c r="AN40">
        <f t="shared" si="8"/>
        <v>2.9731512917412065E-3</v>
      </c>
      <c r="AP40" s="3">
        <v>39294</v>
      </c>
      <c r="AQ40" s="36">
        <f t="shared" si="9"/>
        <v>-5.9725425428429312E-2</v>
      </c>
      <c r="AR40">
        <f t="shared" si="10"/>
        <v>-5.452661085874682E-2</v>
      </c>
      <c r="AS40">
        <f t="shared" si="11"/>
        <v>-1</v>
      </c>
      <c r="AT40">
        <f t="shared" si="12"/>
        <v>-5.452661085874682E-2</v>
      </c>
      <c r="AU40">
        <f t="shared" si="13"/>
        <v>5.452661085874682E-2</v>
      </c>
      <c r="AW40" s="3">
        <v>39294</v>
      </c>
      <c r="AX40" s="36">
        <f t="shared" si="14"/>
        <v>-5.9725425428429312E-2</v>
      </c>
      <c r="AY40">
        <f t="shared" si="15"/>
        <v>-5.452661085874682E-2</v>
      </c>
      <c r="AZ40" s="49">
        <f t="shared" ref="AZ40:BA40" si="43">BF246</f>
        <v>-2.61</v>
      </c>
      <c r="BA40" s="49">
        <f t="shared" si="43"/>
        <v>-3.71</v>
      </c>
    </row>
    <row r="41" spans="2:55" ht="13" x14ac:dyDescent="0.3">
      <c r="B41" s="27">
        <v>39325</v>
      </c>
      <c r="C41" s="34">
        <v>155.59</v>
      </c>
      <c r="D41" s="29"/>
      <c r="E41" s="28">
        <v>155.59</v>
      </c>
      <c r="F41" s="28">
        <v>0</v>
      </c>
      <c r="G41" s="30">
        <v>0</v>
      </c>
      <c r="H41" s="28">
        <v>155.59</v>
      </c>
      <c r="I41" s="28"/>
      <c r="J41" s="31"/>
      <c r="K41" s="31">
        <f t="shared" si="18"/>
        <v>-4.2329462896395107E-3</v>
      </c>
      <c r="L41" s="36"/>
      <c r="N41" s="39">
        <v>39325</v>
      </c>
      <c r="O41" s="40">
        <v>2299.7136</v>
      </c>
      <c r="P41" s="41">
        <v>33.963799999999999</v>
      </c>
      <c r="Q41" s="42">
        <v>1.49900929043445E-2</v>
      </c>
      <c r="R41" s="40">
        <v>2282.2977000000001</v>
      </c>
      <c r="S41" s="40">
        <v>2193.3951999999999</v>
      </c>
      <c r="T41" s="40">
        <v>2333.2388999999998</v>
      </c>
      <c r="U41">
        <f t="shared" si="1"/>
        <v>1.4878851760739976E-2</v>
      </c>
      <c r="X41" s="3"/>
      <c r="Y41" s="3">
        <v>39325</v>
      </c>
      <c r="Z41">
        <v>101.75</v>
      </c>
      <c r="AA41">
        <f t="shared" si="2"/>
        <v>3.5869087971991974E-2</v>
      </c>
      <c r="AD41" s="3">
        <v>39325</v>
      </c>
      <c r="AE41" s="36">
        <f t="shared" si="3"/>
        <v>-4.0102034261631482E-2</v>
      </c>
      <c r="AF41">
        <f t="shared" si="4"/>
        <v>-2.0990236211251997E-2</v>
      </c>
      <c r="AH41" s="3">
        <v>39325</v>
      </c>
      <c r="AI41" s="36">
        <f t="shared" si="5"/>
        <v>-1.9111798050379488E-2</v>
      </c>
      <c r="AJ41" s="36"/>
      <c r="AK41" s="3">
        <v>39325</v>
      </c>
      <c r="AL41" s="36">
        <f t="shared" si="6"/>
        <v>-4.0102034261631482E-2</v>
      </c>
      <c r="AM41">
        <f t="shared" si="7"/>
        <v>-2.0990236211251997E-2</v>
      </c>
      <c r="AN41">
        <f t="shared" si="8"/>
        <v>4.4059001620415459E-4</v>
      </c>
      <c r="AP41" s="3">
        <v>39325</v>
      </c>
      <c r="AQ41" s="36">
        <f t="shared" si="9"/>
        <v>-4.0102034261631482E-2</v>
      </c>
      <c r="AR41">
        <f t="shared" si="10"/>
        <v>-2.0990236211251997E-2</v>
      </c>
      <c r="AS41">
        <f t="shared" si="11"/>
        <v>-1</v>
      </c>
      <c r="AT41">
        <f t="shared" si="12"/>
        <v>-2.0990236211251997E-2</v>
      </c>
      <c r="AU41">
        <f t="shared" si="13"/>
        <v>2.0990236211251997E-2</v>
      </c>
      <c r="AW41" s="3">
        <v>39325</v>
      </c>
      <c r="AX41" s="36">
        <f t="shared" si="14"/>
        <v>-4.0102034261631482E-2</v>
      </c>
      <c r="AY41">
        <f t="shared" si="15"/>
        <v>-2.0990236211251997E-2</v>
      </c>
      <c r="AZ41" s="49">
        <f t="shared" ref="AZ41:BA41" si="44">BF247</f>
        <v>-0.13</v>
      </c>
      <c r="BA41" s="49">
        <f t="shared" si="44"/>
        <v>-1.86</v>
      </c>
    </row>
    <row r="42" spans="2:55" ht="13" x14ac:dyDescent="0.3">
      <c r="B42" s="21">
        <v>39353</v>
      </c>
      <c r="C42" s="33">
        <v>158.47</v>
      </c>
      <c r="D42" s="23"/>
      <c r="E42" s="22">
        <v>158.47</v>
      </c>
      <c r="F42" s="22">
        <v>0</v>
      </c>
      <c r="G42" s="24">
        <v>0</v>
      </c>
      <c r="H42" s="22">
        <v>158.47</v>
      </c>
      <c r="I42" s="25"/>
      <c r="J42" s="26"/>
      <c r="K42" s="31">
        <f t="shared" si="18"/>
        <v>1.8340958627845572E-2</v>
      </c>
      <c r="L42" s="36"/>
      <c r="N42" s="39">
        <v>39355</v>
      </c>
      <c r="O42" s="40">
        <v>2385.7202000000002</v>
      </c>
      <c r="P42" s="41">
        <v>86.006600000000205</v>
      </c>
      <c r="Q42" s="42">
        <v>3.7398830880506197E-2</v>
      </c>
      <c r="R42" s="40">
        <v>2323.8252000000002</v>
      </c>
      <c r="S42" s="40">
        <v>2266.5095000000001</v>
      </c>
      <c r="T42" s="40">
        <v>2392.9227000000001</v>
      </c>
      <c r="U42">
        <f t="shared" si="1"/>
        <v>3.671645596374136E-2</v>
      </c>
      <c r="X42" s="3"/>
      <c r="Y42" s="3">
        <v>39355</v>
      </c>
      <c r="Z42">
        <v>101.3</v>
      </c>
      <c r="AA42">
        <f t="shared" si="2"/>
        <v>-4.4324130680666986E-3</v>
      </c>
      <c r="AD42" s="3">
        <v>39355</v>
      </c>
      <c r="AE42" s="36">
        <f t="shared" si="3"/>
        <v>2.2773371695912269E-2</v>
      </c>
      <c r="AF42">
        <f t="shared" si="4"/>
        <v>4.1148869031808061E-2</v>
      </c>
      <c r="AH42" s="3">
        <v>39355</v>
      </c>
      <c r="AI42" s="36">
        <f t="shared" si="5"/>
        <v>-1.8375497335895788E-2</v>
      </c>
      <c r="AJ42" s="36"/>
      <c r="AK42" s="3">
        <v>39355</v>
      </c>
      <c r="AL42" s="36">
        <f t="shared" si="6"/>
        <v>2.2773371695912269E-2</v>
      </c>
      <c r="AM42">
        <f t="shared" si="7"/>
        <v>4.1148869031808061E-2</v>
      </c>
      <c r="AN42">
        <f t="shared" si="8"/>
        <v>1.6932294225968925E-3</v>
      </c>
      <c r="AP42" s="3">
        <v>39355</v>
      </c>
      <c r="AQ42" s="36">
        <f t="shared" si="9"/>
        <v>2.2773371695912269E-2</v>
      </c>
      <c r="AR42">
        <f t="shared" si="10"/>
        <v>4.1148869031808061E-2</v>
      </c>
      <c r="AS42">
        <f t="shared" si="11"/>
        <v>0</v>
      </c>
      <c r="AT42">
        <f t="shared" si="12"/>
        <v>4.1148869031808061E-2</v>
      </c>
      <c r="AU42">
        <f t="shared" si="13"/>
        <v>0</v>
      </c>
      <c r="AW42" s="3">
        <v>39355</v>
      </c>
      <c r="AX42" s="36">
        <f t="shared" si="14"/>
        <v>2.2773371695912269E-2</v>
      </c>
      <c r="AY42">
        <f t="shared" si="15"/>
        <v>4.1148869031808061E-2</v>
      </c>
      <c r="AZ42" s="49">
        <f t="shared" ref="AZ42:BA42" si="45">BF248</f>
        <v>-2.23</v>
      </c>
      <c r="BA42" s="49">
        <f t="shared" si="45"/>
        <v>-2.21</v>
      </c>
    </row>
    <row r="43" spans="2:55" ht="13" x14ac:dyDescent="0.3">
      <c r="B43" s="27" t="s">
        <v>180</v>
      </c>
      <c r="C43" s="34">
        <v>159.11000000000001</v>
      </c>
      <c r="D43" s="29"/>
      <c r="E43" s="28">
        <v>159.11000000000001</v>
      </c>
      <c r="F43" s="28">
        <v>0</v>
      </c>
      <c r="G43" s="30">
        <v>0</v>
      </c>
      <c r="H43" s="28">
        <v>158.47</v>
      </c>
      <c r="I43" s="28" t="s">
        <v>181</v>
      </c>
      <c r="J43" s="31"/>
      <c r="K43" s="31">
        <f t="shared" si="18"/>
        <v>4.0304859650482881E-3</v>
      </c>
      <c r="L43" s="36"/>
      <c r="N43" s="39">
        <v>39386</v>
      </c>
      <c r="O43" s="40">
        <v>2423.6694000000002</v>
      </c>
      <c r="P43" s="41">
        <v>37.949199999999998</v>
      </c>
      <c r="Q43" s="42">
        <v>1.5906810865750302E-2</v>
      </c>
      <c r="R43" s="40">
        <v>2417.4438</v>
      </c>
      <c r="S43" s="40">
        <v>2346.7752999999998</v>
      </c>
      <c r="T43" s="40">
        <v>2447.0275000000001</v>
      </c>
      <c r="U43">
        <f t="shared" si="1"/>
        <v>1.5781623360779543E-2</v>
      </c>
      <c r="X43" s="3"/>
      <c r="Y43" s="3">
        <v>39386</v>
      </c>
      <c r="Z43">
        <v>102.19</v>
      </c>
      <c r="AA43">
        <f t="shared" si="2"/>
        <v>8.7474143694799E-3</v>
      </c>
      <c r="AD43" s="3">
        <v>39386</v>
      </c>
      <c r="AE43" s="36">
        <f t="shared" si="3"/>
        <v>-4.7169284044316119E-3</v>
      </c>
      <c r="AF43">
        <f t="shared" si="4"/>
        <v>7.0342089912996432E-3</v>
      </c>
      <c r="AH43" s="3">
        <v>39386</v>
      </c>
      <c r="AI43" s="36">
        <f t="shared" si="5"/>
        <v>-1.1751137395731255E-2</v>
      </c>
      <c r="AJ43" s="36"/>
      <c r="AK43" s="3">
        <v>39386</v>
      </c>
      <c r="AL43" s="36">
        <f t="shared" si="6"/>
        <v>-4.7169284044316119E-3</v>
      </c>
      <c r="AM43">
        <f t="shared" si="7"/>
        <v>7.0342089912996432E-3</v>
      </c>
      <c r="AN43">
        <f t="shared" si="8"/>
        <v>4.9480096133280746E-5</v>
      </c>
      <c r="AP43" s="3">
        <v>39386</v>
      </c>
      <c r="AQ43" s="36">
        <f t="shared" si="9"/>
        <v>-4.7169284044316119E-3</v>
      </c>
      <c r="AR43">
        <f t="shared" si="10"/>
        <v>7.0342089912996432E-3</v>
      </c>
      <c r="AS43">
        <f t="shared" si="11"/>
        <v>0</v>
      </c>
      <c r="AT43">
        <f t="shared" si="12"/>
        <v>7.0342089912996432E-3</v>
      </c>
      <c r="AU43">
        <f t="shared" si="13"/>
        <v>0</v>
      </c>
      <c r="AW43" s="3">
        <v>39386</v>
      </c>
      <c r="AX43" s="36">
        <f t="shared" si="14"/>
        <v>-4.7169284044316119E-3</v>
      </c>
      <c r="AY43">
        <f t="shared" si="15"/>
        <v>7.0342089912996432E-3</v>
      </c>
      <c r="AZ43" s="49">
        <f t="shared" ref="AZ43:BA43" si="46">BF249</f>
        <v>0.08</v>
      </c>
      <c r="BA43" s="49">
        <f t="shared" si="46"/>
        <v>-2.98</v>
      </c>
    </row>
    <row r="44" spans="2:55" ht="13" x14ac:dyDescent="0.3">
      <c r="B44" s="21">
        <v>39416</v>
      </c>
      <c r="C44" s="33">
        <v>154.66</v>
      </c>
      <c r="D44" s="23"/>
      <c r="E44" s="22">
        <v>154.66</v>
      </c>
      <c r="F44" s="22">
        <v>0</v>
      </c>
      <c r="G44" s="24">
        <v>0</v>
      </c>
      <c r="H44" s="22">
        <v>158.47</v>
      </c>
      <c r="I44" s="22" t="s">
        <v>181</v>
      </c>
      <c r="J44" s="26"/>
      <c r="K44" s="31">
        <f t="shared" si="18"/>
        <v>-2.8366627738875865E-2</v>
      </c>
      <c r="L44" s="36"/>
      <c r="N44" s="39">
        <v>39416</v>
      </c>
      <c r="O44" s="40">
        <v>2322.3440999999998</v>
      </c>
      <c r="P44" s="41">
        <v>-101.3253</v>
      </c>
      <c r="Q44" s="42">
        <v>-4.1806568173035699E-2</v>
      </c>
      <c r="R44" s="40">
        <v>2360.2080999999998</v>
      </c>
      <c r="S44" s="40">
        <v>2205.4856</v>
      </c>
      <c r="T44" s="40">
        <v>2379.0515999999998</v>
      </c>
      <c r="U44">
        <f t="shared" si="1"/>
        <v>-4.2705609256082487E-2</v>
      </c>
      <c r="X44" s="3"/>
      <c r="Y44" s="3">
        <v>39416</v>
      </c>
      <c r="Z44">
        <v>102.395</v>
      </c>
      <c r="AA44">
        <f t="shared" si="2"/>
        <v>2.0040576641579353E-3</v>
      </c>
      <c r="AD44" s="3">
        <v>39416</v>
      </c>
      <c r="AE44" s="36">
        <f t="shared" si="3"/>
        <v>-3.0370685403033802E-2</v>
      </c>
      <c r="AF44">
        <f t="shared" si="4"/>
        <v>-4.4709666920240421E-2</v>
      </c>
      <c r="AH44" s="3">
        <v>39416</v>
      </c>
      <c r="AI44" s="36">
        <f t="shared" si="5"/>
        <v>1.4338981517206622E-2</v>
      </c>
      <c r="AJ44" s="36"/>
      <c r="AK44" s="3">
        <v>39416</v>
      </c>
      <c r="AL44" s="36">
        <f t="shared" si="6"/>
        <v>-3.0370685403033802E-2</v>
      </c>
      <c r="AM44">
        <f t="shared" si="7"/>
        <v>-4.4709666920240421E-2</v>
      </c>
      <c r="AN44">
        <f t="shared" si="8"/>
        <v>1.9989543161188406E-3</v>
      </c>
      <c r="AP44" s="3">
        <v>39416</v>
      </c>
      <c r="AQ44" s="36">
        <f t="shared" si="9"/>
        <v>-3.0370685403033802E-2</v>
      </c>
      <c r="AR44">
        <f t="shared" si="10"/>
        <v>-4.4709666920240421E-2</v>
      </c>
      <c r="AS44">
        <f t="shared" si="11"/>
        <v>-1</v>
      </c>
      <c r="AT44">
        <f t="shared" si="12"/>
        <v>-4.4709666920240421E-2</v>
      </c>
      <c r="AU44">
        <f t="shared" si="13"/>
        <v>4.4709666920240421E-2</v>
      </c>
      <c r="AW44" s="3">
        <v>39416</v>
      </c>
      <c r="AX44" s="36">
        <f t="shared" si="14"/>
        <v>-3.0370685403033802E-2</v>
      </c>
      <c r="AY44">
        <f t="shared" si="15"/>
        <v>-4.4709666920240421E-2</v>
      </c>
      <c r="AZ44" s="49">
        <f t="shared" ref="AZ44:BA44" si="47">BF250</f>
        <v>-2.93</v>
      </c>
      <c r="BA44" s="49">
        <f t="shared" si="47"/>
        <v>-0.94</v>
      </c>
    </row>
    <row r="45" spans="2:55" ht="13" x14ac:dyDescent="0.3">
      <c r="B45" s="27">
        <v>39447</v>
      </c>
      <c r="C45" s="34">
        <v>138.26</v>
      </c>
      <c r="D45" s="29"/>
      <c r="E45" s="28">
        <v>138.26</v>
      </c>
      <c r="F45" s="28">
        <v>0</v>
      </c>
      <c r="G45" s="30">
        <v>0</v>
      </c>
      <c r="H45" s="28">
        <v>158.47</v>
      </c>
      <c r="I45" s="28" t="s">
        <v>181</v>
      </c>
      <c r="J45" s="31"/>
      <c r="K45" s="31">
        <f t="shared" si="18"/>
        <v>-0.11209318866377055</v>
      </c>
      <c r="L45" s="36"/>
      <c r="N45" s="39">
        <v>39447</v>
      </c>
      <c r="O45" s="40">
        <v>2306.2325000000001</v>
      </c>
      <c r="P45" s="41">
        <v>-16.111599999999701</v>
      </c>
      <c r="Q45" s="42">
        <v>-6.9376454591719297E-3</v>
      </c>
      <c r="R45" s="40">
        <v>2308.7393999999999</v>
      </c>
      <c r="S45" s="40">
        <v>2269.2379999999998</v>
      </c>
      <c r="T45" s="40">
        <v>2378.6025</v>
      </c>
      <c r="U45">
        <f t="shared" si="1"/>
        <v>-6.9618228089066946E-3</v>
      </c>
      <c r="X45" s="3"/>
      <c r="Y45" s="3">
        <v>39447</v>
      </c>
      <c r="Z45">
        <v>101.785</v>
      </c>
      <c r="AA45">
        <f t="shared" si="2"/>
        <v>-5.9751377692661605E-3</v>
      </c>
      <c r="AD45" s="3">
        <v>39447</v>
      </c>
      <c r="AE45" s="36">
        <f t="shared" si="3"/>
        <v>-0.10611805089450439</v>
      </c>
      <c r="AF45">
        <f t="shared" si="4"/>
        <v>-9.8668503964053408E-4</v>
      </c>
      <c r="AH45" s="3">
        <v>39447</v>
      </c>
      <c r="AI45" s="36">
        <f t="shared" si="5"/>
        <v>-0.10513136585486385</v>
      </c>
      <c r="AJ45" s="36"/>
      <c r="AK45" s="3">
        <v>39447</v>
      </c>
      <c r="AL45" s="36">
        <f t="shared" si="6"/>
        <v>-0.10611805089450439</v>
      </c>
      <c r="AM45">
        <f t="shared" si="7"/>
        <v>-9.8668503964053408E-4</v>
      </c>
      <c r="AN45">
        <f t="shared" si="8"/>
        <v>9.7354736745044223E-7</v>
      </c>
      <c r="AP45" s="3">
        <v>39447</v>
      </c>
      <c r="AQ45" s="36">
        <f t="shared" si="9"/>
        <v>-0.10611805089450439</v>
      </c>
      <c r="AR45">
        <f t="shared" si="10"/>
        <v>-9.8668503964053408E-4</v>
      </c>
      <c r="AS45">
        <f t="shared" si="11"/>
        <v>-1</v>
      </c>
      <c r="AT45">
        <f t="shared" si="12"/>
        <v>-9.8668503964053408E-4</v>
      </c>
      <c r="AU45">
        <f t="shared" si="13"/>
        <v>9.8668503964053408E-4</v>
      </c>
      <c r="AW45" s="3">
        <v>39447</v>
      </c>
      <c r="AX45" s="36">
        <f t="shared" si="14"/>
        <v>-0.10611805089450439</v>
      </c>
      <c r="AY45">
        <f t="shared" si="15"/>
        <v>-9.8668503964053408E-4</v>
      </c>
      <c r="AZ45" s="49">
        <f t="shared" ref="AZ45:BA45" si="48">BF251</f>
        <v>0.13</v>
      </c>
      <c r="BA45" s="49">
        <f t="shared" si="48"/>
        <v>-0.55000000000000004</v>
      </c>
    </row>
    <row r="46" spans="2:55" ht="13" x14ac:dyDescent="0.3">
      <c r="B46" s="21">
        <v>39478</v>
      </c>
      <c r="C46" s="33">
        <v>130.72999999999999</v>
      </c>
      <c r="D46" s="23"/>
      <c r="E46" s="22">
        <v>130.72999999999999</v>
      </c>
      <c r="F46" s="22">
        <v>0</v>
      </c>
      <c r="G46" s="24">
        <v>0</v>
      </c>
      <c r="H46" s="22">
        <v>158.47</v>
      </c>
      <c r="I46" s="22" t="s">
        <v>181</v>
      </c>
      <c r="J46" s="26"/>
      <c r="K46" s="31">
        <f t="shared" si="18"/>
        <v>-5.6001842943350269E-2</v>
      </c>
      <c r="L46" s="36"/>
      <c r="N46" s="39">
        <v>39478</v>
      </c>
      <c r="O46" s="40">
        <v>2167.9009000000001</v>
      </c>
      <c r="P46" s="41">
        <v>-138.33160000000001</v>
      </c>
      <c r="Q46" s="42">
        <v>-5.9981636717026603E-2</v>
      </c>
      <c r="R46" s="40">
        <v>2273.4058</v>
      </c>
      <c r="S46" s="40">
        <v>2060.1493</v>
      </c>
      <c r="T46" s="40">
        <v>2273.4139</v>
      </c>
      <c r="U46">
        <f t="shared" si="1"/>
        <v>-6.1855868501482558E-2</v>
      </c>
      <c r="X46" s="3"/>
      <c r="Y46" s="3">
        <v>39478</v>
      </c>
      <c r="Z46">
        <v>105.18</v>
      </c>
      <c r="AA46">
        <f t="shared" si="2"/>
        <v>3.2810422642188579E-2</v>
      </c>
      <c r="AD46" s="3">
        <v>39478</v>
      </c>
      <c r="AE46" s="36">
        <f t="shared" si="3"/>
        <v>-8.8812265585538841E-2</v>
      </c>
      <c r="AF46">
        <f t="shared" si="4"/>
        <v>-9.4666291143671144E-2</v>
      </c>
      <c r="AH46" s="3">
        <v>39478</v>
      </c>
      <c r="AI46" s="36">
        <f t="shared" si="5"/>
        <v>5.8540255581322892E-3</v>
      </c>
      <c r="AJ46" s="36"/>
      <c r="AK46" s="3">
        <v>39478</v>
      </c>
      <c r="AL46" s="36">
        <f t="shared" si="6"/>
        <v>-8.8812265585538841E-2</v>
      </c>
      <c r="AM46">
        <f t="shared" si="7"/>
        <v>-9.4666291143671144E-2</v>
      </c>
      <c r="AN46">
        <f t="shared" si="8"/>
        <v>8.9617066788983089E-3</v>
      </c>
      <c r="AP46" s="3">
        <v>39478</v>
      </c>
      <c r="AQ46" s="36">
        <f t="shared" si="9"/>
        <v>-8.8812265585538841E-2</v>
      </c>
      <c r="AR46">
        <f t="shared" si="10"/>
        <v>-9.4666291143671144E-2</v>
      </c>
      <c r="AS46">
        <f t="shared" si="11"/>
        <v>-1</v>
      </c>
      <c r="AT46">
        <f t="shared" si="12"/>
        <v>-9.4666291143671144E-2</v>
      </c>
      <c r="AU46">
        <f t="shared" si="13"/>
        <v>9.4666291143671144E-2</v>
      </c>
      <c r="AW46" s="3">
        <v>39478</v>
      </c>
      <c r="AX46" s="36">
        <f t="shared" si="14"/>
        <v>-8.8812265585538841E-2</v>
      </c>
      <c r="AY46">
        <f t="shared" si="15"/>
        <v>-9.4666291143671144E-2</v>
      </c>
      <c r="AZ46" s="49">
        <f t="shared" ref="AZ46:BA46" si="49">BF252</f>
        <v>-1.03</v>
      </c>
      <c r="BA46" s="49">
        <f t="shared" si="49"/>
        <v>3.97</v>
      </c>
    </row>
    <row r="47" spans="2:55" ht="13" x14ac:dyDescent="0.3">
      <c r="B47" s="27">
        <v>39507</v>
      </c>
      <c r="C47" s="34">
        <v>125.77</v>
      </c>
      <c r="D47" s="29"/>
      <c r="E47" s="28">
        <v>125.77</v>
      </c>
      <c r="F47" s="28">
        <v>0</v>
      </c>
      <c r="G47" s="30">
        <v>0</v>
      </c>
      <c r="H47" s="28">
        <v>158.47</v>
      </c>
      <c r="I47" s="28" t="s">
        <v>181</v>
      </c>
      <c r="J47" s="31"/>
      <c r="K47" s="31">
        <f t="shared" si="18"/>
        <v>-3.8679285514704488E-2</v>
      </c>
      <c r="L47" s="36"/>
      <c r="N47" s="39">
        <v>39507</v>
      </c>
      <c r="O47" s="40">
        <v>2097.4749999999999</v>
      </c>
      <c r="P47" s="41">
        <v>-70.425900000000198</v>
      </c>
      <c r="Q47" s="42">
        <v>-3.2485756152414599E-2</v>
      </c>
      <c r="R47" s="40">
        <v>2194.4272999999998</v>
      </c>
      <c r="S47" s="40">
        <v>2087.0499</v>
      </c>
      <c r="T47" s="40">
        <v>2194.4272999999998</v>
      </c>
      <c r="U47">
        <f t="shared" si="1"/>
        <v>-3.3025131863486899E-2</v>
      </c>
      <c r="X47" s="3"/>
      <c r="Y47" s="3">
        <v>39507</v>
      </c>
      <c r="Z47">
        <v>99.82</v>
      </c>
      <c r="AA47">
        <f t="shared" si="2"/>
        <v>-5.2304604119735094E-2</v>
      </c>
      <c r="AD47" s="3">
        <v>39507</v>
      </c>
      <c r="AE47" s="36">
        <f t="shared" si="3"/>
        <v>1.3625318605030606E-2</v>
      </c>
      <c r="AF47">
        <f t="shared" si="4"/>
        <v>1.9279472256248195E-2</v>
      </c>
      <c r="AH47" s="3">
        <v>39507</v>
      </c>
      <c r="AI47" s="36">
        <f t="shared" si="5"/>
        <v>-5.6541536512175888E-3</v>
      </c>
      <c r="AJ47" s="36"/>
      <c r="AK47" s="3">
        <v>39507</v>
      </c>
      <c r="AL47" s="36">
        <f t="shared" si="6"/>
        <v>1.3625318605030606E-2</v>
      </c>
      <c r="AM47">
        <f t="shared" si="7"/>
        <v>1.9279472256248195E-2</v>
      </c>
      <c r="AN47">
        <f t="shared" si="8"/>
        <v>3.7169805047944387E-4</v>
      </c>
      <c r="AP47" s="3">
        <v>39507</v>
      </c>
      <c r="AQ47" s="36">
        <f t="shared" si="9"/>
        <v>1.3625318605030606E-2</v>
      </c>
      <c r="AR47">
        <f t="shared" si="10"/>
        <v>1.9279472256248195E-2</v>
      </c>
      <c r="AS47">
        <f t="shared" si="11"/>
        <v>0</v>
      </c>
      <c r="AT47">
        <f t="shared" si="12"/>
        <v>1.9279472256248195E-2</v>
      </c>
      <c r="AU47">
        <f t="shared" si="13"/>
        <v>0</v>
      </c>
      <c r="AW47" s="3">
        <v>39507</v>
      </c>
      <c r="AX47" s="36">
        <f t="shared" si="14"/>
        <v>1.3625318605030606E-2</v>
      </c>
      <c r="AY47">
        <f t="shared" si="15"/>
        <v>1.9279472256248195E-2</v>
      </c>
      <c r="AZ47" s="49">
        <f t="shared" ref="AZ47:BA47" si="50">BF253</f>
        <v>-0.43</v>
      </c>
      <c r="BA47" s="49">
        <f t="shared" si="50"/>
        <v>-0.84</v>
      </c>
    </row>
    <row r="48" spans="2:55" ht="13" x14ac:dyDescent="0.3">
      <c r="B48" s="21">
        <v>39538</v>
      </c>
      <c r="C48" s="33">
        <v>117.1</v>
      </c>
      <c r="D48" s="23"/>
      <c r="E48" s="22">
        <v>117.1</v>
      </c>
      <c r="F48" s="22">
        <v>0</v>
      </c>
      <c r="G48" s="24">
        <v>0</v>
      </c>
      <c r="H48" s="22">
        <v>158.47</v>
      </c>
      <c r="I48" s="22" t="s">
        <v>181</v>
      </c>
      <c r="J48" s="26"/>
      <c r="K48" s="31">
        <f t="shared" si="18"/>
        <v>-7.1426571455392579E-2</v>
      </c>
      <c r="L48" s="36"/>
      <c r="N48" s="39">
        <v>39538</v>
      </c>
      <c r="O48" s="40">
        <v>2088.4182000000001</v>
      </c>
      <c r="P48" s="41">
        <v>-9.0567999999998392</v>
      </c>
      <c r="Q48" s="42">
        <v>-4.3179537300801398E-3</v>
      </c>
      <c r="R48" s="40">
        <v>2098.6386000000002</v>
      </c>
      <c r="S48" s="40">
        <v>2008.7125000000001</v>
      </c>
      <c r="T48" s="40">
        <v>2135.5416</v>
      </c>
      <c r="U48">
        <f t="shared" si="1"/>
        <v>-4.3273030151812107E-3</v>
      </c>
      <c r="X48" s="3"/>
      <c r="Y48" s="3">
        <v>39538</v>
      </c>
      <c r="Z48">
        <v>100.645</v>
      </c>
      <c r="AA48">
        <f t="shared" si="2"/>
        <v>8.2309097115319356E-3</v>
      </c>
      <c r="AD48" s="3">
        <v>39538</v>
      </c>
      <c r="AE48" s="36">
        <f t="shared" si="3"/>
        <v>-7.9657481166924518E-2</v>
      </c>
      <c r="AF48">
        <f t="shared" si="4"/>
        <v>-1.2558212726713147E-2</v>
      </c>
      <c r="AH48" s="3">
        <v>39538</v>
      </c>
      <c r="AI48" s="36">
        <f t="shared" si="5"/>
        <v>-6.7099268440211371E-2</v>
      </c>
      <c r="AJ48" s="36"/>
      <c r="AK48" s="3">
        <v>39538</v>
      </c>
      <c r="AL48" s="36">
        <f t="shared" si="6"/>
        <v>-7.9657481166924518E-2</v>
      </c>
      <c r="AM48">
        <f t="shared" si="7"/>
        <v>-1.2558212726713147E-2</v>
      </c>
      <c r="AN48">
        <f t="shared" si="8"/>
        <v>1.5770870688938007E-4</v>
      </c>
      <c r="AP48" s="3">
        <v>39538</v>
      </c>
      <c r="AQ48" s="36">
        <f t="shared" si="9"/>
        <v>-7.9657481166924518E-2</v>
      </c>
      <c r="AR48">
        <f t="shared" si="10"/>
        <v>-1.2558212726713147E-2</v>
      </c>
      <c r="AS48">
        <f t="shared" si="11"/>
        <v>-1</v>
      </c>
      <c r="AT48">
        <f t="shared" si="12"/>
        <v>-1.2558212726713147E-2</v>
      </c>
      <c r="AU48">
        <f t="shared" si="13"/>
        <v>1.2558212726713147E-2</v>
      </c>
      <c r="AW48" s="3">
        <v>39538</v>
      </c>
      <c r="AX48" s="36">
        <f t="shared" si="14"/>
        <v>-7.9657481166924518E-2</v>
      </c>
      <c r="AY48">
        <f t="shared" si="15"/>
        <v>-1.2558212726713147E-2</v>
      </c>
      <c r="AZ48" s="49">
        <f t="shared" ref="AZ48:BA48" si="51">BF254</f>
        <v>0.71</v>
      </c>
      <c r="BA48" s="49">
        <f t="shared" si="51"/>
        <v>0.3</v>
      </c>
    </row>
    <row r="49" spans="2:55" ht="13" x14ac:dyDescent="0.3">
      <c r="B49" s="27">
        <v>39568</v>
      </c>
      <c r="C49" s="34">
        <v>124.39</v>
      </c>
      <c r="D49" s="29"/>
      <c r="E49" s="28">
        <v>124.39</v>
      </c>
      <c r="F49" s="28">
        <v>0</v>
      </c>
      <c r="G49" s="30">
        <v>0</v>
      </c>
      <c r="H49" s="28">
        <v>158.47</v>
      </c>
      <c r="I49" s="28" t="s">
        <v>181</v>
      </c>
      <c r="J49" s="31"/>
      <c r="K49" s="31">
        <f t="shared" si="18"/>
        <v>6.0393520618201656E-2</v>
      </c>
      <c r="L49" s="36"/>
      <c r="N49" s="39">
        <v>39568</v>
      </c>
      <c r="O49" s="40">
        <v>2190.1307000000002</v>
      </c>
      <c r="P49" s="41">
        <v>101.71250000000001</v>
      </c>
      <c r="Q49" s="42">
        <v>4.87031285209064E-2</v>
      </c>
      <c r="R49" s="40">
        <v>2163.3833</v>
      </c>
      <c r="S49" s="40">
        <v>2098.9151000000002</v>
      </c>
      <c r="T49" s="40">
        <v>2209.2512999999999</v>
      </c>
      <c r="U49">
        <f t="shared" si="1"/>
        <v>4.7554285091024877E-2</v>
      </c>
      <c r="X49" s="3"/>
      <c r="Y49" s="3">
        <v>39568</v>
      </c>
      <c r="Z49">
        <v>98</v>
      </c>
      <c r="AA49">
        <f t="shared" si="2"/>
        <v>-2.663199508242315E-2</v>
      </c>
      <c r="AD49" s="3">
        <v>39568</v>
      </c>
      <c r="AE49" s="36">
        <f t="shared" si="3"/>
        <v>8.7025515700624806E-2</v>
      </c>
      <c r="AF49">
        <f t="shared" si="4"/>
        <v>7.4186280173448027E-2</v>
      </c>
      <c r="AH49" s="3">
        <v>39568</v>
      </c>
      <c r="AI49" s="36">
        <f t="shared" si="5"/>
        <v>1.2839235527176779E-2</v>
      </c>
      <c r="AJ49" s="36"/>
      <c r="AK49" s="3">
        <v>39568</v>
      </c>
      <c r="AL49" s="36">
        <f t="shared" si="6"/>
        <v>8.7025515700624806E-2</v>
      </c>
      <c r="AM49">
        <f t="shared" si="7"/>
        <v>7.4186280173448027E-2</v>
      </c>
      <c r="AN49">
        <f t="shared" si="8"/>
        <v>5.5036041659733276E-3</v>
      </c>
      <c r="AP49" s="3">
        <v>39568</v>
      </c>
      <c r="AQ49" s="36">
        <f t="shared" si="9"/>
        <v>8.7025515700624806E-2</v>
      </c>
      <c r="AR49">
        <f t="shared" si="10"/>
        <v>7.4186280173448027E-2</v>
      </c>
      <c r="AS49">
        <f t="shared" si="11"/>
        <v>0</v>
      </c>
      <c r="AT49">
        <f t="shared" si="12"/>
        <v>7.4186280173448027E-2</v>
      </c>
      <c r="AU49">
        <f t="shared" si="13"/>
        <v>0</v>
      </c>
      <c r="AW49" s="3">
        <v>39568</v>
      </c>
      <c r="AX49" s="36">
        <f t="shared" si="14"/>
        <v>8.7025515700624806E-2</v>
      </c>
      <c r="AY49">
        <f t="shared" si="15"/>
        <v>7.4186280173448027E-2</v>
      </c>
      <c r="AZ49" s="49">
        <f t="shared" ref="AZ49:BA49" si="52">BF255</f>
        <v>-1.72</v>
      </c>
      <c r="BA49" s="49">
        <f t="shared" si="52"/>
        <v>-0.94</v>
      </c>
    </row>
    <row r="50" spans="2:55" ht="13" x14ac:dyDescent="0.3">
      <c r="B50" s="21" t="s">
        <v>182</v>
      </c>
      <c r="C50" s="33">
        <v>125.6</v>
      </c>
      <c r="D50" s="23"/>
      <c r="E50" s="22">
        <v>125.6</v>
      </c>
      <c r="F50" s="22">
        <v>0</v>
      </c>
      <c r="G50" s="24">
        <v>0</v>
      </c>
      <c r="H50" s="22">
        <v>158.47</v>
      </c>
      <c r="I50" s="22" t="s">
        <v>181</v>
      </c>
      <c r="J50" s="26"/>
      <c r="K50" s="31">
        <f t="shared" si="18"/>
        <v>9.6804628122249443E-3</v>
      </c>
      <c r="L50" s="36"/>
      <c r="N50" s="39">
        <v>39599</v>
      </c>
      <c r="O50" s="40">
        <v>2218.4985999999999</v>
      </c>
      <c r="P50" s="41">
        <v>28.3678999999997</v>
      </c>
      <c r="Q50" s="42">
        <v>1.2952605979177301E-2</v>
      </c>
      <c r="R50" s="40">
        <v>2228.0925999999999</v>
      </c>
      <c r="S50" s="40">
        <v>2179.0536999999999</v>
      </c>
      <c r="T50" s="40">
        <v>2258.7402000000002</v>
      </c>
      <c r="U50">
        <f t="shared" si="1"/>
        <v>1.2869438366703345E-2</v>
      </c>
      <c r="X50" s="3"/>
      <c r="Y50" s="3">
        <v>39599</v>
      </c>
      <c r="Z50">
        <v>98.484999999999999</v>
      </c>
      <c r="AA50">
        <f t="shared" si="2"/>
        <v>4.9367736470860213E-3</v>
      </c>
      <c r="AD50" s="3">
        <v>39599</v>
      </c>
      <c r="AE50" s="36">
        <f t="shared" si="3"/>
        <v>4.7436891651389231E-3</v>
      </c>
      <c r="AF50">
        <f t="shared" si="4"/>
        <v>7.9326647196173231E-3</v>
      </c>
      <c r="AH50" s="3">
        <v>39599</v>
      </c>
      <c r="AI50" s="36">
        <f t="shared" si="5"/>
        <v>-3.1889755544784008E-3</v>
      </c>
      <c r="AJ50" s="36"/>
      <c r="AK50" s="3">
        <v>39599</v>
      </c>
      <c r="AL50" s="36">
        <f t="shared" si="6"/>
        <v>4.7436891651389231E-3</v>
      </c>
      <c r="AM50">
        <f t="shared" si="7"/>
        <v>7.9326647196173231E-3</v>
      </c>
      <c r="AN50">
        <f t="shared" si="8"/>
        <v>6.2927169553861378E-5</v>
      </c>
      <c r="AP50" s="3">
        <v>39599</v>
      </c>
      <c r="AQ50" s="36">
        <f t="shared" si="9"/>
        <v>4.7436891651389231E-3</v>
      </c>
      <c r="AR50">
        <f t="shared" si="10"/>
        <v>7.9326647196173231E-3</v>
      </c>
      <c r="AS50">
        <f t="shared" si="11"/>
        <v>0</v>
      </c>
      <c r="AT50">
        <f t="shared" si="12"/>
        <v>7.9326647196173231E-3</v>
      </c>
      <c r="AU50">
        <f t="shared" si="13"/>
        <v>0</v>
      </c>
      <c r="AW50" s="3">
        <v>39599</v>
      </c>
      <c r="AX50" s="36">
        <f t="shared" si="14"/>
        <v>4.7436891651389231E-3</v>
      </c>
      <c r="AY50">
        <f t="shared" si="15"/>
        <v>7.9326647196173231E-3</v>
      </c>
      <c r="AZ50" s="49">
        <f t="shared" ref="AZ50:BA50" si="53">BF256</f>
        <v>2.96</v>
      </c>
      <c r="BA50" s="49">
        <f t="shared" si="53"/>
        <v>-1.43</v>
      </c>
    </row>
    <row r="51" spans="2:55" ht="13" x14ac:dyDescent="0.3">
      <c r="B51" s="27">
        <v>39629</v>
      </c>
      <c r="C51" s="34">
        <v>111.33</v>
      </c>
      <c r="D51" s="29"/>
      <c r="E51" s="28">
        <v>111.33</v>
      </c>
      <c r="F51" s="28">
        <v>0</v>
      </c>
      <c r="G51" s="30">
        <v>0</v>
      </c>
      <c r="H51" s="28">
        <v>158.47</v>
      </c>
      <c r="I51" s="28" t="s">
        <v>181</v>
      </c>
      <c r="J51" s="31"/>
      <c r="K51" s="31">
        <f t="shared" si="18"/>
        <v>-0.12060349029348241</v>
      </c>
      <c r="L51" s="36"/>
      <c r="N51" s="39">
        <v>39629</v>
      </c>
      <c r="O51" s="40">
        <v>2031.4712999999999</v>
      </c>
      <c r="P51" s="41">
        <v>-187.0273</v>
      </c>
      <c r="Q51" s="42">
        <v>-8.4303546551708394E-2</v>
      </c>
      <c r="R51" s="40">
        <v>2195.2687999999998</v>
      </c>
      <c r="S51" s="40">
        <v>2028.8909000000001</v>
      </c>
      <c r="T51" s="40">
        <v>2225.7422000000001</v>
      </c>
      <c r="U51">
        <f t="shared" si="1"/>
        <v>-8.8070351925758086E-2</v>
      </c>
      <c r="X51" s="3"/>
      <c r="Y51" s="3">
        <v>39629</v>
      </c>
      <c r="Z51">
        <v>99.21</v>
      </c>
      <c r="AA51">
        <f t="shared" si="2"/>
        <v>7.3345633441530885E-3</v>
      </c>
      <c r="AD51" s="3">
        <v>39629</v>
      </c>
      <c r="AE51" s="36">
        <f t="shared" si="3"/>
        <v>-0.1279380536376355</v>
      </c>
      <c r="AF51">
        <f t="shared" si="4"/>
        <v>-9.540491526991117E-2</v>
      </c>
      <c r="AH51" s="3">
        <v>39629</v>
      </c>
      <c r="AI51" s="36">
        <f t="shared" si="5"/>
        <v>-3.2533138367724326E-2</v>
      </c>
      <c r="AJ51" s="36"/>
      <c r="AK51" s="3">
        <v>39629</v>
      </c>
      <c r="AL51" s="36">
        <f t="shared" si="6"/>
        <v>-0.1279380536376355</v>
      </c>
      <c r="AM51">
        <f t="shared" si="7"/>
        <v>-9.540491526991117E-2</v>
      </c>
      <c r="AN51">
        <f t="shared" si="8"/>
        <v>9.10209785765893E-3</v>
      </c>
      <c r="AP51" s="3">
        <v>39629</v>
      </c>
      <c r="AQ51" s="36">
        <f t="shared" si="9"/>
        <v>-0.1279380536376355</v>
      </c>
      <c r="AR51">
        <f t="shared" si="10"/>
        <v>-9.540491526991117E-2</v>
      </c>
      <c r="AS51">
        <f t="shared" si="11"/>
        <v>-1</v>
      </c>
      <c r="AT51">
        <f t="shared" si="12"/>
        <v>-9.540491526991117E-2</v>
      </c>
      <c r="AU51">
        <f t="shared" si="13"/>
        <v>9.540491526991117E-2</v>
      </c>
      <c r="AW51" s="3">
        <v>39629</v>
      </c>
      <c r="AX51" s="36">
        <f t="shared" si="14"/>
        <v>-0.1279380536376355</v>
      </c>
      <c r="AY51">
        <f t="shared" si="15"/>
        <v>-9.540491526991117E-2</v>
      </c>
      <c r="AZ51" s="49">
        <f t="shared" ref="AZ51:BA51" si="54">BF257</f>
        <v>1.23</v>
      </c>
      <c r="BA51" s="49">
        <f t="shared" si="54"/>
        <v>-2.71</v>
      </c>
    </row>
    <row r="52" spans="2:55" ht="13" x14ac:dyDescent="0.3">
      <c r="B52" s="21">
        <v>39660</v>
      </c>
      <c r="C52" s="33">
        <v>112.39</v>
      </c>
      <c r="D52" s="23"/>
      <c r="E52" s="22">
        <v>112.39</v>
      </c>
      <c r="F52" s="22">
        <v>0</v>
      </c>
      <c r="G52" s="24">
        <v>0</v>
      </c>
      <c r="H52" s="22">
        <v>158.47</v>
      </c>
      <c r="I52" s="22" t="s">
        <v>181</v>
      </c>
      <c r="J52" s="26"/>
      <c r="K52" s="31">
        <f t="shared" si="18"/>
        <v>9.4762017895598256E-3</v>
      </c>
      <c r="L52" s="36"/>
      <c r="N52" s="39">
        <v>39660</v>
      </c>
      <c r="O52" s="40">
        <v>2014.3943999999999</v>
      </c>
      <c r="P52" s="41">
        <v>-17.076899999999998</v>
      </c>
      <c r="Q52" s="42">
        <v>-8.4061733975764399E-3</v>
      </c>
      <c r="R52" s="40">
        <v>2039.6556</v>
      </c>
      <c r="S52" s="40">
        <v>1929.8469</v>
      </c>
      <c r="T52" s="40">
        <v>2040.8072999999999</v>
      </c>
      <c r="U52">
        <f t="shared" si="1"/>
        <v>-8.441704533882325E-3</v>
      </c>
      <c r="X52" s="3"/>
      <c r="Y52" s="3">
        <v>39660</v>
      </c>
      <c r="Z52">
        <v>99.385000000000005</v>
      </c>
      <c r="AA52">
        <f t="shared" si="2"/>
        <v>1.7623811807514346E-3</v>
      </c>
      <c r="AD52" s="3">
        <v>39660</v>
      </c>
      <c r="AE52" s="36">
        <f t="shared" si="3"/>
        <v>7.7138206088083906E-3</v>
      </c>
      <c r="AF52">
        <f t="shared" si="4"/>
        <v>-1.020408571463376E-2</v>
      </c>
      <c r="AH52" s="3">
        <v>39660</v>
      </c>
      <c r="AI52" s="36">
        <f t="shared" si="5"/>
        <v>1.7917906323442152E-2</v>
      </c>
      <c r="AJ52" s="36"/>
      <c r="AK52" s="3">
        <v>39660</v>
      </c>
      <c r="AL52" s="36">
        <f t="shared" si="6"/>
        <v>7.7138206088083906E-3</v>
      </c>
      <c r="AM52">
        <f t="shared" si="7"/>
        <v>-1.020408571463376E-2</v>
      </c>
      <c r="AN52">
        <f t="shared" si="8"/>
        <v>1.0412336527159278E-4</v>
      </c>
      <c r="AP52" s="3">
        <v>39660</v>
      </c>
      <c r="AQ52" s="36">
        <f t="shared" si="9"/>
        <v>7.7138206088083906E-3</v>
      </c>
      <c r="AR52">
        <f t="shared" si="10"/>
        <v>-1.020408571463376E-2</v>
      </c>
      <c r="AS52">
        <f t="shared" si="11"/>
        <v>-1</v>
      </c>
      <c r="AT52">
        <f t="shared" si="12"/>
        <v>-1.020408571463376E-2</v>
      </c>
      <c r="AU52">
        <f t="shared" si="13"/>
        <v>1.020408571463376E-2</v>
      </c>
      <c r="AW52" s="3">
        <v>39660</v>
      </c>
      <c r="AX52" s="36">
        <f t="shared" si="14"/>
        <v>7.7138206088083906E-3</v>
      </c>
      <c r="AY52">
        <f t="shared" si="15"/>
        <v>-1.020408571463376E-2</v>
      </c>
      <c r="AZ52" s="49">
        <f t="shared" ref="AZ52:BA52" si="55">BF258</f>
        <v>2.6</v>
      </c>
      <c r="BA52" s="49">
        <f t="shared" si="55"/>
        <v>5.42</v>
      </c>
    </row>
    <row r="53" spans="2:55" ht="13" x14ac:dyDescent="0.3">
      <c r="B53" s="27">
        <v>39689</v>
      </c>
      <c r="C53" s="34">
        <v>113.15</v>
      </c>
      <c r="D53" s="29"/>
      <c r="E53" s="28">
        <v>113.15</v>
      </c>
      <c r="F53" s="28">
        <v>0</v>
      </c>
      <c r="G53" s="30">
        <v>0</v>
      </c>
      <c r="H53" s="28">
        <v>158.47</v>
      </c>
      <c r="I53" s="28" t="s">
        <v>181</v>
      </c>
      <c r="J53" s="31"/>
      <c r="K53" s="31">
        <f t="shared" si="18"/>
        <v>6.7394065493706929E-3</v>
      </c>
      <c r="L53" s="36"/>
      <c r="N53" s="39">
        <v>39691</v>
      </c>
      <c r="O53" s="40">
        <v>2043.5319</v>
      </c>
      <c r="P53" s="41">
        <v>29.137499999999999</v>
      </c>
      <c r="Q53" s="42">
        <v>1.44646450565987E-2</v>
      </c>
      <c r="R53" s="40">
        <v>2003.1619000000001</v>
      </c>
      <c r="S53" s="40">
        <v>1985.2329</v>
      </c>
      <c r="T53" s="40">
        <v>2076.5906</v>
      </c>
      <c r="U53">
        <f t="shared" si="1"/>
        <v>1.4361030052614649E-2</v>
      </c>
      <c r="X53" s="3"/>
      <c r="Y53" s="3">
        <v>39691</v>
      </c>
      <c r="Z53">
        <v>101.47499999999999</v>
      </c>
      <c r="AA53">
        <f t="shared" si="2"/>
        <v>2.081126588239899E-2</v>
      </c>
      <c r="AD53" s="3">
        <v>39691</v>
      </c>
      <c r="AE53" s="36">
        <f t="shared" si="3"/>
        <v>-1.4071859333028297E-2</v>
      </c>
      <c r="AF53">
        <f t="shared" si="4"/>
        <v>-6.4502358297843405E-3</v>
      </c>
      <c r="AH53" s="3">
        <v>39691</v>
      </c>
      <c r="AI53" s="36">
        <f t="shared" si="5"/>
        <v>-7.6216235032439562E-3</v>
      </c>
      <c r="AJ53" s="36"/>
      <c r="AK53" s="3">
        <v>39691</v>
      </c>
      <c r="AL53" s="36">
        <f t="shared" si="6"/>
        <v>-1.4071859333028297E-2</v>
      </c>
      <c r="AM53">
        <f t="shared" si="7"/>
        <v>-6.4502358297843405E-3</v>
      </c>
      <c r="AN53">
        <f t="shared" si="8"/>
        <v>4.160554225983368E-5</v>
      </c>
      <c r="AP53" s="3">
        <v>39691</v>
      </c>
      <c r="AQ53" s="36">
        <f t="shared" si="9"/>
        <v>-1.4071859333028297E-2</v>
      </c>
      <c r="AR53">
        <f t="shared" si="10"/>
        <v>-6.4502358297843405E-3</v>
      </c>
      <c r="AS53">
        <f t="shared" si="11"/>
        <v>-1</v>
      </c>
      <c r="AT53">
        <f t="shared" si="12"/>
        <v>-6.4502358297843405E-3</v>
      </c>
      <c r="AU53">
        <f t="shared" si="13"/>
        <v>6.4502358297843405E-3</v>
      </c>
      <c r="AW53" s="3">
        <v>39691</v>
      </c>
      <c r="AX53" s="36">
        <f t="shared" si="14"/>
        <v>-1.4071859333028297E-2</v>
      </c>
      <c r="AY53">
        <f t="shared" si="15"/>
        <v>-6.4502358297843405E-3</v>
      </c>
      <c r="AZ53" s="49">
        <f t="shared" ref="AZ53:BA53" si="56">BF259</f>
        <v>3.6</v>
      </c>
      <c r="BA53" s="49">
        <f t="shared" si="56"/>
        <v>1.59</v>
      </c>
    </row>
    <row r="54" spans="2:55" ht="13" x14ac:dyDescent="0.3">
      <c r="B54" s="21">
        <v>39721</v>
      </c>
      <c r="C54" s="33">
        <v>97.44</v>
      </c>
      <c r="D54" s="23"/>
      <c r="E54" s="22">
        <v>97.44</v>
      </c>
      <c r="F54" s="22">
        <v>0</v>
      </c>
      <c r="G54" s="24">
        <v>0</v>
      </c>
      <c r="H54" s="22">
        <v>158.47</v>
      </c>
      <c r="I54" s="22" t="s">
        <v>181</v>
      </c>
      <c r="J54" s="26"/>
      <c r="K54" s="31">
        <f t="shared" si="18"/>
        <v>-0.14947756811795962</v>
      </c>
      <c r="L54" s="36"/>
      <c r="N54" s="39">
        <v>39721</v>
      </c>
      <c r="O54" s="40">
        <v>1861.4383</v>
      </c>
      <c r="P54" s="41">
        <v>-182.09360000000001</v>
      </c>
      <c r="Q54" s="42">
        <v>-8.9107295070852494E-2</v>
      </c>
      <c r="R54" s="40">
        <v>2035.2374</v>
      </c>
      <c r="S54" s="40">
        <v>1765.7235000000001</v>
      </c>
      <c r="T54" s="40">
        <v>2035.2374</v>
      </c>
      <c r="U54">
        <f t="shared" si="1"/>
        <v>-9.3330165904184983E-2</v>
      </c>
      <c r="X54" s="3"/>
      <c r="Y54" s="3">
        <v>39721</v>
      </c>
      <c r="Z54">
        <v>101.46</v>
      </c>
      <c r="AA54">
        <f t="shared" si="2"/>
        <v>-1.4783058641747334E-4</v>
      </c>
      <c r="AD54" s="3">
        <v>39721</v>
      </c>
      <c r="AE54" s="36">
        <f t="shared" si="3"/>
        <v>-0.14932973753154213</v>
      </c>
      <c r="AF54">
        <f t="shared" si="4"/>
        <v>-9.3182335317767512E-2</v>
      </c>
      <c r="AH54" s="3">
        <v>39721</v>
      </c>
      <c r="AI54" s="36">
        <f t="shared" si="5"/>
        <v>-5.6147402213774636E-2</v>
      </c>
      <c r="AJ54" s="36"/>
      <c r="AK54" s="3">
        <v>39721</v>
      </c>
      <c r="AL54" s="36">
        <f t="shared" si="6"/>
        <v>-0.14932973753154213</v>
      </c>
      <c r="AM54">
        <f t="shared" si="7"/>
        <v>-9.3182335317767512E-2</v>
      </c>
      <c r="AN54">
        <f t="shared" si="8"/>
        <v>8.6829476152728621E-3</v>
      </c>
      <c r="AP54" s="3">
        <v>39721</v>
      </c>
      <c r="AQ54" s="36">
        <f t="shared" si="9"/>
        <v>-0.14932973753154213</v>
      </c>
      <c r="AR54">
        <f t="shared" si="10"/>
        <v>-9.3182335317767512E-2</v>
      </c>
      <c r="AS54">
        <f t="shared" si="11"/>
        <v>-1</v>
      </c>
      <c r="AT54">
        <f t="shared" si="12"/>
        <v>-9.3182335317767512E-2</v>
      </c>
      <c r="AU54">
        <f t="shared" si="13"/>
        <v>9.3182335317767512E-2</v>
      </c>
      <c r="AW54" s="3">
        <v>39721</v>
      </c>
      <c r="AX54" s="36">
        <f t="shared" si="14"/>
        <v>-0.14932973753154213</v>
      </c>
      <c r="AY54">
        <f t="shared" si="15"/>
        <v>-9.3182335317767512E-2</v>
      </c>
      <c r="AZ54" s="49">
        <f t="shared" ref="AZ54:BA54" si="57">BF260</f>
        <v>-1.23</v>
      </c>
      <c r="BA54" s="49">
        <f t="shared" si="57"/>
        <v>5.91</v>
      </c>
    </row>
    <row r="55" spans="2:55" ht="13" x14ac:dyDescent="0.3">
      <c r="B55" s="27" t="s">
        <v>183</v>
      </c>
      <c r="C55" s="34">
        <v>79.7</v>
      </c>
      <c r="D55" s="29"/>
      <c r="E55" s="28">
        <v>79.7</v>
      </c>
      <c r="F55" s="28">
        <v>0</v>
      </c>
      <c r="G55" s="30">
        <v>0</v>
      </c>
      <c r="H55" s="28">
        <v>158.47</v>
      </c>
      <c r="I55" s="28" t="s">
        <v>181</v>
      </c>
      <c r="J55" s="31"/>
      <c r="K55" s="31">
        <f t="shared" si="18"/>
        <v>-0.20096721816541749</v>
      </c>
      <c r="L55" s="36"/>
      <c r="N55" s="39">
        <v>39752</v>
      </c>
      <c r="O55" s="40">
        <v>1548.8136</v>
      </c>
      <c r="P55" s="41">
        <v>-312.62470000000002</v>
      </c>
      <c r="Q55" s="42">
        <v>-0.167947924999717</v>
      </c>
      <c r="R55" s="40">
        <v>1853.2637999999999</v>
      </c>
      <c r="S55" s="40">
        <v>1356.78</v>
      </c>
      <c r="T55" s="40">
        <v>1853.2637999999999</v>
      </c>
      <c r="U55">
        <f t="shared" si="1"/>
        <v>-0.18386024997503853</v>
      </c>
      <c r="X55" s="3"/>
      <c r="Y55" s="3">
        <v>39752</v>
      </c>
      <c r="Z55">
        <v>100.27</v>
      </c>
      <c r="AA55">
        <f t="shared" si="2"/>
        <v>-1.179808460270996E-2</v>
      </c>
      <c r="AD55" s="3">
        <v>39752</v>
      </c>
      <c r="AE55" s="36">
        <f t="shared" si="3"/>
        <v>-0.18916913356270754</v>
      </c>
      <c r="AF55">
        <f t="shared" si="4"/>
        <v>-0.17206216537232857</v>
      </c>
      <c r="AH55" s="3">
        <v>39752</v>
      </c>
      <c r="AI55" s="36">
        <f t="shared" si="5"/>
        <v>-1.7106968190378963E-2</v>
      </c>
      <c r="AJ55" s="36"/>
      <c r="AK55" s="3">
        <v>39752</v>
      </c>
      <c r="AL55" s="36">
        <f t="shared" si="6"/>
        <v>-0.18916913356270754</v>
      </c>
      <c r="AM55">
        <f t="shared" si="7"/>
        <v>-0.17206216537232857</v>
      </c>
      <c r="AN55">
        <f t="shared" si="8"/>
        <v>2.9605388752614547E-2</v>
      </c>
      <c r="AP55" s="3">
        <v>39752</v>
      </c>
      <c r="AQ55" s="36">
        <f t="shared" si="9"/>
        <v>-0.18916913356270754</v>
      </c>
      <c r="AR55">
        <f t="shared" si="10"/>
        <v>-0.17206216537232857</v>
      </c>
      <c r="AS55">
        <f t="shared" si="11"/>
        <v>-1</v>
      </c>
      <c r="AT55">
        <f t="shared" si="12"/>
        <v>-0.17206216537232857</v>
      </c>
      <c r="AU55">
        <f t="shared" si="13"/>
        <v>0.17206216537232857</v>
      </c>
      <c r="AW55" s="3">
        <v>39752</v>
      </c>
      <c r="AX55" s="36">
        <f t="shared" si="14"/>
        <v>-0.18916913356270754</v>
      </c>
      <c r="AY55">
        <f t="shared" si="15"/>
        <v>-0.17206216537232857</v>
      </c>
      <c r="AZ55" s="49">
        <f t="shared" ref="AZ55:BA55" si="58">BF261</f>
        <v>-2.6</v>
      </c>
      <c r="BA55" s="49">
        <f t="shared" si="58"/>
        <v>-2.2999999999999998</v>
      </c>
    </row>
    <row r="56" spans="2:55" ht="13" x14ac:dyDescent="0.3">
      <c r="B56" s="21">
        <v>39780</v>
      </c>
      <c r="C56" s="33">
        <v>72.489999999999995</v>
      </c>
      <c r="D56" s="23"/>
      <c r="E56" s="22">
        <v>72.489999999999995</v>
      </c>
      <c r="F56" s="22">
        <v>0</v>
      </c>
      <c r="G56" s="24">
        <v>0</v>
      </c>
      <c r="H56" s="22">
        <v>158.47</v>
      </c>
      <c r="I56" s="22" t="s">
        <v>181</v>
      </c>
      <c r="J56" s="26"/>
      <c r="K56" s="31">
        <f t="shared" si="18"/>
        <v>-9.482096448338305E-2</v>
      </c>
      <c r="L56" s="36"/>
      <c r="N56" s="39">
        <v>39782</v>
      </c>
      <c r="O56" s="40">
        <v>1437.6792</v>
      </c>
      <c r="P56" s="41">
        <v>-111.1344</v>
      </c>
      <c r="Q56" s="42">
        <v>-7.1754535213275406E-2</v>
      </c>
      <c r="R56" s="40">
        <v>1544.9132999999999</v>
      </c>
      <c r="S56" s="40">
        <v>1206.0388</v>
      </c>
      <c r="T56" s="40">
        <v>1607.9966999999999</v>
      </c>
      <c r="U56">
        <f t="shared" si="1"/>
        <v>-7.4459071703945154E-2</v>
      </c>
      <c r="X56" s="3"/>
      <c r="Y56" s="3">
        <v>39782</v>
      </c>
      <c r="Z56">
        <v>107.125</v>
      </c>
      <c r="AA56">
        <f t="shared" si="2"/>
        <v>6.6129829382109914E-2</v>
      </c>
      <c r="AD56" s="3">
        <v>39782</v>
      </c>
      <c r="AE56" s="36">
        <f t="shared" si="3"/>
        <v>-0.16095079386549296</v>
      </c>
      <c r="AF56">
        <f t="shared" si="4"/>
        <v>-0.14058890108605507</v>
      </c>
      <c r="AH56" s="3">
        <v>39782</v>
      </c>
      <c r="AI56" s="36">
        <f t="shared" si="5"/>
        <v>-2.0361892779437896E-2</v>
      </c>
      <c r="AJ56" s="36"/>
      <c r="AK56" s="3">
        <v>39782</v>
      </c>
      <c r="AL56" s="36">
        <f t="shared" si="6"/>
        <v>-0.16095079386549296</v>
      </c>
      <c r="AM56">
        <f t="shared" si="7"/>
        <v>-0.14058890108605507</v>
      </c>
      <c r="AN56">
        <f t="shared" si="8"/>
        <v>1.9765239108584576E-2</v>
      </c>
      <c r="AP56" s="3">
        <v>39782</v>
      </c>
      <c r="AQ56" s="36">
        <f t="shared" si="9"/>
        <v>-0.16095079386549296</v>
      </c>
      <c r="AR56">
        <f t="shared" si="10"/>
        <v>-0.14058890108605507</v>
      </c>
      <c r="AS56">
        <f t="shared" si="11"/>
        <v>-1</v>
      </c>
      <c r="AT56">
        <f t="shared" si="12"/>
        <v>-0.14058890108605507</v>
      </c>
      <c r="AU56">
        <f t="shared" si="13"/>
        <v>0.14058890108605507</v>
      </c>
      <c r="AW56" s="3">
        <v>39782</v>
      </c>
      <c r="AX56" s="36">
        <f t="shared" si="14"/>
        <v>-0.16095079386549296</v>
      </c>
      <c r="AY56">
        <f t="shared" si="15"/>
        <v>-0.14058890108605507</v>
      </c>
      <c r="AZ56" s="49">
        <f t="shared" ref="AZ56:BA56" si="59">BF262</f>
        <v>-2.85</v>
      </c>
      <c r="BA56" s="49">
        <f t="shared" si="59"/>
        <v>-6.31</v>
      </c>
      <c r="BC56" s="46" t="s">
        <v>250</v>
      </c>
    </row>
    <row r="57" spans="2:55" ht="13" x14ac:dyDescent="0.3">
      <c r="B57" s="27">
        <v>39813</v>
      </c>
      <c r="C57" s="34">
        <v>74.37</v>
      </c>
      <c r="D57" s="29"/>
      <c r="E57" s="28">
        <v>74.37</v>
      </c>
      <c r="F57" s="28">
        <v>0</v>
      </c>
      <c r="G57" s="30">
        <v>0</v>
      </c>
      <c r="H57" s="28">
        <v>158.47</v>
      </c>
      <c r="I57" s="28" t="s">
        <v>181</v>
      </c>
      <c r="J57" s="31"/>
      <c r="K57" s="31">
        <f t="shared" si="18"/>
        <v>2.5604013402422601E-2</v>
      </c>
      <c r="L57" s="36"/>
      <c r="N57" s="39">
        <v>39813</v>
      </c>
      <c r="O57" s="40">
        <v>1452.9764</v>
      </c>
      <c r="P57" s="41">
        <v>15.2972</v>
      </c>
      <c r="Q57" s="42">
        <v>1.0640204017697399E-2</v>
      </c>
      <c r="R57" s="40">
        <v>1309.3920000000001</v>
      </c>
      <c r="S57" s="40">
        <v>1309.3920000000001</v>
      </c>
      <c r="T57" s="40">
        <v>1466.8743999999999</v>
      </c>
      <c r="U57">
        <f t="shared" si="1"/>
        <v>1.0583995409427283E-2</v>
      </c>
      <c r="X57" s="3"/>
      <c r="Y57" s="3">
        <v>39813</v>
      </c>
      <c r="Z57">
        <v>113.47499999999999</v>
      </c>
      <c r="AA57">
        <f t="shared" si="2"/>
        <v>5.7586171424585456E-2</v>
      </c>
      <c r="AD57" s="3">
        <v>39813</v>
      </c>
      <c r="AE57" s="36">
        <f t="shared" si="3"/>
        <v>-3.1982158022162852E-2</v>
      </c>
      <c r="AF57">
        <f t="shared" si="4"/>
        <v>-4.7002176015158173E-2</v>
      </c>
      <c r="AH57" s="3">
        <v>39813</v>
      </c>
      <c r="AI57" s="36">
        <f t="shared" si="5"/>
        <v>1.5020017992995318E-2</v>
      </c>
      <c r="AJ57" s="36"/>
      <c r="AK57" s="3">
        <v>39813</v>
      </c>
      <c r="AL57" s="36">
        <f t="shared" si="6"/>
        <v>-3.1982158022162852E-2</v>
      </c>
      <c r="AM57">
        <f t="shared" si="7"/>
        <v>-4.7002176015158173E-2</v>
      </c>
      <c r="AN57">
        <f t="shared" si="8"/>
        <v>2.20920455015991E-3</v>
      </c>
      <c r="AP57" s="3">
        <v>39813</v>
      </c>
      <c r="AQ57" s="36">
        <f t="shared" si="9"/>
        <v>-3.1982158022162852E-2</v>
      </c>
      <c r="AR57">
        <f t="shared" si="10"/>
        <v>-4.7002176015158173E-2</v>
      </c>
      <c r="AS57">
        <f t="shared" si="11"/>
        <v>-1</v>
      </c>
      <c r="AT57">
        <f t="shared" si="12"/>
        <v>-4.7002176015158173E-2</v>
      </c>
      <c r="AU57">
        <f t="shared" si="13"/>
        <v>4.7002176015158173E-2</v>
      </c>
      <c r="AW57" s="3">
        <v>39813</v>
      </c>
      <c r="AX57" s="36">
        <f t="shared" si="14"/>
        <v>-3.1982158022162852E-2</v>
      </c>
      <c r="AY57">
        <f t="shared" si="15"/>
        <v>-4.7002176015158173E-2</v>
      </c>
      <c r="AZ57" s="49">
        <f t="shared" ref="AZ57:BA57" si="60">BF263</f>
        <v>3.46</v>
      </c>
      <c r="BA57" s="49">
        <f t="shared" si="60"/>
        <v>0.14000000000000001</v>
      </c>
    </row>
    <row r="58" spans="2:55" ht="13" x14ac:dyDescent="0.3">
      <c r="B58" s="21">
        <v>39843</v>
      </c>
      <c r="C58" s="33">
        <v>67.08</v>
      </c>
      <c r="D58" s="23"/>
      <c r="E58" s="22">
        <v>67.08</v>
      </c>
      <c r="F58" s="22">
        <v>0</v>
      </c>
      <c r="G58" s="24">
        <v>0</v>
      </c>
      <c r="H58" s="22">
        <v>158.47</v>
      </c>
      <c r="I58" s="22" t="s">
        <v>181</v>
      </c>
      <c r="J58" s="26"/>
      <c r="K58" s="31">
        <f t="shared" si="18"/>
        <v>-0.10316669776020086</v>
      </c>
      <c r="L58" s="36"/>
      <c r="N58" s="39">
        <v>39844</v>
      </c>
      <c r="O58" s="40">
        <v>1330.5102999999999</v>
      </c>
      <c r="P58" s="41">
        <v>-122.4661</v>
      </c>
      <c r="Q58" s="42">
        <v>-8.4286365559688395E-2</v>
      </c>
      <c r="R58" s="40">
        <v>1499.1660999999999</v>
      </c>
      <c r="S58" s="40">
        <v>1296.6328000000001</v>
      </c>
      <c r="T58" s="40">
        <v>1503.8661999999999</v>
      </c>
      <c r="U58">
        <f t="shared" si="1"/>
        <v>-8.8051589342616171E-2</v>
      </c>
      <c r="X58" s="3"/>
      <c r="Y58" s="3">
        <v>39844</v>
      </c>
      <c r="Z58">
        <v>107.655</v>
      </c>
      <c r="AA58">
        <f t="shared" si="2"/>
        <v>-5.2650878792384344E-2</v>
      </c>
      <c r="AD58" s="3">
        <v>39844</v>
      </c>
      <c r="AE58" s="36">
        <f t="shared" si="3"/>
        <v>-5.0515818967816518E-2</v>
      </c>
      <c r="AF58">
        <f t="shared" si="4"/>
        <v>-3.5400710550231827E-2</v>
      </c>
      <c r="AH58" s="3">
        <v>39844</v>
      </c>
      <c r="AI58" s="36">
        <f t="shared" si="5"/>
        <v>-1.5115108417584691E-2</v>
      </c>
      <c r="AJ58" s="36"/>
      <c r="AK58" s="3">
        <v>39844</v>
      </c>
      <c r="AL58" s="36">
        <f t="shared" si="6"/>
        <v>-5.0515818967816518E-2</v>
      </c>
      <c r="AM58">
        <f t="shared" si="7"/>
        <v>-3.5400710550231827E-2</v>
      </c>
      <c r="AN58">
        <f t="shared" si="8"/>
        <v>1.253210307461295E-3</v>
      </c>
      <c r="AP58" s="3">
        <v>39844</v>
      </c>
      <c r="AQ58" s="36">
        <f t="shared" si="9"/>
        <v>-5.0515818967816518E-2</v>
      </c>
      <c r="AR58">
        <f t="shared" si="10"/>
        <v>-3.5400710550231827E-2</v>
      </c>
      <c r="AS58">
        <f t="shared" si="11"/>
        <v>-1</v>
      </c>
      <c r="AT58">
        <f t="shared" si="12"/>
        <v>-3.5400710550231827E-2</v>
      </c>
      <c r="AU58">
        <f t="shared" si="13"/>
        <v>3.5400710550231827E-2</v>
      </c>
      <c r="AW58" s="3">
        <v>39844</v>
      </c>
      <c r="AX58" s="36">
        <f t="shared" si="14"/>
        <v>-5.0515818967816518E-2</v>
      </c>
      <c r="AY58">
        <f t="shared" si="15"/>
        <v>-3.5400710550231827E-2</v>
      </c>
      <c r="AZ58" s="49">
        <f t="shared" ref="AZ58:BA58" si="61">BF264</f>
        <v>7.0000000000000007E-2</v>
      </c>
      <c r="BA58" s="49">
        <f t="shared" si="61"/>
        <v>-11.29</v>
      </c>
    </row>
    <row r="59" spans="2:55" ht="13" x14ac:dyDescent="0.3">
      <c r="B59" s="27">
        <v>39871</v>
      </c>
      <c r="C59" s="34">
        <v>58.17</v>
      </c>
      <c r="D59" s="29"/>
      <c r="E59" s="28">
        <v>58.17</v>
      </c>
      <c r="F59" s="28">
        <v>0</v>
      </c>
      <c r="G59" s="30">
        <v>0</v>
      </c>
      <c r="H59" s="28">
        <v>158.47</v>
      </c>
      <c r="I59" s="28" t="s">
        <v>181</v>
      </c>
      <c r="J59" s="31"/>
      <c r="K59" s="31">
        <f t="shared" si="18"/>
        <v>-0.14251617903233793</v>
      </c>
      <c r="L59" s="36"/>
      <c r="N59" s="39">
        <v>39872</v>
      </c>
      <c r="O59" s="40">
        <v>1188.8405</v>
      </c>
      <c r="P59" s="41">
        <v>-141.66980000000001</v>
      </c>
      <c r="Q59" s="42">
        <v>-0.10647779276868399</v>
      </c>
      <c r="R59" s="40">
        <v>1329.8126999999999</v>
      </c>
      <c r="S59" s="40">
        <v>1188.8405</v>
      </c>
      <c r="T59" s="40">
        <v>1403.1940999999999</v>
      </c>
      <c r="U59">
        <f t="shared" si="1"/>
        <v>-0.11258409048746826</v>
      </c>
      <c r="X59" s="3"/>
      <c r="Y59" s="3">
        <v>39872</v>
      </c>
      <c r="Z59">
        <v>97.71</v>
      </c>
      <c r="AA59">
        <f t="shared" si="2"/>
        <v>-9.6927761593893144E-2</v>
      </c>
      <c r="AD59" s="3">
        <v>39872</v>
      </c>
      <c r="AE59" s="36">
        <f t="shared" si="3"/>
        <v>-4.5588417438444787E-2</v>
      </c>
      <c r="AF59">
        <f t="shared" si="4"/>
        <v>-1.5656328893575114E-2</v>
      </c>
      <c r="AH59" s="3">
        <v>39872</v>
      </c>
      <c r="AI59" s="36">
        <f t="shared" si="5"/>
        <v>-2.9932088544869673E-2</v>
      </c>
      <c r="AJ59" s="36"/>
      <c r="AK59" s="3">
        <v>39872</v>
      </c>
      <c r="AL59" s="36">
        <f t="shared" si="6"/>
        <v>-4.5588417438444787E-2</v>
      </c>
      <c r="AM59">
        <f t="shared" si="7"/>
        <v>-1.5656328893575114E-2</v>
      </c>
      <c r="AN59">
        <f t="shared" si="8"/>
        <v>2.4512063442379495E-4</v>
      </c>
      <c r="AP59" s="3">
        <v>39872</v>
      </c>
      <c r="AQ59" s="36">
        <f t="shared" si="9"/>
        <v>-4.5588417438444787E-2</v>
      </c>
      <c r="AR59">
        <f t="shared" si="10"/>
        <v>-1.5656328893575114E-2</v>
      </c>
      <c r="AS59">
        <f t="shared" si="11"/>
        <v>-1</v>
      </c>
      <c r="AT59">
        <f t="shared" si="12"/>
        <v>-1.5656328893575114E-2</v>
      </c>
      <c r="AU59">
        <f t="shared" si="13"/>
        <v>1.5656328893575114E-2</v>
      </c>
      <c r="AW59" s="3">
        <v>39872</v>
      </c>
      <c r="AX59" s="36">
        <f t="shared" si="14"/>
        <v>-4.5588417438444787E-2</v>
      </c>
      <c r="AY59">
        <f t="shared" si="15"/>
        <v>-1.5656328893575114E-2</v>
      </c>
      <c r="AZ59" s="49">
        <f t="shared" ref="AZ59:BA59" si="62">BF265</f>
        <v>0.05</v>
      </c>
      <c r="BA59" s="49">
        <f t="shared" si="62"/>
        <v>-6.95</v>
      </c>
    </row>
    <row r="60" spans="2:55" ht="13" x14ac:dyDescent="0.3">
      <c r="B60" s="21">
        <v>39903</v>
      </c>
      <c r="C60" s="33">
        <v>62.9</v>
      </c>
      <c r="D60" s="23"/>
      <c r="E60" s="22">
        <v>62.9</v>
      </c>
      <c r="F60" s="22">
        <v>0</v>
      </c>
      <c r="G60" s="24">
        <v>0</v>
      </c>
      <c r="H60" s="22">
        <v>158.47</v>
      </c>
      <c r="I60" s="22" t="s">
        <v>181</v>
      </c>
      <c r="J60" s="26"/>
      <c r="K60" s="31">
        <f t="shared" si="18"/>
        <v>7.8176405783724659E-2</v>
      </c>
      <c r="L60" s="36"/>
      <c r="N60" s="39">
        <v>39903</v>
      </c>
      <c r="O60" s="40">
        <v>1292.9772</v>
      </c>
      <c r="P60" s="41">
        <v>104.1367</v>
      </c>
      <c r="Q60" s="42">
        <v>8.75951820282031E-2</v>
      </c>
      <c r="R60" s="40">
        <v>1133.4312</v>
      </c>
      <c r="S60" s="40">
        <v>1095.0358000000001</v>
      </c>
      <c r="T60" s="40">
        <v>1349.3732</v>
      </c>
      <c r="U60">
        <f t="shared" si="1"/>
        <v>8.3969003854820951E-2</v>
      </c>
      <c r="X60" s="3"/>
      <c r="Y60" s="3">
        <v>39903</v>
      </c>
      <c r="Z60">
        <v>100.7265625</v>
      </c>
      <c r="AA60">
        <f t="shared" si="2"/>
        <v>3.0405635534968629E-2</v>
      </c>
      <c r="AD60" s="3">
        <v>39903</v>
      </c>
      <c r="AE60" s="36">
        <f t="shared" si="3"/>
        <v>4.7770770248756034E-2</v>
      </c>
      <c r="AF60">
        <f t="shared" si="4"/>
        <v>5.3563368319852325E-2</v>
      </c>
      <c r="AH60" s="3">
        <v>39903</v>
      </c>
      <c r="AI60" s="36">
        <f t="shared" si="5"/>
        <v>-5.7925980710962915E-3</v>
      </c>
      <c r="AJ60" s="36"/>
      <c r="AK60" s="3">
        <v>39903</v>
      </c>
      <c r="AL60" s="36">
        <f t="shared" si="6"/>
        <v>4.7770770248756034E-2</v>
      </c>
      <c r="AM60">
        <f t="shared" si="7"/>
        <v>5.3563368319852325E-2</v>
      </c>
      <c r="AN60">
        <f t="shared" si="8"/>
        <v>2.8690344257681598E-3</v>
      </c>
      <c r="AP60" s="3">
        <v>39903</v>
      </c>
      <c r="AQ60" s="36">
        <f t="shared" si="9"/>
        <v>4.7770770248756034E-2</v>
      </c>
      <c r="AR60">
        <f t="shared" si="10"/>
        <v>5.3563368319852325E-2</v>
      </c>
      <c r="AS60">
        <f t="shared" si="11"/>
        <v>0</v>
      </c>
      <c r="AT60">
        <f t="shared" si="12"/>
        <v>5.3563368319852325E-2</v>
      </c>
      <c r="AU60">
        <f t="shared" si="13"/>
        <v>0</v>
      </c>
      <c r="AW60" s="3">
        <v>39903</v>
      </c>
      <c r="AX60" s="36">
        <f t="shared" si="14"/>
        <v>4.7770770248756034E-2</v>
      </c>
      <c r="AY60">
        <f t="shared" si="15"/>
        <v>5.3563368319852325E-2</v>
      </c>
      <c r="AZ60" s="49">
        <f t="shared" ref="AZ60:BA60" si="63">BF266</f>
        <v>0.03</v>
      </c>
      <c r="BA60" s="49">
        <f t="shared" si="63"/>
        <v>3.47</v>
      </c>
    </row>
    <row r="61" spans="2:55" ht="13" x14ac:dyDescent="0.3">
      <c r="B61" s="27">
        <v>39933</v>
      </c>
      <c r="C61" s="34">
        <v>72.05</v>
      </c>
      <c r="D61" s="29"/>
      <c r="E61" s="28">
        <v>72.05</v>
      </c>
      <c r="F61" s="28">
        <v>0</v>
      </c>
      <c r="G61" s="30">
        <v>0</v>
      </c>
      <c r="H61" s="28">
        <v>158.47</v>
      </c>
      <c r="I61" s="28" t="s">
        <v>181</v>
      </c>
      <c r="J61" s="31"/>
      <c r="K61" s="31">
        <f t="shared" si="18"/>
        <v>0.13581415873913627</v>
      </c>
      <c r="L61" s="36"/>
      <c r="N61" s="39">
        <v>39933</v>
      </c>
      <c r="O61" s="40">
        <v>1416.7273</v>
      </c>
      <c r="P61" s="41">
        <v>123.7501</v>
      </c>
      <c r="Q61" s="42">
        <v>9.5709421635586406E-2</v>
      </c>
      <c r="R61" s="40">
        <v>1314.6311000000001</v>
      </c>
      <c r="S61" s="40">
        <v>1314.6311000000001</v>
      </c>
      <c r="T61" s="40">
        <v>1417.9894999999999</v>
      </c>
      <c r="U61">
        <f t="shared" si="1"/>
        <v>9.1402027128744776E-2</v>
      </c>
      <c r="X61" s="3"/>
      <c r="Y61" s="3">
        <v>39933</v>
      </c>
      <c r="Z61">
        <v>96.92</v>
      </c>
      <c r="AA61">
        <f t="shared" si="2"/>
        <v>-3.8523647542895452E-2</v>
      </c>
      <c r="AD61" s="3">
        <v>39933</v>
      </c>
      <c r="AE61" s="36">
        <f t="shared" si="3"/>
        <v>0.17433780628203172</v>
      </c>
      <c r="AF61">
        <f t="shared" si="4"/>
        <v>0.12992567467164023</v>
      </c>
      <c r="AH61" s="3">
        <v>39933</v>
      </c>
      <c r="AI61" s="36">
        <f t="shared" si="5"/>
        <v>4.4412131610391495E-2</v>
      </c>
      <c r="AJ61" s="36"/>
      <c r="AK61" s="3">
        <v>39933</v>
      </c>
      <c r="AL61" s="36">
        <f t="shared" si="6"/>
        <v>0.17433780628203172</v>
      </c>
      <c r="AM61">
        <f t="shared" si="7"/>
        <v>0.12992567467164023</v>
      </c>
      <c r="AN61">
        <f t="shared" si="8"/>
        <v>1.6880680938880895E-2</v>
      </c>
      <c r="AP61" s="3">
        <v>39933</v>
      </c>
      <c r="AQ61" s="36">
        <f t="shared" si="9"/>
        <v>0.17433780628203172</v>
      </c>
      <c r="AR61">
        <f t="shared" si="10"/>
        <v>0.12992567467164023</v>
      </c>
      <c r="AS61">
        <f t="shared" si="11"/>
        <v>0</v>
      </c>
      <c r="AT61">
        <f t="shared" si="12"/>
        <v>0.12992567467164023</v>
      </c>
      <c r="AU61">
        <f t="shared" si="13"/>
        <v>0</v>
      </c>
      <c r="AW61" s="3">
        <v>39933</v>
      </c>
      <c r="AX61" s="36">
        <f t="shared" si="14"/>
        <v>0.17433780628203172</v>
      </c>
      <c r="AY61">
        <f t="shared" si="15"/>
        <v>0.12992567467164023</v>
      </c>
      <c r="AZ61" s="49">
        <f t="shared" ref="AZ61:BA61" si="64">BF267</f>
        <v>5.39</v>
      </c>
      <c r="BA61" s="49">
        <f t="shared" si="64"/>
        <v>5.36</v>
      </c>
    </row>
    <row r="62" spans="2:55" ht="13" x14ac:dyDescent="0.3">
      <c r="B62" s="21" t="s">
        <v>184</v>
      </c>
      <c r="C62" s="33">
        <v>77.45</v>
      </c>
      <c r="D62" s="23"/>
      <c r="E62" s="22">
        <v>77.45</v>
      </c>
      <c r="F62" s="22">
        <v>0</v>
      </c>
      <c r="G62" s="24">
        <v>0</v>
      </c>
      <c r="H62" s="22">
        <v>158.47</v>
      </c>
      <c r="I62" s="22" t="s">
        <v>181</v>
      </c>
      <c r="J62" s="26"/>
      <c r="K62" s="31">
        <f t="shared" si="18"/>
        <v>7.2272244417346643E-2</v>
      </c>
      <c r="L62" s="36"/>
      <c r="N62" s="39">
        <v>39964</v>
      </c>
      <c r="O62" s="40">
        <v>1495.9690000000001</v>
      </c>
      <c r="P62" s="41">
        <v>79.241699999999994</v>
      </c>
      <c r="Q62" s="42">
        <v>5.5932923717923702E-2</v>
      </c>
      <c r="R62" s="40">
        <v>1424.4081000000001</v>
      </c>
      <c r="S62" s="40">
        <v>1424.4081000000001</v>
      </c>
      <c r="T62" s="40">
        <v>1509.1383000000001</v>
      </c>
      <c r="U62">
        <f t="shared" si="1"/>
        <v>5.4424664060127949E-2</v>
      </c>
      <c r="X62" s="3"/>
      <c r="Y62" s="3">
        <v>39964</v>
      </c>
      <c r="Z62">
        <v>97.17</v>
      </c>
      <c r="AA62">
        <f t="shared" si="2"/>
        <v>2.5761259030225806E-3</v>
      </c>
      <c r="AD62" s="3">
        <v>39964</v>
      </c>
      <c r="AE62" s="36">
        <f t="shared" si="3"/>
        <v>6.9696118514324057E-2</v>
      </c>
      <c r="AF62">
        <f t="shared" si="4"/>
        <v>5.184853815710537E-2</v>
      </c>
      <c r="AH62" s="3">
        <v>39964</v>
      </c>
      <c r="AI62" s="36">
        <f t="shared" si="5"/>
        <v>1.7847580357218694E-2</v>
      </c>
      <c r="AJ62" s="36"/>
      <c r="AK62" s="3">
        <v>39964</v>
      </c>
      <c r="AL62" s="36">
        <f t="shared" si="6"/>
        <v>6.9696118514324057E-2</v>
      </c>
      <c r="AM62">
        <f t="shared" si="7"/>
        <v>5.184853815710537E-2</v>
      </c>
      <c r="AN62">
        <f t="shared" si="8"/>
        <v>2.6882709090288114E-3</v>
      </c>
      <c r="AP62" s="3">
        <v>39964</v>
      </c>
      <c r="AQ62" s="36">
        <f t="shared" si="9"/>
        <v>6.9696118514324057E-2</v>
      </c>
      <c r="AR62">
        <f t="shared" si="10"/>
        <v>5.184853815710537E-2</v>
      </c>
      <c r="AS62">
        <f t="shared" si="11"/>
        <v>0</v>
      </c>
      <c r="AT62">
        <f t="shared" si="12"/>
        <v>5.184853815710537E-2</v>
      </c>
      <c r="AU62">
        <f t="shared" si="13"/>
        <v>0</v>
      </c>
      <c r="AW62" s="3">
        <v>39964</v>
      </c>
      <c r="AX62" s="36">
        <f t="shared" si="14"/>
        <v>6.9696118514324057E-2</v>
      </c>
      <c r="AY62">
        <f t="shared" si="15"/>
        <v>5.184853815710537E-2</v>
      </c>
      <c r="AZ62" s="49">
        <f t="shared" ref="AZ62:BA62" si="65">BF268</f>
        <v>-2.52</v>
      </c>
      <c r="BA62" s="49">
        <f t="shared" si="65"/>
        <v>0.28000000000000003</v>
      </c>
    </row>
    <row r="63" spans="2:55" ht="13" x14ac:dyDescent="0.3">
      <c r="B63" s="27">
        <v>39994</v>
      </c>
      <c r="C63" s="34">
        <v>77.13</v>
      </c>
      <c r="D63" s="29"/>
      <c r="E63" s="28">
        <v>77.13</v>
      </c>
      <c r="F63" s="28">
        <v>0</v>
      </c>
      <c r="G63" s="30">
        <v>0</v>
      </c>
      <c r="H63" s="28">
        <v>158.47</v>
      </c>
      <c r="I63" s="28" t="s">
        <v>181</v>
      </c>
      <c r="J63" s="31"/>
      <c r="K63" s="31">
        <f t="shared" si="18"/>
        <v>-4.1402569169698795E-3</v>
      </c>
      <c r="L63" s="36"/>
      <c r="N63" s="39">
        <v>39994</v>
      </c>
      <c r="O63" s="40">
        <v>1498.9365</v>
      </c>
      <c r="P63" s="41">
        <v>2.9674999999999701</v>
      </c>
      <c r="Q63" s="42">
        <v>1.9836640999913598E-3</v>
      </c>
      <c r="R63" s="40">
        <v>1534.6525999999999</v>
      </c>
      <c r="S63" s="40">
        <v>1455.5406</v>
      </c>
      <c r="T63" s="40">
        <v>1541.6982</v>
      </c>
      <c r="U63">
        <f t="shared" si="1"/>
        <v>1.9816992363510563E-3</v>
      </c>
      <c r="X63" s="3"/>
      <c r="Y63" s="3">
        <v>39994</v>
      </c>
      <c r="Z63">
        <v>96.62</v>
      </c>
      <c r="AA63">
        <f t="shared" si="2"/>
        <v>-5.6762627250870135E-3</v>
      </c>
      <c r="AD63" s="3">
        <v>39994</v>
      </c>
      <c r="AE63" s="36">
        <f t="shared" si="3"/>
        <v>1.536005808117134E-3</v>
      </c>
      <c r="AF63">
        <f t="shared" si="4"/>
        <v>7.6579619614380694E-3</v>
      </c>
      <c r="AH63" s="3">
        <v>39994</v>
      </c>
      <c r="AI63" s="36">
        <f t="shared" si="5"/>
        <v>-6.1219561533209354E-3</v>
      </c>
      <c r="AJ63" s="36"/>
      <c r="AK63" s="3">
        <v>39994</v>
      </c>
      <c r="AL63" s="36">
        <f t="shared" si="6"/>
        <v>1.536005808117134E-3</v>
      </c>
      <c r="AM63">
        <f t="shared" si="7"/>
        <v>7.6579619614380694E-3</v>
      </c>
      <c r="AN63">
        <f t="shared" si="8"/>
        <v>5.8644381402832402E-5</v>
      </c>
      <c r="AP63" s="3">
        <v>39994</v>
      </c>
      <c r="AQ63" s="36">
        <f t="shared" si="9"/>
        <v>1.536005808117134E-3</v>
      </c>
      <c r="AR63">
        <f t="shared" si="10"/>
        <v>7.6579619614380694E-3</v>
      </c>
      <c r="AS63">
        <f t="shared" si="11"/>
        <v>0</v>
      </c>
      <c r="AT63">
        <f t="shared" si="12"/>
        <v>7.6579619614380694E-3</v>
      </c>
      <c r="AU63">
        <f t="shared" si="13"/>
        <v>0</v>
      </c>
      <c r="AW63" s="3">
        <v>39994</v>
      </c>
      <c r="AX63" s="36">
        <f t="shared" si="14"/>
        <v>1.536005808117134E-3</v>
      </c>
      <c r="AY63">
        <f t="shared" si="15"/>
        <v>7.6579619614380694E-3</v>
      </c>
      <c r="AZ63" s="49">
        <f t="shared" ref="AZ63:BA63" si="66">BF269</f>
        <v>2.63</v>
      </c>
      <c r="BA63" s="49">
        <f t="shared" si="66"/>
        <v>-2.73</v>
      </c>
    </row>
    <row r="64" spans="2:55" ht="13" x14ac:dyDescent="0.3">
      <c r="B64" s="21">
        <v>40025</v>
      </c>
      <c r="C64" s="33">
        <v>84.37</v>
      </c>
      <c r="D64" s="23"/>
      <c r="E64" s="22">
        <v>84.37</v>
      </c>
      <c r="F64" s="22">
        <v>0</v>
      </c>
      <c r="G64" s="24">
        <v>0</v>
      </c>
      <c r="H64" s="22">
        <v>84.37</v>
      </c>
      <c r="I64" s="25"/>
      <c r="J64" s="26"/>
      <c r="K64" s="31">
        <f t="shared" si="18"/>
        <v>8.9719578231627725E-2</v>
      </c>
      <c r="L64" s="36"/>
      <c r="N64" s="39">
        <v>40025</v>
      </c>
      <c r="O64" s="40">
        <v>1612.3119999999999</v>
      </c>
      <c r="P64" s="41">
        <v>113.3755</v>
      </c>
      <c r="Q64" s="42">
        <v>7.5637293507763603E-2</v>
      </c>
      <c r="R64" s="40">
        <v>1505.6394</v>
      </c>
      <c r="S64" s="40">
        <v>1434.5037</v>
      </c>
      <c r="T64" s="40">
        <v>1612.3119999999999</v>
      </c>
      <c r="U64">
        <f t="shared" si="1"/>
        <v>7.2913317094659771E-2</v>
      </c>
      <c r="X64" s="3"/>
      <c r="Y64" s="3">
        <v>40025</v>
      </c>
      <c r="Z64">
        <v>97.07</v>
      </c>
      <c r="AA64">
        <f t="shared" si="2"/>
        <v>4.6466085978742284E-3</v>
      </c>
      <c r="AD64" s="3">
        <v>40025</v>
      </c>
      <c r="AE64" s="36">
        <f t="shared" si="3"/>
        <v>8.5072969633753492E-2</v>
      </c>
      <c r="AF64">
        <f t="shared" si="4"/>
        <v>6.8266708496785539E-2</v>
      </c>
      <c r="AH64" s="3">
        <v>40025</v>
      </c>
      <c r="AI64" s="36">
        <f t="shared" si="5"/>
        <v>1.6806261136967954E-2</v>
      </c>
      <c r="AJ64" s="36"/>
      <c r="AK64" s="3">
        <v>40025</v>
      </c>
      <c r="AL64" s="36">
        <f t="shared" si="6"/>
        <v>8.5072969633753492E-2</v>
      </c>
      <c r="AM64">
        <f t="shared" si="7"/>
        <v>6.8266708496785539E-2</v>
      </c>
      <c r="AN64">
        <f t="shared" si="8"/>
        <v>4.6603434889850911E-3</v>
      </c>
      <c r="AP64" s="3">
        <v>40025</v>
      </c>
      <c r="AQ64" s="36">
        <f t="shared" si="9"/>
        <v>8.5072969633753492E-2</v>
      </c>
      <c r="AR64">
        <f t="shared" si="10"/>
        <v>6.8266708496785539E-2</v>
      </c>
      <c r="AS64">
        <f t="shared" si="11"/>
        <v>0</v>
      </c>
      <c r="AT64">
        <f t="shared" si="12"/>
        <v>6.8266708496785539E-2</v>
      </c>
      <c r="AU64">
        <f t="shared" si="13"/>
        <v>0</v>
      </c>
      <c r="AW64" s="3">
        <v>40025</v>
      </c>
      <c r="AX64" s="36">
        <f t="shared" si="14"/>
        <v>8.5072969633753492E-2</v>
      </c>
      <c r="AY64">
        <f t="shared" si="15"/>
        <v>6.8266708496785539E-2</v>
      </c>
      <c r="AZ64" s="49">
        <f t="shared" ref="AZ64:BA64" si="67">BF270</f>
        <v>1.87</v>
      </c>
      <c r="BA64" s="49">
        <f t="shared" si="67"/>
        <v>4.83</v>
      </c>
    </row>
    <row r="65" spans="2:55" ht="13" x14ac:dyDescent="0.3">
      <c r="B65" s="27">
        <v>40056</v>
      </c>
      <c r="C65" s="34">
        <v>88.02</v>
      </c>
      <c r="D65" s="29"/>
      <c r="E65" s="28">
        <v>88.02</v>
      </c>
      <c r="F65" s="28">
        <v>0</v>
      </c>
      <c r="G65" s="30">
        <v>0</v>
      </c>
      <c r="H65" s="28">
        <v>88.99</v>
      </c>
      <c r="I65" s="28" t="s">
        <v>181</v>
      </c>
      <c r="J65" s="31"/>
      <c r="K65" s="31">
        <f t="shared" si="18"/>
        <v>4.2352173205409981E-2</v>
      </c>
      <c r="L65" s="36"/>
      <c r="N65" s="39">
        <v>40056</v>
      </c>
      <c r="O65" s="40">
        <v>1670.5233000000001</v>
      </c>
      <c r="P65" s="41">
        <v>58.2113000000002</v>
      </c>
      <c r="Q65" s="42">
        <v>3.6104240370350302E-2</v>
      </c>
      <c r="R65" s="40">
        <v>1637.0553</v>
      </c>
      <c r="S65" s="40">
        <v>1602.0609999999999</v>
      </c>
      <c r="T65" s="40">
        <v>1687.1643999999999</v>
      </c>
      <c r="U65">
        <f t="shared" si="1"/>
        <v>3.5467756893726651E-2</v>
      </c>
      <c r="X65" s="3"/>
      <c r="Y65" s="3">
        <v>40056</v>
      </c>
      <c r="Z65">
        <v>101.905</v>
      </c>
      <c r="AA65">
        <f t="shared" si="2"/>
        <v>4.8608639014208012E-2</v>
      </c>
      <c r="AD65" s="3">
        <v>40056</v>
      </c>
      <c r="AE65" s="36">
        <f t="shared" si="3"/>
        <v>-6.2564658087980313E-3</v>
      </c>
      <c r="AF65">
        <f t="shared" si="4"/>
        <v>-1.3140882120481361E-2</v>
      </c>
      <c r="AH65" s="3">
        <v>40056</v>
      </c>
      <c r="AI65" s="36">
        <f t="shared" si="5"/>
        <v>6.8844163116833293E-3</v>
      </c>
      <c r="AJ65" s="36"/>
      <c r="AK65" s="3">
        <v>40056</v>
      </c>
      <c r="AL65" s="36">
        <f t="shared" si="6"/>
        <v>-6.2564658087980313E-3</v>
      </c>
      <c r="AM65">
        <f t="shared" si="7"/>
        <v>-1.3140882120481361E-2</v>
      </c>
      <c r="AN65">
        <f t="shared" si="8"/>
        <v>1.726827829043867E-4</v>
      </c>
      <c r="AP65" s="3">
        <v>40056</v>
      </c>
      <c r="AQ65" s="36">
        <f t="shared" si="9"/>
        <v>-6.2564658087980313E-3</v>
      </c>
      <c r="AR65">
        <f t="shared" si="10"/>
        <v>-1.3140882120481361E-2</v>
      </c>
      <c r="AS65">
        <f t="shared" si="11"/>
        <v>-1</v>
      </c>
      <c r="AT65">
        <f t="shared" si="12"/>
        <v>-1.3140882120481361E-2</v>
      </c>
      <c r="AU65">
        <f t="shared" si="13"/>
        <v>1.3140882120481361E-2</v>
      </c>
      <c r="AW65" s="3">
        <v>40056</v>
      </c>
      <c r="AX65" s="36">
        <f t="shared" si="14"/>
        <v>-6.2564658087980313E-3</v>
      </c>
      <c r="AY65">
        <f t="shared" si="15"/>
        <v>-1.3140882120481361E-2</v>
      </c>
      <c r="AZ65" s="49">
        <f t="shared" ref="AZ65:BA65" si="68">BF271</f>
        <v>-1.08</v>
      </c>
      <c r="BA65" s="49">
        <f t="shared" si="68"/>
        <v>7.63</v>
      </c>
    </row>
    <row r="66" spans="2:55" ht="13" x14ac:dyDescent="0.3">
      <c r="B66" s="21">
        <v>40086</v>
      </c>
      <c r="C66" s="33">
        <v>92.24</v>
      </c>
      <c r="D66" s="23"/>
      <c r="E66" s="22">
        <v>92.24</v>
      </c>
      <c r="F66" s="22">
        <v>0</v>
      </c>
      <c r="G66" s="24">
        <v>0</v>
      </c>
      <c r="H66" s="22">
        <v>88.99</v>
      </c>
      <c r="I66" s="22" t="s">
        <v>181</v>
      </c>
      <c r="J66" s="26"/>
      <c r="K66" s="31">
        <f t="shared" si="18"/>
        <v>4.6829814577858286E-2</v>
      </c>
      <c r="L66" s="36"/>
      <c r="N66" s="39">
        <v>40086</v>
      </c>
      <c r="O66" s="40">
        <v>1732.8590999999999</v>
      </c>
      <c r="P66" s="41">
        <v>62.3357999999998</v>
      </c>
      <c r="Q66" s="42">
        <v>3.7315133527320403E-2</v>
      </c>
      <c r="R66" s="40">
        <v>1633.6325999999999</v>
      </c>
      <c r="S66" s="40">
        <v>1628.6605999999999</v>
      </c>
      <c r="T66" s="40">
        <v>1755.9933000000001</v>
      </c>
      <c r="U66">
        <f t="shared" si="1"/>
        <v>3.663577269398257E-2</v>
      </c>
      <c r="X66" s="3"/>
      <c r="Y66" s="3">
        <v>40086</v>
      </c>
      <c r="Z66">
        <v>102.66500000000001</v>
      </c>
      <c r="AA66">
        <f t="shared" si="2"/>
        <v>7.430253669119204E-3</v>
      </c>
      <c r="AD66" s="3">
        <v>40086</v>
      </c>
      <c r="AE66" s="36">
        <f t="shared" si="3"/>
        <v>3.9399560908739084E-2</v>
      </c>
      <c r="AF66">
        <f t="shared" si="4"/>
        <v>2.9205519024863368E-2</v>
      </c>
      <c r="AH66" s="3">
        <v>40086</v>
      </c>
      <c r="AI66" s="36">
        <f t="shared" si="5"/>
        <v>1.0194041883875717E-2</v>
      </c>
      <c r="AJ66" s="36"/>
      <c r="AK66" s="3">
        <v>40086</v>
      </c>
      <c r="AL66" s="36">
        <f t="shared" si="6"/>
        <v>3.9399560908739084E-2</v>
      </c>
      <c r="AM66">
        <f t="shared" si="7"/>
        <v>2.9205519024863368E-2</v>
      </c>
      <c r="AN66">
        <f t="shared" si="8"/>
        <v>8.5296234151165605E-4</v>
      </c>
      <c r="AP66" s="3">
        <v>40086</v>
      </c>
      <c r="AQ66" s="36">
        <f t="shared" si="9"/>
        <v>3.9399560908739084E-2</v>
      </c>
      <c r="AR66">
        <f t="shared" si="10"/>
        <v>2.9205519024863368E-2</v>
      </c>
      <c r="AS66">
        <f t="shared" si="11"/>
        <v>0</v>
      </c>
      <c r="AT66">
        <f t="shared" si="12"/>
        <v>2.9205519024863368E-2</v>
      </c>
      <c r="AU66">
        <f t="shared" si="13"/>
        <v>0</v>
      </c>
      <c r="AW66" s="3">
        <v>40086</v>
      </c>
      <c r="AX66" s="36">
        <f t="shared" si="14"/>
        <v>3.9399560908739084E-2</v>
      </c>
      <c r="AY66">
        <f t="shared" si="15"/>
        <v>2.9205519024863368E-2</v>
      </c>
      <c r="AZ66" s="49">
        <f t="shared" ref="AZ66:BA66" si="69">BF272</f>
        <v>2.4300000000000002</v>
      </c>
      <c r="BA66" s="49">
        <f t="shared" si="69"/>
        <v>1.04</v>
      </c>
    </row>
    <row r="67" spans="2:55" ht="13" x14ac:dyDescent="0.3">
      <c r="B67" s="27" t="s">
        <v>185</v>
      </c>
      <c r="C67" s="34">
        <v>89.59</v>
      </c>
      <c r="D67" s="29"/>
      <c r="E67" s="28">
        <v>89.59</v>
      </c>
      <c r="F67" s="28">
        <v>0</v>
      </c>
      <c r="G67" s="30">
        <v>0</v>
      </c>
      <c r="H67" s="28">
        <v>88.99</v>
      </c>
      <c r="I67" s="28" t="s">
        <v>181</v>
      </c>
      <c r="J67" s="31"/>
      <c r="K67" s="31">
        <f t="shared" si="18"/>
        <v>-2.9150169351316493E-2</v>
      </c>
      <c r="L67" s="36"/>
      <c r="N67" s="39">
        <v>40117</v>
      </c>
      <c r="O67" s="40">
        <v>1700.6677</v>
      </c>
      <c r="P67" s="41">
        <v>-32.191399999999902</v>
      </c>
      <c r="Q67" s="42">
        <v>-1.8577044146289801E-2</v>
      </c>
      <c r="R67" s="40">
        <v>1688.2357</v>
      </c>
      <c r="S67" s="40">
        <v>1680.7047</v>
      </c>
      <c r="T67" s="40">
        <v>1801.1249</v>
      </c>
      <c r="U67">
        <f t="shared" si="1"/>
        <v>-1.8751764674983858E-2</v>
      </c>
      <c r="X67" s="3"/>
      <c r="Y67" s="3">
        <v>40117</v>
      </c>
      <c r="Z67">
        <v>101.98</v>
      </c>
      <c r="AA67">
        <f t="shared" si="2"/>
        <v>-6.6945447804523219E-3</v>
      </c>
      <c r="AD67" s="3">
        <v>40117</v>
      </c>
      <c r="AE67" s="36">
        <f t="shared" si="3"/>
        <v>-2.2455624570864172E-2</v>
      </c>
      <c r="AF67">
        <f t="shared" si="4"/>
        <v>-1.2057219894531537E-2</v>
      </c>
      <c r="AH67" s="3">
        <v>40117</v>
      </c>
      <c r="AI67" s="36">
        <f t="shared" si="5"/>
        <v>-1.0398404676332636E-2</v>
      </c>
      <c r="AJ67" s="36"/>
      <c r="AK67" s="3">
        <v>40117</v>
      </c>
      <c r="AL67" s="36">
        <f t="shared" si="6"/>
        <v>-2.2455624570864172E-2</v>
      </c>
      <c r="AM67">
        <f t="shared" si="7"/>
        <v>-1.2057219894531537E-2</v>
      </c>
      <c r="AN67">
        <f t="shared" si="8"/>
        <v>1.4537655158508708E-4</v>
      </c>
      <c r="AP67" s="3">
        <v>40117</v>
      </c>
      <c r="AQ67" s="36">
        <f t="shared" si="9"/>
        <v>-2.2455624570864172E-2</v>
      </c>
      <c r="AR67">
        <f t="shared" si="10"/>
        <v>-1.2057219894531537E-2</v>
      </c>
      <c r="AS67">
        <f t="shared" si="11"/>
        <v>-1</v>
      </c>
      <c r="AT67">
        <f t="shared" si="12"/>
        <v>-1.2057219894531537E-2</v>
      </c>
      <c r="AU67">
        <f t="shared" si="13"/>
        <v>1.2057219894531537E-2</v>
      </c>
      <c r="AW67" s="3">
        <v>40117</v>
      </c>
      <c r="AX67" s="36">
        <f t="shared" si="14"/>
        <v>-2.2455624570864172E-2</v>
      </c>
      <c r="AY67">
        <f t="shared" si="15"/>
        <v>-1.2057219894531537E-2</v>
      </c>
      <c r="AZ67" s="49">
        <f t="shared" ref="AZ67:BA67" si="70">BF273</f>
        <v>-4.3499999999999996</v>
      </c>
      <c r="BA67" s="49">
        <f t="shared" si="70"/>
        <v>-4.21</v>
      </c>
    </row>
    <row r="68" spans="2:55" ht="13" x14ac:dyDescent="0.3">
      <c r="B68" s="21">
        <v>40147</v>
      </c>
      <c r="C68" s="33">
        <v>94.17</v>
      </c>
      <c r="D68" s="23"/>
      <c r="E68" s="22">
        <v>94.17</v>
      </c>
      <c r="F68" s="22">
        <v>0</v>
      </c>
      <c r="G68" s="24">
        <v>0</v>
      </c>
      <c r="H68" s="22">
        <v>88.99</v>
      </c>
      <c r="I68" s="22" t="s">
        <v>181</v>
      </c>
      <c r="J68" s="26"/>
      <c r="K68" s="31">
        <f t="shared" si="18"/>
        <v>4.9857952912484856E-2</v>
      </c>
      <c r="L68" s="36"/>
      <c r="N68" s="39">
        <v>40147</v>
      </c>
      <c r="O68" s="40">
        <v>1802.6796999999999</v>
      </c>
      <c r="P68" s="41">
        <v>102.012</v>
      </c>
      <c r="Q68" s="42">
        <v>5.9983499422021101E-2</v>
      </c>
      <c r="R68" s="40">
        <v>1711.6519000000001</v>
      </c>
      <c r="S68" s="40">
        <v>1711.6519000000001</v>
      </c>
      <c r="T68" s="40">
        <v>1826.7416000000001</v>
      </c>
      <c r="U68">
        <f t="shared" si="1"/>
        <v>5.825334141981639E-2</v>
      </c>
      <c r="X68" s="3"/>
      <c r="Y68" s="3">
        <v>40147</v>
      </c>
      <c r="Z68">
        <v>101.5</v>
      </c>
      <c r="AA68">
        <f t="shared" si="2"/>
        <v>-4.7179171451677089E-3</v>
      </c>
      <c r="AD68" s="3">
        <v>40147</v>
      </c>
      <c r="AE68" s="36">
        <f t="shared" si="3"/>
        <v>5.4575870057652562E-2</v>
      </c>
      <c r="AF68">
        <f t="shared" si="4"/>
        <v>6.2971258564984103E-2</v>
      </c>
      <c r="AH68" s="3">
        <v>40147</v>
      </c>
      <c r="AI68" s="36">
        <f t="shared" si="5"/>
        <v>-8.3953885073315346E-3</v>
      </c>
      <c r="AJ68" s="36"/>
      <c r="AK68" s="3">
        <v>40147</v>
      </c>
      <c r="AL68" s="36">
        <f t="shared" si="6"/>
        <v>5.4575870057652562E-2</v>
      </c>
      <c r="AM68">
        <f t="shared" si="7"/>
        <v>6.2971258564984103E-2</v>
      </c>
      <c r="AN68">
        <f t="shared" si="8"/>
        <v>3.9653794052580838E-3</v>
      </c>
      <c r="AP68" s="3">
        <v>40147</v>
      </c>
      <c r="AQ68" s="36">
        <f t="shared" si="9"/>
        <v>5.4575870057652562E-2</v>
      </c>
      <c r="AR68">
        <f t="shared" si="10"/>
        <v>6.2971258564984103E-2</v>
      </c>
      <c r="AS68">
        <f t="shared" si="11"/>
        <v>0</v>
      </c>
      <c r="AT68">
        <f t="shared" si="12"/>
        <v>6.2971258564984103E-2</v>
      </c>
      <c r="AU68">
        <f t="shared" si="13"/>
        <v>0</v>
      </c>
      <c r="AW68" s="3">
        <v>40147</v>
      </c>
      <c r="AX68" s="36">
        <f t="shared" si="14"/>
        <v>5.4575870057652562E-2</v>
      </c>
      <c r="AY68">
        <f t="shared" si="15"/>
        <v>6.2971258564984103E-2</v>
      </c>
      <c r="AZ68" s="49">
        <f t="shared" ref="AZ68:BA68" si="71">BF274</f>
        <v>-2.4</v>
      </c>
      <c r="BA68" s="49">
        <f t="shared" si="71"/>
        <v>-0.34</v>
      </c>
    </row>
    <row r="69" spans="2:55" ht="13" x14ac:dyDescent="0.3">
      <c r="B69" s="27">
        <v>40178</v>
      </c>
      <c r="C69" s="34">
        <v>96.14</v>
      </c>
      <c r="D69" s="29"/>
      <c r="E69" s="28">
        <v>96.14</v>
      </c>
      <c r="F69" s="28">
        <v>0</v>
      </c>
      <c r="G69" s="30">
        <v>0</v>
      </c>
      <c r="H69" s="28">
        <v>88.99</v>
      </c>
      <c r="I69" s="28" t="s">
        <v>181</v>
      </c>
      <c r="J69" s="31"/>
      <c r="K69" s="31">
        <f t="shared" si="18"/>
        <v>2.0703802943842706E-2</v>
      </c>
      <c r="L69" s="36"/>
      <c r="N69" s="39">
        <v>40178</v>
      </c>
      <c r="O69" s="40">
        <v>1837.4992999999999</v>
      </c>
      <c r="P69" s="41">
        <v>34.819600000000001</v>
      </c>
      <c r="Q69" s="42">
        <v>1.93154668574789E-2</v>
      </c>
      <c r="R69" s="40">
        <v>1824.5405000000001</v>
      </c>
      <c r="S69" s="40">
        <v>1797.3062</v>
      </c>
      <c r="T69" s="40">
        <v>1857.8883000000001</v>
      </c>
      <c r="U69">
        <f t="shared" si="1"/>
        <v>1.9131291076398611E-2</v>
      </c>
      <c r="X69" s="3"/>
      <c r="Y69" s="3">
        <v>40178</v>
      </c>
      <c r="Z69">
        <v>96.254999999999995</v>
      </c>
      <c r="AA69">
        <f t="shared" si="2"/>
        <v>-5.305787861125371E-2</v>
      </c>
      <c r="AD69" s="3">
        <v>40178</v>
      </c>
      <c r="AE69" s="36">
        <f t="shared" si="3"/>
        <v>7.3761681555096409E-2</v>
      </c>
      <c r="AF69">
        <f t="shared" si="4"/>
        <v>7.2189169687652321E-2</v>
      </c>
      <c r="AH69" s="3">
        <v>40178</v>
      </c>
      <c r="AI69" s="36">
        <f t="shared" si="5"/>
        <v>1.5725118674440944E-3</v>
      </c>
      <c r="AJ69" s="36"/>
      <c r="AK69" s="3">
        <v>40178</v>
      </c>
      <c r="AL69" s="36">
        <f t="shared" si="6"/>
        <v>7.3761681555096409E-2</v>
      </c>
      <c r="AM69">
        <f t="shared" si="7"/>
        <v>7.2189169687652321E-2</v>
      </c>
      <c r="AN69">
        <f t="shared" si="8"/>
        <v>5.2112762201926609E-3</v>
      </c>
      <c r="AP69" s="3">
        <v>40178</v>
      </c>
      <c r="AQ69" s="36">
        <f t="shared" si="9"/>
        <v>7.3761681555096409E-2</v>
      </c>
      <c r="AR69">
        <f t="shared" si="10"/>
        <v>7.2189169687652321E-2</v>
      </c>
      <c r="AS69">
        <f t="shared" si="11"/>
        <v>0</v>
      </c>
      <c r="AT69">
        <f t="shared" si="12"/>
        <v>7.2189169687652321E-2</v>
      </c>
      <c r="AU69">
        <f t="shared" si="13"/>
        <v>0</v>
      </c>
      <c r="AW69" s="3">
        <v>40178</v>
      </c>
      <c r="AX69" s="36">
        <f t="shared" si="14"/>
        <v>7.3761681555096409E-2</v>
      </c>
      <c r="AY69">
        <f t="shared" si="15"/>
        <v>7.2189169687652321E-2</v>
      </c>
      <c r="AZ69" s="49">
        <f t="shared" ref="AZ69:BA69" si="72">BF275</f>
        <v>6.05</v>
      </c>
      <c r="BA69" s="49">
        <f t="shared" si="72"/>
        <v>-0.16</v>
      </c>
    </row>
    <row r="70" spans="2:55" ht="13" x14ac:dyDescent="0.3">
      <c r="B70" s="21">
        <v>40207</v>
      </c>
      <c r="C70" s="33">
        <v>94.27</v>
      </c>
      <c r="D70" s="23"/>
      <c r="E70" s="22">
        <v>94.27</v>
      </c>
      <c r="F70" s="22">
        <v>0</v>
      </c>
      <c r="G70" s="24">
        <v>0</v>
      </c>
      <c r="H70" s="22">
        <v>88.99</v>
      </c>
      <c r="I70" s="22" t="s">
        <v>181</v>
      </c>
      <c r="J70" s="26"/>
      <c r="K70" s="31">
        <f t="shared" si="18"/>
        <v>-1.9642457057755663E-2</v>
      </c>
      <c r="L70" s="36"/>
      <c r="N70" s="39">
        <v>40209</v>
      </c>
      <c r="O70" s="40">
        <v>1771.3976</v>
      </c>
      <c r="P70" s="41">
        <v>-66.101699999999894</v>
      </c>
      <c r="Q70" s="42">
        <v>-3.59737279899916E-2</v>
      </c>
      <c r="R70" s="40">
        <v>1867.0630000000001</v>
      </c>
      <c r="S70" s="40">
        <v>1771.3976</v>
      </c>
      <c r="T70" s="40">
        <v>1896.7181</v>
      </c>
      <c r="U70">
        <f t="shared" si="1"/>
        <v>-3.6636731620535622E-2</v>
      </c>
      <c r="X70" s="3"/>
      <c r="Y70" s="3">
        <v>40209</v>
      </c>
      <c r="Z70">
        <v>98.254999999999995</v>
      </c>
      <c r="AA70">
        <f t="shared" si="2"/>
        <v>2.0565220169142053E-2</v>
      </c>
      <c r="AD70" s="3">
        <v>40209</v>
      </c>
      <c r="AE70" s="36">
        <f t="shared" si="3"/>
        <v>-4.020767722689772E-2</v>
      </c>
      <c r="AF70">
        <f t="shared" si="4"/>
        <v>-5.7201951789677671E-2</v>
      </c>
      <c r="AH70" s="3">
        <v>40209</v>
      </c>
      <c r="AI70" s="36">
        <f t="shared" si="5"/>
        <v>1.6994274562779958E-2</v>
      </c>
      <c r="AJ70" s="36"/>
      <c r="AK70" s="3">
        <v>40209</v>
      </c>
      <c r="AL70" s="36">
        <f t="shared" si="6"/>
        <v>-4.020767722689772E-2</v>
      </c>
      <c r="AM70">
        <f t="shared" si="7"/>
        <v>-5.7201951789677671E-2</v>
      </c>
      <c r="AN70">
        <f t="shared" si="8"/>
        <v>3.2720632885486086E-3</v>
      </c>
      <c r="AP70" s="3">
        <v>40209</v>
      </c>
      <c r="AQ70" s="36">
        <f t="shared" si="9"/>
        <v>-4.020767722689772E-2</v>
      </c>
      <c r="AR70">
        <f t="shared" si="10"/>
        <v>-5.7201951789677671E-2</v>
      </c>
      <c r="AS70">
        <f t="shared" si="11"/>
        <v>-1</v>
      </c>
      <c r="AT70">
        <f t="shared" si="12"/>
        <v>-5.7201951789677671E-2</v>
      </c>
      <c r="AU70">
        <f t="shared" si="13"/>
        <v>5.7201951789677671E-2</v>
      </c>
      <c r="AW70" s="3">
        <v>40209</v>
      </c>
      <c r="AX70" s="36">
        <f t="shared" si="14"/>
        <v>-4.020767722689772E-2</v>
      </c>
      <c r="AY70">
        <f t="shared" si="15"/>
        <v>-5.7201951789677671E-2</v>
      </c>
      <c r="AZ70" s="49">
        <f t="shared" ref="AZ70:BA70" si="73">BF276</f>
        <v>0.4</v>
      </c>
      <c r="BA70" s="49">
        <f t="shared" si="73"/>
        <v>0.43</v>
      </c>
    </row>
    <row r="71" spans="2:55" ht="13" x14ac:dyDescent="0.3">
      <c r="B71" s="27">
        <v>40235</v>
      </c>
      <c r="C71" s="34">
        <v>96.15</v>
      </c>
      <c r="D71" s="29"/>
      <c r="E71" s="28">
        <v>96.15</v>
      </c>
      <c r="F71" s="28">
        <v>0</v>
      </c>
      <c r="G71" s="30">
        <v>0</v>
      </c>
      <c r="H71" s="28">
        <v>88.99</v>
      </c>
      <c r="I71" s="28" t="s">
        <v>181</v>
      </c>
      <c r="J71" s="31"/>
      <c r="K71" s="31">
        <f t="shared" si="18"/>
        <v>1.9746466626729898E-2</v>
      </c>
      <c r="L71" s="36"/>
      <c r="N71" s="39">
        <v>40237</v>
      </c>
      <c r="O71" s="40">
        <v>1826.2705000000001</v>
      </c>
      <c r="P71" s="41">
        <v>54.872900000000101</v>
      </c>
      <c r="Q71" s="42">
        <v>3.0977178697769499E-2</v>
      </c>
      <c r="R71" s="40">
        <v>1796.6682000000001</v>
      </c>
      <c r="S71" s="40">
        <v>1744.3726999999999</v>
      </c>
      <c r="T71" s="40">
        <v>1833.0908999999999</v>
      </c>
      <c r="U71">
        <f t="shared" si="1"/>
        <v>3.0507069676132006E-2</v>
      </c>
      <c r="X71" s="3"/>
      <c r="Y71" s="3">
        <v>40237</v>
      </c>
      <c r="Z71">
        <v>100.11</v>
      </c>
      <c r="AA71">
        <f t="shared" si="2"/>
        <v>1.8703441391661992E-2</v>
      </c>
      <c r="AD71" s="3">
        <v>40237</v>
      </c>
      <c r="AE71" s="36">
        <f t="shared" si="3"/>
        <v>1.0430252350679056E-3</v>
      </c>
      <c r="AF71">
        <f t="shared" si="4"/>
        <v>1.1803628284470014E-2</v>
      </c>
      <c r="AH71" s="3">
        <v>40237</v>
      </c>
      <c r="AI71" s="36">
        <f t="shared" si="5"/>
        <v>-1.0760603049402108E-2</v>
      </c>
      <c r="AJ71" s="36"/>
      <c r="AK71" s="3">
        <v>40237</v>
      </c>
      <c r="AL71" s="36">
        <f t="shared" si="6"/>
        <v>1.0430252350679056E-3</v>
      </c>
      <c r="AM71">
        <f t="shared" si="7"/>
        <v>1.1803628284470014E-2</v>
      </c>
      <c r="AN71">
        <f t="shared" si="8"/>
        <v>1.3932564067794051E-4</v>
      </c>
      <c r="AP71" s="3">
        <v>40237</v>
      </c>
      <c r="AQ71" s="36">
        <f t="shared" si="9"/>
        <v>1.0430252350679056E-3</v>
      </c>
      <c r="AR71">
        <f t="shared" si="10"/>
        <v>1.1803628284470014E-2</v>
      </c>
      <c r="AS71">
        <f t="shared" si="11"/>
        <v>0</v>
      </c>
      <c r="AT71">
        <f t="shared" si="12"/>
        <v>1.1803628284470014E-2</v>
      </c>
      <c r="AU71">
        <f t="shared" si="13"/>
        <v>0</v>
      </c>
      <c r="AW71" s="3">
        <v>40237</v>
      </c>
      <c r="AX71" s="36">
        <f t="shared" si="14"/>
        <v>1.0430252350679056E-3</v>
      </c>
      <c r="AY71">
        <f t="shared" si="15"/>
        <v>1.1803628284470014E-2</v>
      </c>
      <c r="AZ71" s="49">
        <f t="shared" ref="AZ71:BA71" si="74">BF277</f>
        <v>1.19</v>
      </c>
      <c r="BA71" s="49">
        <f t="shared" si="74"/>
        <v>3.22</v>
      </c>
    </row>
    <row r="72" spans="2:55" ht="13" x14ac:dyDescent="0.3">
      <c r="B72" s="21">
        <v>40268</v>
      </c>
      <c r="C72" s="33">
        <v>102.2</v>
      </c>
      <c r="D72" s="23"/>
      <c r="E72" s="22">
        <v>102.2</v>
      </c>
      <c r="F72" s="22">
        <v>0</v>
      </c>
      <c r="G72" s="24">
        <v>0</v>
      </c>
      <c r="H72" s="22">
        <v>88.99</v>
      </c>
      <c r="I72" s="22" t="s">
        <v>181</v>
      </c>
      <c r="J72" s="26"/>
      <c r="K72" s="31">
        <f t="shared" si="18"/>
        <v>6.102220573481526E-2</v>
      </c>
      <c r="L72" s="36"/>
      <c r="N72" s="39">
        <v>40268</v>
      </c>
      <c r="O72" s="40">
        <v>1936.4766</v>
      </c>
      <c r="P72" s="41">
        <v>110.20610000000001</v>
      </c>
      <c r="Q72" s="42">
        <v>6.0344894143556399E-2</v>
      </c>
      <c r="R72" s="40">
        <v>1844.8715</v>
      </c>
      <c r="S72" s="40">
        <v>1844.8715</v>
      </c>
      <c r="T72" s="40">
        <v>1943.7007000000001</v>
      </c>
      <c r="U72">
        <f t="shared" si="1"/>
        <v>5.8594227035583819E-2</v>
      </c>
      <c r="X72" s="3"/>
      <c r="Y72" s="3">
        <v>40268</v>
      </c>
      <c r="Z72">
        <v>98.344999999999999</v>
      </c>
      <c r="AA72">
        <f t="shared" si="2"/>
        <v>-1.7787876729536398E-2</v>
      </c>
      <c r="AD72" s="3">
        <v>40268</v>
      </c>
      <c r="AE72" s="36">
        <f t="shared" si="3"/>
        <v>7.8810082464351658E-2</v>
      </c>
      <c r="AF72">
        <f t="shared" si="4"/>
        <v>7.6382103765120224E-2</v>
      </c>
      <c r="AH72" s="3">
        <v>40268</v>
      </c>
      <c r="AI72" s="36">
        <f t="shared" si="5"/>
        <v>2.4279786992314409E-3</v>
      </c>
      <c r="AJ72" s="36"/>
      <c r="AK72" s="3">
        <v>40268</v>
      </c>
      <c r="AL72" s="36">
        <f t="shared" si="6"/>
        <v>7.8810082464351658E-2</v>
      </c>
      <c r="AM72">
        <f t="shared" si="7"/>
        <v>7.6382103765120224E-2</v>
      </c>
      <c r="AN72">
        <f t="shared" si="8"/>
        <v>5.8342257755855933E-3</v>
      </c>
      <c r="AP72" s="3">
        <v>40268</v>
      </c>
      <c r="AQ72" s="36">
        <f t="shared" si="9"/>
        <v>7.8810082464351658E-2</v>
      </c>
      <c r="AR72">
        <f t="shared" si="10"/>
        <v>7.6382103765120224E-2</v>
      </c>
      <c r="AS72">
        <f t="shared" si="11"/>
        <v>0</v>
      </c>
      <c r="AT72">
        <f t="shared" si="12"/>
        <v>7.6382103765120224E-2</v>
      </c>
      <c r="AU72">
        <f t="shared" si="13"/>
        <v>0</v>
      </c>
      <c r="AW72" s="3">
        <v>40268</v>
      </c>
      <c r="AX72" s="36">
        <f t="shared" si="14"/>
        <v>7.8810082464351658E-2</v>
      </c>
      <c r="AY72">
        <f t="shared" si="15"/>
        <v>7.6382103765120224E-2</v>
      </c>
      <c r="AZ72" s="49">
        <f t="shared" ref="AZ72:BA72" si="75">BF278</f>
        <v>1.48</v>
      </c>
      <c r="BA72" s="49">
        <f t="shared" si="75"/>
        <v>2.21</v>
      </c>
    </row>
    <row r="73" spans="2:55" ht="13" x14ac:dyDescent="0.3">
      <c r="B73" s="27">
        <v>40298</v>
      </c>
      <c r="C73" s="34">
        <v>103.45</v>
      </c>
      <c r="D73" s="29"/>
      <c r="E73" s="28">
        <v>103.45</v>
      </c>
      <c r="F73" s="28">
        <v>0</v>
      </c>
      <c r="G73" s="30">
        <v>0</v>
      </c>
      <c r="H73" s="28">
        <v>88.99</v>
      </c>
      <c r="I73" s="28" t="s">
        <v>181</v>
      </c>
      <c r="J73" s="31"/>
      <c r="K73" s="31">
        <f t="shared" si="18"/>
        <v>1.2156726421948073E-2</v>
      </c>
      <c r="L73" s="36"/>
      <c r="N73" s="39">
        <v>40298</v>
      </c>
      <c r="O73" s="40">
        <v>1967.0491</v>
      </c>
      <c r="P73" s="41">
        <v>30.572500000000002</v>
      </c>
      <c r="Q73" s="42">
        <v>1.5787694000536801E-2</v>
      </c>
      <c r="R73" s="40">
        <v>1950.9073000000001</v>
      </c>
      <c r="S73" s="40">
        <v>1950.9073000000001</v>
      </c>
      <c r="T73" s="40">
        <v>2017.1934000000001</v>
      </c>
      <c r="U73">
        <f t="shared" si="1"/>
        <v>1.5664364722667697E-2</v>
      </c>
      <c r="X73" s="3"/>
      <c r="Y73" s="3">
        <v>40298</v>
      </c>
      <c r="Z73">
        <v>99.745000000000005</v>
      </c>
      <c r="AA73">
        <f t="shared" si="2"/>
        <v>1.4135224498518185E-2</v>
      </c>
      <c r="AD73" s="3">
        <v>40298</v>
      </c>
      <c r="AE73" s="36">
        <f t="shared" si="3"/>
        <v>-1.9784980765701118E-3</v>
      </c>
      <c r="AF73">
        <f t="shared" si="4"/>
        <v>1.5291402241495115E-3</v>
      </c>
      <c r="AH73" s="3">
        <v>40298</v>
      </c>
      <c r="AI73" s="36">
        <f t="shared" si="5"/>
        <v>-3.5076383007196232E-3</v>
      </c>
      <c r="AJ73" s="36"/>
      <c r="AK73" s="3">
        <v>40298</v>
      </c>
      <c r="AL73" s="36">
        <f t="shared" si="6"/>
        <v>-1.9784980765701118E-3</v>
      </c>
      <c r="AM73">
        <f t="shared" si="7"/>
        <v>1.5291402241495115E-3</v>
      </c>
      <c r="AN73">
        <f t="shared" si="8"/>
        <v>2.3382698251120182E-6</v>
      </c>
      <c r="AP73" s="3">
        <v>40298</v>
      </c>
      <c r="AQ73" s="36">
        <f t="shared" si="9"/>
        <v>-1.9784980765701118E-3</v>
      </c>
      <c r="AR73">
        <f t="shared" si="10"/>
        <v>1.5291402241495115E-3</v>
      </c>
      <c r="AS73">
        <f t="shared" si="11"/>
        <v>0</v>
      </c>
      <c r="AT73">
        <f t="shared" si="12"/>
        <v>1.5291402241495115E-3</v>
      </c>
      <c r="AU73">
        <f t="shared" si="13"/>
        <v>0</v>
      </c>
      <c r="AW73" s="3">
        <v>40298</v>
      </c>
      <c r="AX73" s="36">
        <f t="shared" si="14"/>
        <v>-1.9784980765701118E-3</v>
      </c>
      <c r="AY73">
        <f t="shared" si="15"/>
        <v>1.5291402241495115E-3</v>
      </c>
      <c r="AZ73" s="49">
        <f t="shared" ref="AZ73:BA73" si="76">BF279</f>
        <v>4.87</v>
      </c>
      <c r="BA73" s="49">
        <f t="shared" si="76"/>
        <v>2.89</v>
      </c>
    </row>
    <row r="74" spans="2:55" ht="13" x14ac:dyDescent="0.3">
      <c r="B74" s="21" t="s">
        <v>186</v>
      </c>
      <c r="C74" s="33">
        <v>93.77</v>
      </c>
      <c r="D74" s="23"/>
      <c r="E74" s="22">
        <v>93.77</v>
      </c>
      <c r="F74" s="22">
        <v>0</v>
      </c>
      <c r="G74" s="24">
        <v>0</v>
      </c>
      <c r="H74" s="22">
        <v>88.99</v>
      </c>
      <c r="I74" s="22" t="s">
        <v>181</v>
      </c>
      <c r="J74" s="26"/>
      <c r="K74" s="31">
        <f t="shared" si="18"/>
        <v>-9.824342876001832E-2</v>
      </c>
      <c r="L74" s="36"/>
      <c r="N74" s="39">
        <v>40329</v>
      </c>
      <c r="O74" s="40">
        <v>1809.9788000000001</v>
      </c>
      <c r="P74" s="41">
        <v>-157.0703</v>
      </c>
      <c r="Q74" s="42">
        <v>-7.9850726654459095E-2</v>
      </c>
      <c r="R74" s="40">
        <v>1992.8733</v>
      </c>
      <c r="S74" s="40">
        <v>1773.6473000000001</v>
      </c>
      <c r="T74" s="40">
        <v>1992.8733</v>
      </c>
      <c r="U74">
        <f t="shared" si="1"/>
        <v>-8.3219368464291205E-2</v>
      </c>
      <c r="X74" s="3"/>
      <c r="Y74" s="3">
        <v>40329</v>
      </c>
      <c r="Z74">
        <v>101.73</v>
      </c>
      <c r="AA74">
        <f t="shared" si="2"/>
        <v>1.9705315605282697E-2</v>
      </c>
      <c r="AD74" s="3">
        <v>40329</v>
      </c>
      <c r="AE74" s="36">
        <f t="shared" si="3"/>
        <v>-0.11794874436530102</v>
      </c>
      <c r="AF74">
        <f t="shared" si="4"/>
        <v>-0.1029246840695739</v>
      </c>
      <c r="AH74" s="3">
        <v>40329</v>
      </c>
      <c r="AI74" s="36">
        <f t="shared" si="5"/>
        <v>-1.5024060295727115E-2</v>
      </c>
      <c r="AJ74" s="36"/>
      <c r="AK74" s="3">
        <v>40329</v>
      </c>
      <c r="AL74" s="36">
        <f t="shared" si="6"/>
        <v>-0.11794874436530102</v>
      </c>
      <c r="AM74">
        <f t="shared" si="7"/>
        <v>-0.1029246840695739</v>
      </c>
      <c r="AN74">
        <f t="shared" si="8"/>
        <v>1.0593490590821601E-2</v>
      </c>
      <c r="AP74" s="3">
        <v>40329</v>
      </c>
      <c r="AQ74" s="36">
        <f t="shared" si="9"/>
        <v>-0.11794874436530102</v>
      </c>
      <c r="AR74">
        <f t="shared" si="10"/>
        <v>-0.1029246840695739</v>
      </c>
      <c r="AS74">
        <f t="shared" si="11"/>
        <v>-1</v>
      </c>
      <c r="AT74">
        <f t="shared" si="12"/>
        <v>-0.1029246840695739</v>
      </c>
      <c r="AU74">
        <f t="shared" si="13"/>
        <v>0.1029246840695739</v>
      </c>
      <c r="AW74" s="3">
        <v>40329</v>
      </c>
      <c r="AX74" s="36">
        <f t="shared" si="14"/>
        <v>-0.11794874436530102</v>
      </c>
      <c r="AY74">
        <f t="shared" si="15"/>
        <v>-0.1029246840695739</v>
      </c>
      <c r="AZ74" s="49">
        <f t="shared" ref="AZ74:BA74" si="77">BF280</f>
        <v>0.09</v>
      </c>
      <c r="BA74" s="49">
        <f t="shared" si="77"/>
        <v>-2.44</v>
      </c>
      <c r="BC74" s="46" t="s">
        <v>130</v>
      </c>
    </row>
    <row r="75" spans="2:55" ht="13" x14ac:dyDescent="0.3">
      <c r="B75" s="27">
        <v>40359</v>
      </c>
      <c r="C75" s="34">
        <v>87.91</v>
      </c>
      <c r="D75" s="29"/>
      <c r="E75" s="28">
        <v>87.91</v>
      </c>
      <c r="F75" s="28">
        <v>0</v>
      </c>
      <c r="G75" s="30">
        <v>0</v>
      </c>
      <c r="H75" s="28">
        <v>88.99</v>
      </c>
      <c r="I75" s="28" t="s">
        <v>181</v>
      </c>
      <c r="J75" s="31"/>
      <c r="K75" s="31">
        <f t="shared" si="18"/>
        <v>-6.4531411568446564E-2</v>
      </c>
      <c r="L75" s="36"/>
      <c r="N75" s="39">
        <v>40359</v>
      </c>
      <c r="O75" s="40">
        <v>1715.2294999999999</v>
      </c>
      <c r="P75" s="41">
        <v>-94.749300000000204</v>
      </c>
      <c r="Q75" s="42">
        <v>-5.2348292698235002E-2</v>
      </c>
      <c r="R75" s="40">
        <v>1778.9905000000001</v>
      </c>
      <c r="S75" s="40">
        <v>1715.2294999999999</v>
      </c>
      <c r="T75" s="40">
        <v>1858.7030999999999</v>
      </c>
      <c r="U75">
        <f t="shared" si="1"/>
        <v>-5.3768241595068204E-2</v>
      </c>
      <c r="X75" s="3"/>
      <c r="Y75" s="3">
        <v>40359</v>
      </c>
      <c r="Z75">
        <v>104.79</v>
      </c>
      <c r="AA75">
        <f t="shared" si="2"/>
        <v>2.9636102681193398E-2</v>
      </c>
      <c r="AD75" s="3">
        <v>40359</v>
      </c>
      <c r="AE75" s="36">
        <f t="shared" si="3"/>
        <v>-9.4167514249639955E-2</v>
      </c>
      <c r="AF75">
        <f t="shared" si="4"/>
        <v>-8.3404344276261602E-2</v>
      </c>
      <c r="AH75" s="3">
        <v>40359</v>
      </c>
      <c r="AI75" s="36">
        <f t="shared" si="5"/>
        <v>-1.076316997337836E-2</v>
      </c>
      <c r="AJ75" s="36"/>
      <c r="AK75" s="3">
        <v>40359</v>
      </c>
      <c r="AL75" s="36">
        <f t="shared" si="6"/>
        <v>-9.4167514249639955E-2</v>
      </c>
      <c r="AM75">
        <f t="shared" si="7"/>
        <v>-8.3404344276261602E-2</v>
      </c>
      <c r="AN75">
        <f t="shared" si="8"/>
        <v>6.9562846441531719E-3</v>
      </c>
      <c r="AP75" s="3">
        <v>40359</v>
      </c>
      <c r="AQ75" s="36">
        <f t="shared" si="9"/>
        <v>-9.4167514249639955E-2</v>
      </c>
      <c r="AR75">
        <f t="shared" si="10"/>
        <v>-8.3404344276261602E-2</v>
      </c>
      <c r="AS75">
        <f t="shared" si="11"/>
        <v>-1</v>
      </c>
      <c r="AT75">
        <f t="shared" si="12"/>
        <v>-8.3404344276261602E-2</v>
      </c>
      <c r="AU75">
        <f t="shared" si="13"/>
        <v>8.3404344276261602E-2</v>
      </c>
      <c r="AW75" s="3">
        <v>40359</v>
      </c>
      <c r="AX75" s="36">
        <f t="shared" si="14"/>
        <v>-9.4167514249639955E-2</v>
      </c>
      <c r="AY75">
        <f t="shared" si="15"/>
        <v>-8.3404344276261602E-2</v>
      </c>
      <c r="AZ75" s="49">
        <f t="shared" ref="AZ75:BA75" si="78">BF281</f>
        <v>-1.81</v>
      </c>
      <c r="BA75" s="49">
        <f t="shared" si="78"/>
        <v>-4.7</v>
      </c>
    </row>
    <row r="76" spans="2:55" ht="13" x14ac:dyDescent="0.3">
      <c r="B76" s="21">
        <v>40389</v>
      </c>
      <c r="C76" s="33">
        <v>94.23</v>
      </c>
      <c r="D76" s="23"/>
      <c r="E76" s="22">
        <v>94.23</v>
      </c>
      <c r="F76" s="22">
        <v>0</v>
      </c>
      <c r="G76" s="24">
        <v>0</v>
      </c>
      <c r="H76" s="22">
        <v>88.99</v>
      </c>
      <c r="I76" s="22" t="s">
        <v>181</v>
      </c>
      <c r="J76" s="26"/>
      <c r="K76" s="31">
        <f t="shared" si="18"/>
        <v>6.9425038355577631E-2</v>
      </c>
      <c r="L76" s="36"/>
      <c r="N76" s="39">
        <v>40390</v>
      </c>
      <c r="O76" s="40">
        <v>1835.4037000000001</v>
      </c>
      <c r="P76" s="41">
        <v>120.1742</v>
      </c>
      <c r="Q76" s="42">
        <v>7.0063044041628303E-2</v>
      </c>
      <c r="R76" s="40">
        <v>1709.7708</v>
      </c>
      <c r="S76" s="40">
        <v>1701.8570999999999</v>
      </c>
      <c r="T76" s="40">
        <v>1857.3395</v>
      </c>
      <c r="U76">
        <f t="shared" si="1"/>
        <v>6.7717566403192722E-2</v>
      </c>
      <c r="X76" s="3"/>
      <c r="Y76" s="3">
        <v>40390</v>
      </c>
      <c r="Z76">
        <v>105.01</v>
      </c>
      <c r="AA76">
        <f t="shared" si="2"/>
        <v>2.0972362310517287E-3</v>
      </c>
      <c r="AD76" s="3">
        <v>40390</v>
      </c>
      <c r="AE76" s="36">
        <f t="shared" si="3"/>
        <v>6.732780212452591E-2</v>
      </c>
      <c r="AF76">
        <f t="shared" si="4"/>
        <v>6.5620330172141E-2</v>
      </c>
      <c r="AH76" s="3">
        <v>40390</v>
      </c>
      <c r="AI76" s="36">
        <f t="shared" si="5"/>
        <v>1.7074719523849091E-3</v>
      </c>
      <c r="AJ76" s="36"/>
      <c r="AK76" s="3">
        <v>40390</v>
      </c>
      <c r="AL76" s="36">
        <f t="shared" si="6"/>
        <v>6.732780212452591E-2</v>
      </c>
      <c r="AM76">
        <f t="shared" si="7"/>
        <v>6.5620330172141E-2</v>
      </c>
      <c r="AN76">
        <f t="shared" si="8"/>
        <v>4.3060277319007982E-3</v>
      </c>
      <c r="AP76" s="3">
        <v>40390</v>
      </c>
      <c r="AQ76" s="36">
        <f t="shared" si="9"/>
        <v>6.732780212452591E-2</v>
      </c>
      <c r="AR76">
        <f t="shared" si="10"/>
        <v>6.5620330172141E-2</v>
      </c>
      <c r="AS76">
        <f t="shared" si="11"/>
        <v>0</v>
      </c>
      <c r="AT76">
        <f t="shared" si="12"/>
        <v>6.5620330172141E-2</v>
      </c>
      <c r="AU76">
        <f t="shared" si="13"/>
        <v>0</v>
      </c>
      <c r="AW76" s="3">
        <v>40390</v>
      </c>
      <c r="AX76" s="36">
        <f t="shared" si="14"/>
        <v>6.732780212452591E-2</v>
      </c>
      <c r="AY76">
        <f t="shared" si="15"/>
        <v>6.5620330172141E-2</v>
      </c>
      <c r="AZ76" s="49">
        <f t="shared" ref="AZ76:BA76" si="79">BF282</f>
        <v>0.2</v>
      </c>
      <c r="BA76" s="49">
        <f t="shared" si="79"/>
        <v>-0.31</v>
      </c>
    </row>
    <row r="77" spans="2:55" ht="13" x14ac:dyDescent="0.3">
      <c r="B77" s="27">
        <v>40421</v>
      </c>
      <c r="C77" s="34">
        <v>88.6</v>
      </c>
      <c r="D77" s="29"/>
      <c r="E77" s="28">
        <v>88.6</v>
      </c>
      <c r="F77" s="28">
        <v>0</v>
      </c>
      <c r="G77" s="30">
        <v>0</v>
      </c>
      <c r="H77" s="28">
        <v>88.99</v>
      </c>
      <c r="I77" s="28" t="s">
        <v>181</v>
      </c>
      <c r="J77" s="31"/>
      <c r="K77" s="31">
        <f t="shared" si="18"/>
        <v>-6.160674460762975E-2</v>
      </c>
      <c r="L77" s="36"/>
      <c r="N77" s="39">
        <v>40421</v>
      </c>
      <c r="O77" s="40">
        <v>1752.5459000000001</v>
      </c>
      <c r="P77" s="41">
        <v>-82.857799999999997</v>
      </c>
      <c r="Q77" s="42">
        <v>-4.5144182721218201E-2</v>
      </c>
      <c r="R77" s="40">
        <v>1875.845</v>
      </c>
      <c r="S77" s="40">
        <v>1748.1365000000001</v>
      </c>
      <c r="T77" s="40">
        <v>1880.056</v>
      </c>
      <c r="U77">
        <f t="shared" si="1"/>
        <v>-4.6194926570964412E-2</v>
      </c>
      <c r="X77" s="3"/>
      <c r="Y77" s="3">
        <v>40421</v>
      </c>
      <c r="Z77">
        <v>101.33499999999999</v>
      </c>
      <c r="AA77">
        <f t="shared" si="2"/>
        <v>-3.5623723746625542E-2</v>
      </c>
      <c r="AD77" s="3">
        <v>40421</v>
      </c>
      <c r="AE77" s="36">
        <f t="shared" si="3"/>
        <v>-2.5983020861004208E-2</v>
      </c>
      <c r="AF77">
        <f t="shared" si="4"/>
        <v>-1.057120282433887E-2</v>
      </c>
      <c r="AH77" s="3">
        <v>40421</v>
      </c>
      <c r="AI77" s="36">
        <f t="shared" si="5"/>
        <v>-1.5411818036665338E-2</v>
      </c>
      <c r="AJ77" s="36"/>
      <c r="AK77" s="3">
        <v>40421</v>
      </c>
      <c r="AL77" s="36">
        <f t="shared" si="6"/>
        <v>-2.5983020861004208E-2</v>
      </c>
      <c r="AM77">
        <f t="shared" si="7"/>
        <v>-1.057120282433887E-2</v>
      </c>
      <c r="AN77">
        <f t="shared" si="8"/>
        <v>1.117503291533101E-4</v>
      </c>
      <c r="AP77" s="3">
        <v>40421</v>
      </c>
      <c r="AQ77" s="36">
        <f t="shared" si="9"/>
        <v>-2.5983020861004208E-2</v>
      </c>
      <c r="AR77">
        <f t="shared" si="10"/>
        <v>-1.057120282433887E-2</v>
      </c>
      <c r="AS77">
        <f t="shared" si="11"/>
        <v>-1</v>
      </c>
      <c r="AT77">
        <f t="shared" si="12"/>
        <v>-1.057120282433887E-2</v>
      </c>
      <c r="AU77">
        <f t="shared" si="13"/>
        <v>1.057120282433887E-2</v>
      </c>
      <c r="AW77" s="3">
        <v>40421</v>
      </c>
      <c r="AX77" s="36">
        <f t="shared" si="14"/>
        <v>-2.5983020861004208E-2</v>
      </c>
      <c r="AY77">
        <f t="shared" si="15"/>
        <v>-1.057120282433887E-2</v>
      </c>
      <c r="AZ77" s="49">
        <f t="shared" ref="AZ77:BA77" si="80">BF283</f>
        <v>-3</v>
      </c>
      <c r="BA77" s="49">
        <f t="shared" si="80"/>
        <v>-1.9</v>
      </c>
    </row>
    <row r="78" spans="2:55" ht="13" x14ac:dyDescent="0.3">
      <c r="B78" s="21">
        <v>40451</v>
      </c>
      <c r="C78" s="33">
        <v>97.16</v>
      </c>
      <c r="D78" s="23"/>
      <c r="E78" s="22">
        <v>97.16</v>
      </c>
      <c r="F78" s="22">
        <v>0</v>
      </c>
      <c r="G78" s="24">
        <v>0</v>
      </c>
      <c r="H78" s="22">
        <v>88.99</v>
      </c>
      <c r="I78" s="22" t="s">
        <v>181</v>
      </c>
      <c r="J78" s="26"/>
      <c r="K78" s="31">
        <f t="shared" ref="K78:K141" si="81">LN((C78+J78)/C77)</f>
        <v>9.2227246522936512E-2</v>
      </c>
      <c r="L78" s="36"/>
      <c r="N78" s="39">
        <v>40451</v>
      </c>
      <c r="O78" s="40">
        <v>1908.9512999999999</v>
      </c>
      <c r="P78" s="41">
        <v>156.40539999999999</v>
      </c>
      <c r="Q78" s="42">
        <v>8.9244681123615596E-2</v>
      </c>
      <c r="R78" s="40">
        <v>1804.4554000000001</v>
      </c>
      <c r="S78" s="40">
        <v>1804.4554000000001</v>
      </c>
      <c r="T78" s="40">
        <v>1920.8426999999999</v>
      </c>
      <c r="U78">
        <f t="shared" ref="U78:U141" si="82">LN(O78/O77)</f>
        <v>8.5484502940481571E-2</v>
      </c>
      <c r="X78" s="3"/>
      <c r="Y78" s="3">
        <v>40451</v>
      </c>
      <c r="Z78">
        <v>101.02</v>
      </c>
      <c r="AA78">
        <f t="shared" ref="AA78:AA141" si="83">LN(Z78/Z77)</f>
        <v>-3.1133429313700916E-3</v>
      </c>
      <c r="AD78" s="3">
        <v>40451</v>
      </c>
      <c r="AE78" s="36">
        <f t="shared" ref="AE78:AE141" si="84">$K78-$AA78</f>
        <v>9.534058945430661E-2</v>
      </c>
      <c r="AF78">
        <f t="shared" ref="AF78:AF141" si="85">$U78-$AA78</f>
        <v>8.8597845871851669E-2</v>
      </c>
      <c r="AH78" s="3">
        <v>40451</v>
      </c>
      <c r="AI78" s="36">
        <f t="shared" ref="AI78:AI141" si="86">K78-U78</f>
        <v>6.7427435824549409E-3</v>
      </c>
      <c r="AJ78" s="36"/>
      <c r="AK78" s="3">
        <v>40451</v>
      </c>
      <c r="AL78" s="36">
        <f t="shared" ref="AL78:AL141" si="87">$K78-$AA78</f>
        <v>9.534058945430661E-2</v>
      </c>
      <c r="AM78">
        <f t="shared" ref="AM78:AM141" si="88">$U78-$AA78</f>
        <v>8.8597845871851669E-2</v>
      </c>
      <c r="AN78">
        <f t="shared" ref="AN78:AN141" si="89">(AM78)^2</f>
        <v>7.8495782931323841E-3</v>
      </c>
      <c r="AP78" s="3">
        <v>40451</v>
      </c>
      <c r="AQ78" s="36">
        <f t="shared" ref="AQ78:AQ141" si="90">$K78-$AA78</f>
        <v>9.534058945430661E-2</v>
      </c>
      <c r="AR78">
        <f t="shared" ref="AR78:AR141" si="91">$U78-$AA78</f>
        <v>8.8597845871851669E-2</v>
      </c>
      <c r="AS78">
        <f t="shared" ref="AS78:AS141" si="92">IF(AR78&lt;0,-1,0)</f>
        <v>0</v>
      </c>
      <c r="AT78">
        <f t="shared" ref="AT78:AT141" si="93">AR78</f>
        <v>8.8597845871851669E-2</v>
      </c>
      <c r="AU78">
        <f t="shared" ref="AU78:AU141" si="94">AS78*AR78</f>
        <v>0</v>
      </c>
      <c r="AW78" s="3">
        <v>40451</v>
      </c>
      <c r="AX78" s="36">
        <f t="shared" ref="AX78:AX141" si="95">$K78-$AA78</f>
        <v>9.534058945430661E-2</v>
      </c>
      <c r="AY78">
        <f t="shared" ref="AY78:AY141" si="96">$U78-$AA78</f>
        <v>8.8597845871851669E-2</v>
      </c>
      <c r="AZ78" s="49">
        <f t="shared" ref="AZ78:BA78" si="97">BF284</f>
        <v>3.96</v>
      </c>
      <c r="BA78" s="49">
        <f t="shared" si="97"/>
        <v>-3.16</v>
      </c>
    </row>
    <row r="79" spans="2:55" ht="13" x14ac:dyDescent="0.3">
      <c r="B79" s="27" t="s">
        <v>187</v>
      </c>
      <c r="C79" s="34">
        <v>101.27</v>
      </c>
      <c r="D79" s="29"/>
      <c r="E79" s="28">
        <v>101.27</v>
      </c>
      <c r="F79" s="28">
        <v>0</v>
      </c>
      <c r="G79" s="30">
        <v>0</v>
      </c>
      <c r="H79" s="28">
        <v>88.99</v>
      </c>
      <c r="I79" s="28" t="s">
        <v>181</v>
      </c>
      <c r="J79" s="31"/>
      <c r="K79" s="31">
        <f t="shared" si="81"/>
        <v>4.1431113210221811E-2</v>
      </c>
      <c r="L79" s="36"/>
      <c r="N79" s="39">
        <v>40482</v>
      </c>
      <c r="O79" s="40">
        <v>1981.5853</v>
      </c>
      <c r="P79" s="41">
        <v>72.634</v>
      </c>
      <c r="Q79" s="42">
        <v>3.8049163433346897E-2</v>
      </c>
      <c r="R79" s="40">
        <v>1917.4222</v>
      </c>
      <c r="S79" s="40">
        <v>1902.1487</v>
      </c>
      <c r="T79" s="40">
        <v>1985.1309000000001</v>
      </c>
      <c r="U79">
        <f t="shared" si="82"/>
        <v>3.7343147238017349E-2</v>
      </c>
      <c r="X79" s="3"/>
      <c r="Y79" s="3">
        <v>40482</v>
      </c>
      <c r="Z79">
        <v>100.17</v>
      </c>
      <c r="AA79">
        <f t="shared" si="83"/>
        <v>-8.4497744162336189E-3</v>
      </c>
      <c r="AD79" s="3">
        <v>40482</v>
      </c>
      <c r="AE79" s="36">
        <f t="shared" si="84"/>
        <v>4.9880887626455428E-2</v>
      </c>
      <c r="AF79">
        <f t="shared" si="85"/>
        <v>4.5792921654250966E-2</v>
      </c>
      <c r="AH79" s="3">
        <v>40482</v>
      </c>
      <c r="AI79" s="36">
        <f t="shared" si="86"/>
        <v>4.0879659722044617E-3</v>
      </c>
      <c r="AJ79" s="36"/>
      <c r="AK79" s="3">
        <v>40482</v>
      </c>
      <c r="AL79" s="36">
        <f t="shared" si="87"/>
        <v>4.9880887626455428E-2</v>
      </c>
      <c r="AM79">
        <f t="shared" si="88"/>
        <v>4.5792921654250966E-2</v>
      </c>
      <c r="AN79">
        <f t="shared" si="89"/>
        <v>2.0969916736323672E-3</v>
      </c>
      <c r="AP79" s="3">
        <v>40482</v>
      </c>
      <c r="AQ79" s="36">
        <f t="shared" si="90"/>
        <v>4.9880887626455428E-2</v>
      </c>
      <c r="AR79">
        <f t="shared" si="91"/>
        <v>4.5792921654250966E-2</v>
      </c>
      <c r="AS79">
        <f t="shared" si="92"/>
        <v>0</v>
      </c>
      <c r="AT79">
        <f t="shared" si="93"/>
        <v>4.5792921654250966E-2</v>
      </c>
      <c r="AU79">
        <f t="shared" si="94"/>
        <v>0</v>
      </c>
      <c r="AW79" s="3">
        <v>40482</v>
      </c>
      <c r="AX79" s="36">
        <f t="shared" si="95"/>
        <v>4.9880887626455428E-2</v>
      </c>
      <c r="AY79">
        <f t="shared" si="96"/>
        <v>4.5792921654250966E-2</v>
      </c>
      <c r="AZ79" s="49">
        <f t="shared" ref="AZ79:BA79" si="98">BF285</f>
        <v>1.1299999999999999</v>
      </c>
      <c r="BA79" s="49">
        <f t="shared" si="98"/>
        <v>-2.42</v>
      </c>
    </row>
    <row r="80" spans="2:55" ht="13" x14ac:dyDescent="0.3">
      <c r="B80" s="21">
        <v>40512</v>
      </c>
      <c r="C80" s="33">
        <v>100.15</v>
      </c>
      <c r="D80" s="23"/>
      <c r="E80" s="22">
        <v>100.15</v>
      </c>
      <c r="F80" s="22">
        <v>0</v>
      </c>
      <c r="G80" s="24">
        <v>0</v>
      </c>
      <c r="H80" s="22">
        <v>88.99</v>
      </c>
      <c r="I80" s="22" t="s">
        <v>181</v>
      </c>
      <c r="J80" s="26"/>
      <c r="K80" s="31">
        <f t="shared" si="81"/>
        <v>-1.1121155232366326E-2</v>
      </c>
      <c r="L80" s="36"/>
      <c r="N80" s="39">
        <v>40512</v>
      </c>
      <c r="O80" s="40">
        <v>1981.8394000000001</v>
      </c>
      <c r="P80" s="41">
        <v>0.25410000000010802</v>
      </c>
      <c r="Q80" s="42">
        <v>1.2823066460984899E-4</v>
      </c>
      <c r="R80" s="40">
        <v>1983.4727</v>
      </c>
      <c r="S80" s="40">
        <v>1976.2555</v>
      </c>
      <c r="T80" s="40">
        <v>2053.7705000000001</v>
      </c>
      <c r="U80">
        <f t="shared" si="82"/>
        <v>1.2822244376085905E-4</v>
      </c>
      <c r="X80" s="3"/>
      <c r="Y80" s="3">
        <v>40512</v>
      </c>
      <c r="Z80">
        <v>98.525000000000006</v>
      </c>
      <c r="AA80">
        <f t="shared" si="83"/>
        <v>-1.6558419542605396E-2</v>
      </c>
      <c r="AD80" s="3">
        <v>40512</v>
      </c>
      <c r="AE80" s="36">
        <f t="shared" si="84"/>
        <v>5.4372643102390695E-3</v>
      </c>
      <c r="AF80">
        <f t="shared" si="85"/>
        <v>1.6686641986366255E-2</v>
      </c>
      <c r="AH80" s="3">
        <v>40512</v>
      </c>
      <c r="AI80" s="36">
        <f t="shared" si="86"/>
        <v>-1.1249377676127185E-2</v>
      </c>
      <c r="AJ80" s="36"/>
      <c r="AK80" s="3">
        <v>40512</v>
      </c>
      <c r="AL80" s="36">
        <f t="shared" si="87"/>
        <v>5.4372643102390695E-3</v>
      </c>
      <c r="AM80">
        <f t="shared" si="88"/>
        <v>1.6686641986366255E-2</v>
      </c>
      <c r="AN80">
        <f t="shared" si="89"/>
        <v>2.7844402078116117E-4</v>
      </c>
      <c r="AP80" s="3">
        <v>40512</v>
      </c>
      <c r="AQ80" s="36">
        <f t="shared" si="90"/>
        <v>5.4372643102390695E-3</v>
      </c>
      <c r="AR80">
        <f t="shared" si="91"/>
        <v>1.6686641986366255E-2</v>
      </c>
      <c r="AS80">
        <f t="shared" si="92"/>
        <v>0</v>
      </c>
      <c r="AT80">
        <f t="shared" si="93"/>
        <v>1.6686641986366255E-2</v>
      </c>
      <c r="AU80">
        <f t="shared" si="94"/>
        <v>0</v>
      </c>
      <c r="AW80" s="3">
        <v>40512</v>
      </c>
      <c r="AX80" s="36">
        <f t="shared" si="95"/>
        <v>5.4372643102390695E-3</v>
      </c>
      <c r="AY80">
        <f t="shared" si="96"/>
        <v>1.6686641986366255E-2</v>
      </c>
      <c r="AZ80" s="49">
        <f t="shared" ref="AZ80:BA80" si="99">BF286</f>
        <v>3.76</v>
      </c>
      <c r="BA80" s="49">
        <f t="shared" si="99"/>
        <v>-0.96</v>
      </c>
    </row>
    <row r="81" spans="2:53" ht="13" x14ac:dyDescent="0.3">
      <c r="B81" s="27">
        <v>40543</v>
      </c>
      <c r="C81" s="34">
        <v>107.76</v>
      </c>
      <c r="D81" s="29"/>
      <c r="E81" s="28">
        <v>107.76</v>
      </c>
      <c r="F81" s="28">
        <v>0</v>
      </c>
      <c r="G81" s="30">
        <v>0</v>
      </c>
      <c r="H81" s="28">
        <v>88.99</v>
      </c>
      <c r="I81" s="28" t="s">
        <v>181</v>
      </c>
      <c r="J81" s="31"/>
      <c r="K81" s="31">
        <f t="shared" si="81"/>
        <v>7.3237469990281329E-2</v>
      </c>
      <c r="L81" s="36"/>
      <c r="N81" s="39">
        <v>40543</v>
      </c>
      <c r="O81" s="40">
        <v>2114.2885999999999</v>
      </c>
      <c r="P81" s="41">
        <v>132.44919999999999</v>
      </c>
      <c r="Q81" s="42">
        <v>6.6831449611910898E-2</v>
      </c>
      <c r="R81" s="40">
        <v>2024.9694</v>
      </c>
      <c r="S81" s="40">
        <v>2024.9694</v>
      </c>
      <c r="T81" s="40">
        <v>2117.8339999999998</v>
      </c>
      <c r="U81">
        <f t="shared" si="82"/>
        <v>6.4692993217311576E-2</v>
      </c>
      <c r="X81" s="3"/>
      <c r="Y81" s="3">
        <v>40543</v>
      </c>
      <c r="Z81">
        <v>94.424999999999997</v>
      </c>
      <c r="AA81">
        <f t="shared" si="83"/>
        <v>-4.2504454482546902E-2</v>
      </c>
      <c r="AD81" s="3">
        <v>40543</v>
      </c>
      <c r="AE81" s="36">
        <f t="shared" si="84"/>
        <v>0.11574192447282823</v>
      </c>
      <c r="AF81">
        <f t="shared" si="85"/>
        <v>0.10719744769985848</v>
      </c>
      <c r="AH81" s="3">
        <v>40543</v>
      </c>
      <c r="AI81" s="36">
        <f t="shared" si="86"/>
        <v>8.5444767729697529E-3</v>
      </c>
      <c r="AJ81" s="36"/>
      <c r="AK81" s="3">
        <v>40543</v>
      </c>
      <c r="AL81" s="36">
        <f t="shared" si="87"/>
        <v>0.11574192447282823</v>
      </c>
      <c r="AM81">
        <f t="shared" si="88"/>
        <v>0.10719744769985848</v>
      </c>
      <c r="AN81">
        <f t="shared" si="89"/>
        <v>1.1491292793363894E-2</v>
      </c>
      <c r="AP81" s="3">
        <v>40543</v>
      </c>
      <c r="AQ81" s="36">
        <f t="shared" si="90"/>
        <v>0.11574192447282823</v>
      </c>
      <c r="AR81">
        <f t="shared" si="91"/>
        <v>0.10719744769985848</v>
      </c>
      <c r="AS81">
        <f t="shared" si="92"/>
        <v>0</v>
      </c>
      <c r="AT81">
        <f t="shared" si="93"/>
        <v>0.10719744769985848</v>
      </c>
      <c r="AU81">
        <f t="shared" si="94"/>
        <v>0</v>
      </c>
      <c r="AW81" s="3">
        <v>40543</v>
      </c>
      <c r="AX81" s="36">
        <f t="shared" si="95"/>
        <v>0.11574192447282823</v>
      </c>
      <c r="AY81">
        <f t="shared" si="96"/>
        <v>0.10719744769985848</v>
      </c>
      <c r="AZ81" s="49">
        <f t="shared" ref="AZ81:BA81" si="100">BF287</f>
        <v>0.73</v>
      </c>
      <c r="BA81" s="49">
        <f t="shared" si="100"/>
        <v>3.69</v>
      </c>
    </row>
    <row r="82" spans="2:53" ht="13" x14ac:dyDescent="0.3">
      <c r="B82" s="21">
        <v>40574</v>
      </c>
      <c r="C82" s="33">
        <v>111.07</v>
      </c>
      <c r="D82" s="23"/>
      <c r="E82" s="22">
        <v>111.07</v>
      </c>
      <c r="F82" s="22">
        <v>0</v>
      </c>
      <c r="G82" s="24">
        <v>0</v>
      </c>
      <c r="H82" s="22">
        <v>88.99</v>
      </c>
      <c r="I82" s="22" t="s">
        <v>181</v>
      </c>
      <c r="J82" s="26"/>
      <c r="K82" s="31">
        <f t="shared" si="81"/>
        <v>3.0254101076920076E-2</v>
      </c>
      <c r="L82" s="36"/>
      <c r="N82" s="39">
        <v>40574</v>
      </c>
      <c r="O82" s="40">
        <v>2164.4004</v>
      </c>
      <c r="P82" s="41">
        <v>50.111800000000102</v>
      </c>
      <c r="Q82" s="42">
        <v>2.37014946776898E-2</v>
      </c>
      <c r="R82" s="40">
        <v>2138.3002999999999</v>
      </c>
      <c r="S82" s="40">
        <v>2135.5254</v>
      </c>
      <c r="T82" s="40">
        <v>2186.9290000000001</v>
      </c>
      <c r="U82">
        <f t="shared" si="82"/>
        <v>2.3424975016459508E-2</v>
      </c>
      <c r="X82" s="3"/>
      <c r="Y82" s="3">
        <v>40574</v>
      </c>
      <c r="Z82">
        <v>93.8</v>
      </c>
      <c r="AA82">
        <f t="shared" si="83"/>
        <v>-6.6410125863415673E-3</v>
      </c>
      <c r="AD82" s="3">
        <v>40574</v>
      </c>
      <c r="AE82" s="36">
        <f t="shared" si="84"/>
        <v>3.6895113663261647E-2</v>
      </c>
      <c r="AF82">
        <f t="shared" si="85"/>
        <v>3.0065987602801075E-2</v>
      </c>
      <c r="AH82" s="3">
        <v>40574</v>
      </c>
      <c r="AI82" s="36">
        <f t="shared" si="86"/>
        <v>6.8291260604605684E-3</v>
      </c>
      <c r="AJ82" s="36"/>
      <c r="AK82" s="3">
        <v>40574</v>
      </c>
      <c r="AL82" s="36">
        <f t="shared" si="87"/>
        <v>3.6895113663261647E-2</v>
      </c>
      <c r="AM82">
        <f t="shared" si="88"/>
        <v>3.0065987602801075E-2</v>
      </c>
      <c r="AN82">
        <f t="shared" si="89"/>
        <v>9.0396361053178792E-4</v>
      </c>
      <c r="AP82" s="3">
        <v>40574</v>
      </c>
      <c r="AQ82" s="36">
        <f t="shared" si="90"/>
        <v>3.6895113663261647E-2</v>
      </c>
      <c r="AR82">
        <f t="shared" si="91"/>
        <v>3.0065987602801075E-2</v>
      </c>
      <c r="AS82">
        <f t="shared" si="92"/>
        <v>0</v>
      </c>
      <c r="AT82">
        <f t="shared" si="93"/>
        <v>3.0065987602801075E-2</v>
      </c>
      <c r="AU82">
        <f t="shared" si="94"/>
        <v>0</v>
      </c>
      <c r="AW82" s="3">
        <v>40574</v>
      </c>
      <c r="AX82" s="36">
        <f t="shared" si="95"/>
        <v>3.6895113663261647E-2</v>
      </c>
      <c r="AY82">
        <f t="shared" si="96"/>
        <v>3.0065987602801075E-2</v>
      </c>
      <c r="AZ82" s="49">
        <f t="shared" ref="AZ82:BA82" si="101">BF288</f>
        <v>-2.5</v>
      </c>
      <c r="BA82" s="49">
        <f t="shared" si="101"/>
        <v>0.82</v>
      </c>
    </row>
    <row r="83" spans="2:53" ht="13" x14ac:dyDescent="0.3">
      <c r="B83" s="27">
        <v>40602</v>
      </c>
      <c r="C83" s="34">
        <v>115.13</v>
      </c>
      <c r="D83" s="29"/>
      <c r="E83" s="28">
        <v>115.13</v>
      </c>
      <c r="F83" s="28">
        <v>0</v>
      </c>
      <c r="G83" s="30">
        <v>0</v>
      </c>
      <c r="H83" s="28">
        <v>88.99</v>
      </c>
      <c r="I83" s="28" t="s">
        <v>181</v>
      </c>
      <c r="J83" s="31"/>
      <c r="K83" s="31">
        <f t="shared" si="81"/>
        <v>3.5901291506544385E-2</v>
      </c>
      <c r="L83" s="36"/>
      <c r="N83" s="39">
        <v>40602</v>
      </c>
      <c r="O83" s="40">
        <v>2238.5508</v>
      </c>
      <c r="P83" s="41">
        <v>74.150400000000005</v>
      </c>
      <c r="Q83" s="42">
        <v>3.4259095498226699E-2</v>
      </c>
      <c r="R83" s="40">
        <v>2200.5414999999998</v>
      </c>
      <c r="S83" s="40">
        <v>2194.9443000000001</v>
      </c>
      <c r="T83" s="40">
        <v>2263.7856000000002</v>
      </c>
      <c r="U83">
        <f t="shared" si="82"/>
        <v>3.3685320614382813E-2</v>
      </c>
      <c r="X83" s="3"/>
      <c r="Y83" s="3">
        <v>40602</v>
      </c>
      <c r="Z83">
        <v>101.65</v>
      </c>
      <c r="AA83">
        <f t="shared" si="83"/>
        <v>8.0370684062176678E-2</v>
      </c>
      <c r="AD83" s="3">
        <v>40602</v>
      </c>
      <c r="AE83" s="36">
        <f t="shared" si="84"/>
        <v>-4.4469392555632294E-2</v>
      </c>
      <c r="AF83">
        <f t="shared" si="85"/>
        <v>-4.6685363447793865E-2</v>
      </c>
      <c r="AH83" s="3">
        <v>40602</v>
      </c>
      <c r="AI83" s="36">
        <f t="shared" si="86"/>
        <v>2.2159708921615714E-3</v>
      </c>
      <c r="AJ83" s="36"/>
      <c r="AK83" s="3">
        <v>40602</v>
      </c>
      <c r="AL83" s="36">
        <f t="shared" si="87"/>
        <v>-4.4469392555632294E-2</v>
      </c>
      <c r="AM83">
        <f t="shared" si="88"/>
        <v>-4.6685363447793865E-2</v>
      </c>
      <c r="AN83">
        <f t="shared" si="89"/>
        <v>2.1795231602526077E-3</v>
      </c>
      <c r="AP83" s="3">
        <v>40602</v>
      </c>
      <c r="AQ83" s="36">
        <f t="shared" si="90"/>
        <v>-4.4469392555632294E-2</v>
      </c>
      <c r="AR83">
        <f t="shared" si="91"/>
        <v>-4.6685363447793865E-2</v>
      </c>
      <c r="AS83">
        <f t="shared" si="92"/>
        <v>-1</v>
      </c>
      <c r="AT83">
        <f t="shared" si="93"/>
        <v>-4.6685363447793865E-2</v>
      </c>
      <c r="AU83">
        <f t="shared" si="94"/>
        <v>4.6685363447793865E-2</v>
      </c>
      <c r="AW83" s="3">
        <v>40602</v>
      </c>
      <c r="AX83" s="36">
        <f t="shared" si="95"/>
        <v>-4.4469392555632294E-2</v>
      </c>
      <c r="AY83">
        <f t="shared" si="96"/>
        <v>-4.6685363447793865E-2</v>
      </c>
      <c r="AZ83" s="49">
        <f t="shared" ref="AZ83:BA83" si="102">BF289</f>
        <v>1.53</v>
      </c>
      <c r="BA83" s="49">
        <f t="shared" si="102"/>
        <v>1.27</v>
      </c>
    </row>
    <row r="84" spans="2:53" ht="13" x14ac:dyDescent="0.3">
      <c r="B84" s="21">
        <v>40633</v>
      </c>
      <c r="C84" s="33">
        <v>113.77</v>
      </c>
      <c r="D84" s="23"/>
      <c r="E84" s="22">
        <v>113.77</v>
      </c>
      <c r="F84" s="22">
        <v>0</v>
      </c>
      <c r="G84" s="24">
        <v>0</v>
      </c>
      <c r="H84" s="22">
        <v>88.99</v>
      </c>
      <c r="I84" s="22" t="s">
        <v>181</v>
      </c>
      <c r="J84" s="26"/>
      <c r="K84" s="31">
        <f t="shared" si="81"/>
        <v>-1.1883058133947948E-2</v>
      </c>
      <c r="L84" s="36"/>
      <c r="N84" s="39">
        <v>40633</v>
      </c>
      <c r="O84" s="40">
        <v>2239.4414000000002</v>
      </c>
      <c r="P84" s="41">
        <v>0.89060000000017703</v>
      </c>
      <c r="Q84" s="42">
        <v>3.9784667830641899E-4</v>
      </c>
      <c r="R84" s="40">
        <v>2203.3150000000001</v>
      </c>
      <c r="S84" s="40">
        <v>2121.9369999999999</v>
      </c>
      <c r="T84" s="40">
        <v>2245.3298</v>
      </c>
      <c r="U84">
        <f t="shared" si="82"/>
        <v>3.977675583010073E-4</v>
      </c>
      <c r="X84" s="3"/>
      <c r="Y84" s="3">
        <v>40633</v>
      </c>
      <c r="Z84">
        <v>101.285</v>
      </c>
      <c r="AA84">
        <f t="shared" si="83"/>
        <v>-3.5972148085859977E-3</v>
      </c>
      <c r="AD84" s="3">
        <v>40633</v>
      </c>
      <c r="AE84" s="36">
        <f t="shared" si="84"/>
        <v>-8.2858433253619503E-3</v>
      </c>
      <c r="AF84">
        <f t="shared" si="85"/>
        <v>3.9949823668870054E-3</v>
      </c>
      <c r="AH84" s="3">
        <v>40633</v>
      </c>
      <c r="AI84" s="36">
        <f t="shared" si="86"/>
        <v>-1.2280825692248956E-2</v>
      </c>
      <c r="AJ84" s="36"/>
      <c r="AK84" s="3">
        <v>40633</v>
      </c>
      <c r="AL84" s="36">
        <f t="shared" si="87"/>
        <v>-8.2858433253619503E-3</v>
      </c>
      <c r="AM84">
        <f t="shared" si="88"/>
        <v>3.9949823668870054E-3</v>
      </c>
      <c r="AN84">
        <f t="shared" si="89"/>
        <v>1.5959884111738099E-5</v>
      </c>
      <c r="AP84" s="3">
        <v>40633</v>
      </c>
      <c r="AQ84" s="36">
        <f t="shared" si="90"/>
        <v>-8.2858433253619503E-3</v>
      </c>
      <c r="AR84">
        <f t="shared" si="91"/>
        <v>3.9949823668870054E-3</v>
      </c>
      <c r="AS84">
        <f t="shared" si="92"/>
        <v>0</v>
      </c>
      <c r="AT84">
        <f t="shared" si="93"/>
        <v>3.9949823668870054E-3</v>
      </c>
      <c r="AU84">
        <f t="shared" si="94"/>
        <v>0</v>
      </c>
      <c r="AW84" s="3">
        <v>40633</v>
      </c>
      <c r="AX84" s="36">
        <f t="shared" si="95"/>
        <v>-8.2858433253619503E-3</v>
      </c>
      <c r="AY84">
        <f t="shared" si="96"/>
        <v>3.9949823668870054E-3</v>
      </c>
      <c r="AZ84" s="49">
        <f t="shared" ref="AZ84:BA84" si="103">BF290</f>
        <v>2.54</v>
      </c>
      <c r="BA84" s="49">
        <f t="shared" si="103"/>
        <v>-1.83</v>
      </c>
    </row>
    <row r="85" spans="2:53" ht="13" x14ac:dyDescent="0.3">
      <c r="B85" s="27">
        <v>40662</v>
      </c>
      <c r="C85" s="34">
        <v>118.09</v>
      </c>
      <c r="D85" s="29"/>
      <c r="E85" s="28">
        <v>118.09</v>
      </c>
      <c r="F85" s="28">
        <v>0</v>
      </c>
      <c r="G85" s="30">
        <v>0</v>
      </c>
      <c r="H85" s="28">
        <v>88.99</v>
      </c>
      <c r="I85" s="28" t="s">
        <v>181</v>
      </c>
      <c r="J85" s="31"/>
      <c r="K85" s="31">
        <f t="shared" si="81"/>
        <v>3.726817906156505E-2</v>
      </c>
      <c r="L85" s="36"/>
      <c r="N85" s="39">
        <v>40663</v>
      </c>
      <c r="O85" s="40">
        <v>2305.7631999999999</v>
      </c>
      <c r="P85" s="41">
        <v>66.321799999999698</v>
      </c>
      <c r="Q85" s="42">
        <v>2.9615331751926901E-2</v>
      </c>
      <c r="R85" s="40">
        <v>2250.5828000000001</v>
      </c>
      <c r="S85" s="40">
        <v>2206.1520999999998</v>
      </c>
      <c r="T85" s="40">
        <v>2305.7631999999999</v>
      </c>
      <c r="U85">
        <f t="shared" si="82"/>
        <v>2.9185268167860396E-2</v>
      </c>
      <c r="X85" s="3"/>
      <c r="Y85" s="3">
        <v>40663</v>
      </c>
      <c r="Z85">
        <v>102.83499999999999</v>
      </c>
      <c r="AA85">
        <f t="shared" si="83"/>
        <v>1.5187436735653124E-2</v>
      </c>
      <c r="AD85" s="3">
        <v>40663</v>
      </c>
      <c r="AE85" s="36">
        <f t="shared" si="84"/>
        <v>2.2080742325911926E-2</v>
      </c>
      <c r="AF85">
        <f t="shared" si="85"/>
        <v>1.3997831432207272E-2</v>
      </c>
      <c r="AH85" s="3">
        <v>40663</v>
      </c>
      <c r="AI85" s="36">
        <f t="shared" si="86"/>
        <v>8.0829108937046541E-3</v>
      </c>
      <c r="AJ85" s="36"/>
      <c r="AK85" s="3">
        <v>40663</v>
      </c>
      <c r="AL85" s="36">
        <f t="shared" si="87"/>
        <v>2.2080742325911926E-2</v>
      </c>
      <c r="AM85">
        <f t="shared" si="88"/>
        <v>1.3997831432207272E-2</v>
      </c>
      <c r="AN85">
        <f t="shared" si="89"/>
        <v>1.959392848044899E-4</v>
      </c>
      <c r="AP85" s="3">
        <v>40663</v>
      </c>
      <c r="AQ85" s="36">
        <f t="shared" si="90"/>
        <v>2.2080742325911926E-2</v>
      </c>
      <c r="AR85">
        <f t="shared" si="91"/>
        <v>1.3997831432207272E-2</v>
      </c>
      <c r="AS85">
        <f t="shared" si="92"/>
        <v>0</v>
      </c>
      <c r="AT85">
        <f t="shared" si="93"/>
        <v>1.3997831432207272E-2</v>
      </c>
      <c r="AU85">
        <f t="shared" si="94"/>
        <v>0</v>
      </c>
      <c r="AW85" s="3">
        <v>40663</v>
      </c>
      <c r="AX85" s="36">
        <f t="shared" si="95"/>
        <v>2.2080742325911926E-2</v>
      </c>
      <c r="AY85">
        <f t="shared" si="96"/>
        <v>1.3997831432207272E-2</v>
      </c>
      <c r="AZ85" s="49">
        <f t="shared" ref="AZ85:BA85" si="104">BF291</f>
        <v>-0.38</v>
      </c>
      <c r="BA85" s="49">
        <f t="shared" si="104"/>
        <v>-2.4300000000000002</v>
      </c>
    </row>
    <row r="86" spans="2:53" ht="13" x14ac:dyDescent="0.3">
      <c r="B86" s="21" t="s">
        <v>188</v>
      </c>
      <c r="C86" s="33">
        <v>116.92</v>
      </c>
      <c r="D86" s="23"/>
      <c r="E86" s="22">
        <v>116.92</v>
      </c>
      <c r="F86" s="22">
        <v>0</v>
      </c>
      <c r="G86" s="24">
        <v>0</v>
      </c>
      <c r="H86" s="22">
        <v>116.92</v>
      </c>
      <c r="I86" s="25"/>
      <c r="J86" s="26"/>
      <c r="K86" s="31">
        <f t="shared" si="81"/>
        <v>-9.9571053701450613E-3</v>
      </c>
      <c r="L86" s="36"/>
      <c r="N86" s="39">
        <v>40694</v>
      </c>
      <c r="O86" s="40">
        <v>2279.6628000000001</v>
      </c>
      <c r="P86" s="41">
        <v>-26.100399999999802</v>
      </c>
      <c r="Q86" s="42">
        <v>-1.13196359452696E-2</v>
      </c>
      <c r="R86" s="40">
        <v>2301.7213999999999</v>
      </c>
      <c r="S86" s="40">
        <v>2229.4944</v>
      </c>
      <c r="T86" s="40">
        <v>2301.7213999999999</v>
      </c>
      <c r="U86">
        <f t="shared" si="82"/>
        <v>-1.1384190643690876E-2</v>
      </c>
      <c r="X86" s="3"/>
      <c r="Y86" s="3">
        <v>40694</v>
      </c>
      <c r="Z86">
        <v>100.56</v>
      </c>
      <c r="AA86">
        <f t="shared" si="83"/>
        <v>-2.237119771943091E-2</v>
      </c>
      <c r="AD86" s="3">
        <v>40694</v>
      </c>
      <c r="AE86" s="36">
        <f t="shared" si="84"/>
        <v>1.2414092349285848E-2</v>
      </c>
      <c r="AF86">
        <f t="shared" si="85"/>
        <v>1.0987007075740034E-2</v>
      </c>
      <c r="AH86" s="3">
        <v>40694</v>
      </c>
      <c r="AI86" s="36">
        <f t="shared" si="86"/>
        <v>1.4270852735458143E-3</v>
      </c>
      <c r="AJ86" s="36"/>
      <c r="AK86" s="3">
        <v>40694</v>
      </c>
      <c r="AL86" s="36">
        <f t="shared" si="87"/>
        <v>1.2414092349285848E-2</v>
      </c>
      <c r="AM86">
        <f t="shared" si="88"/>
        <v>1.0987007075740034E-2</v>
      </c>
      <c r="AN86">
        <f t="shared" si="89"/>
        <v>1.2071432448236158E-4</v>
      </c>
      <c r="AP86" s="3">
        <v>40694</v>
      </c>
      <c r="AQ86" s="36">
        <f t="shared" si="90"/>
        <v>1.2414092349285848E-2</v>
      </c>
      <c r="AR86">
        <f t="shared" si="91"/>
        <v>1.0987007075740034E-2</v>
      </c>
      <c r="AS86">
        <f t="shared" si="92"/>
        <v>0</v>
      </c>
      <c r="AT86">
        <f t="shared" si="93"/>
        <v>1.0987007075740034E-2</v>
      </c>
      <c r="AU86">
        <f t="shared" si="94"/>
        <v>0</v>
      </c>
      <c r="AW86" s="3">
        <v>40694</v>
      </c>
      <c r="AX86" s="36">
        <f t="shared" si="95"/>
        <v>1.2414092349285848E-2</v>
      </c>
      <c r="AY86">
        <f t="shared" si="96"/>
        <v>1.0987007075740034E-2</v>
      </c>
      <c r="AZ86" s="49">
        <f t="shared" ref="AZ86:BA86" si="105">BF292</f>
        <v>-0.59</v>
      </c>
      <c r="BA86" s="49">
        <f t="shared" si="105"/>
        <v>-2.12</v>
      </c>
    </row>
    <row r="87" spans="2:53" ht="13" x14ac:dyDescent="0.3">
      <c r="B87" s="27">
        <v>40724</v>
      </c>
      <c r="C87" s="34">
        <v>113.62</v>
      </c>
      <c r="D87" s="29"/>
      <c r="E87" s="28">
        <v>113.62</v>
      </c>
      <c r="F87" s="28">
        <v>0</v>
      </c>
      <c r="G87" s="30">
        <v>0</v>
      </c>
      <c r="H87" s="28">
        <v>113.62</v>
      </c>
      <c r="I87" s="28"/>
      <c r="J87" s="31"/>
      <c r="K87" s="31">
        <f t="shared" si="81"/>
        <v>-2.8630393114064352E-2</v>
      </c>
      <c r="L87" s="36"/>
      <c r="N87" s="39">
        <v>40724</v>
      </c>
      <c r="O87" s="40">
        <v>2241.6628000000001</v>
      </c>
      <c r="P87" s="41">
        <v>-38</v>
      </c>
      <c r="Q87" s="42">
        <v>-1.6669131943548798E-2</v>
      </c>
      <c r="R87" s="40">
        <v>2227.9623999999999</v>
      </c>
      <c r="S87" s="40">
        <v>2146.4472999999998</v>
      </c>
      <c r="T87" s="40">
        <v>2241.6628000000001</v>
      </c>
      <c r="U87">
        <f t="shared" si="82"/>
        <v>-1.6809625380759984E-2</v>
      </c>
      <c r="X87" s="3"/>
      <c r="Y87" s="3">
        <v>40724</v>
      </c>
      <c r="Z87">
        <v>99.665000000000006</v>
      </c>
      <c r="AA87">
        <f t="shared" si="83"/>
        <v>-8.9400021072630377E-3</v>
      </c>
      <c r="AD87" s="3">
        <v>40724</v>
      </c>
      <c r="AE87" s="36">
        <f t="shared" si="84"/>
        <v>-1.9690391006801315E-2</v>
      </c>
      <c r="AF87">
        <f t="shared" si="85"/>
        <v>-7.8696232734969465E-3</v>
      </c>
      <c r="AH87" s="3">
        <v>40724</v>
      </c>
      <c r="AI87" s="36">
        <f t="shared" si="86"/>
        <v>-1.1820767733304368E-2</v>
      </c>
      <c r="AJ87" s="36"/>
      <c r="AK87" s="3">
        <v>40724</v>
      </c>
      <c r="AL87" s="36">
        <f t="shared" si="87"/>
        <v>-1.9690391006801315E-2</v>
      </c>
      <c r="AM87">
        <f t="shared" si="88"/>
        <v>-7.8696232734969465E-3</v>
      </c>
      <c r="AN87">
        <f t="shared" si="89"/>
        <v>6.1930970466764795E-5</v>
      </c>
      <c r="AP87" s="3">
        <v>40724</v>
      </c>
      <c r="AQ87" s="36">
        <f t="shared" si="90"/>
        <v>-1.9690391006801315E-2</v>
      </c>
      <c r="AR87">
        <f t="shared" si="91"/>
        <v>-7.8696232734969465E-3</v>
      </c>
      <c r="AS87">
        <f t="shared" si="92"/>
        <v>-1</v>
      </c>
      <c r="AT87">
        <f t="shared" si="93"/>
        <v>-7.8696232734969465E-3</v>
      </c>
      <c r="AU87">
        <f t="shared" si="94"/>
        <v>7.8696232734969465E-3</v>
      </c>
      <c r="AW87" s="3">
        <v>40724</v>
      </c>
      <c r="AX87" s="36">
        <f t="shared" si="95"/>
        <v>-1.9690391006801315E-2</v>
      </c>
      <c r="AY87">
        <f t="shared" si="96"/>
        <v>-7.8696232734969465E-3</v>
      </c>
      <c r="AZ87" s="49">
        <f t="shared" ref="AZ87:BA87" si="106">BF293</f>
        <v>-0.12</v>
      </c>
      <c r="BA87" s="49">
        <f t="shared" si="106"/>
        <v>-0.42</v>
      </c>
    </row>
    <row r="88" spans="2:53" ht="13" x14ac:dyDescent="0.3">
      <c r="B88" s="21">
        <v>40753</v>
      </c>
      <c r="C88" s="33">
        <v>109.26</v>
      </c>
      <c r="D88" s="23"/>
      <c r="E88" s="22">
        <v>109.26</v>
      </c>
      <c r="F88" s="22">
        <v>0</v>
      </c>
      <c r="G88" s="24">
        <v>0</v>
      </c>
      <c r="H88" s="22">
        <v>109.26</v>
      </c>
      <c r="I88" s="25"/>
      <c r="J88" s="26"/>
      <c r="K88" s="31">
        <f t="shared" si="81"/>
        <v>-3.9129184161409279E-2</v>
      </c>
      <c r="L88" s="36"/>
      <c r="N88" s="39">
        <v>40755</v>
      </c>
      <c r="O88" s="40">
        <v>2196.0796</v>
      </c>
      <c r="P88" s="41">
        <v>-45.583199999999998</v>
      </c>
      <c r="Q88" s="42">
        <v>-2.0334548086358099E-2</v>
      </c>
      <c r="R88" s="40">
        <v>2274.2577999999999</v>
      </c>
      <c r="S88" s="40">
        <v>2196.0796</v>
      </c>
      <c r="T88" s="40">
        <v>2298.3105</v>
      </c>
      <c r="U88">
        <f t="shared" si="82"/>
        <v>-2.0544141197757937E-2</v>
      </c>
      <c r="X88" s="3"/>
      <c r="Y88" s="3">
        <v>40755</v>
      </c>
      <c r="Z88">
        <v>102.79</v>
      </c>
      <c r="AA88">
        <f t="shared" si="83"/>
        <v>3.0873509850101708E-2</v>
      </c>
      <c r="AD88" s="3">
        <v>40755</v>
      </c>
      <c r="AE88" s="36">
        <f t="shared" si="84"/>
        <v>-7.0002694011510991E-2</v>
      </c>
      <c r="AF88">
        <f t="shared" si="85"/>
        <v>-5.1417651047859642E-2</v>
      </c>
      <c r="AH88" s="3">
        <v>40755</v>
      </c>
      <c r="AI88" s="36">
        <f t="shared" si="86"/>
        <v>-1.8585042963651342E-2</v>
      </c>
      <c r="AJ88" s="36"/>
      <c r="AK88" s="3">
        <v>40755</v>
      </c>
      <c r="AL88" s="36">
        <f t="shared" si="87"/>
        <v>-7.0002694011510991E-2</v>
      </c>
      <c r="AM88">
        <f t="shared" si="88"/>
        <v>-5.1417651047859642E-2</v>
      </c>
      <c r="AN88">
        <f t="shared" si="89"/>
        <v>2.6437748392794617E-3</v>
      </c>
      <c r="AP88" s="3">
        <v>40755</v>
      </c>
      <c r="AQ88" s="36">
        <f t="shared" si="90"/>
        <v>-7.0002694011510991E-2</v>
      </c>
      <c r="AR88">
        <f t="shared" si="91"/>
        <v>-5.1417651047859642E-2</v>
      </c>
      <c r="AS88">
        <f t="shared" si="92"/>
        <v>-1</v>
      </c>
      <c r="AT88">
        <f t="shared" si="93"/>
        <v>-5.1417651047859642E-2</v>
      </c>
      <c r="AU88">
        <f t="shared" si="94"/>
        <v>5.1417651047859642E-2</v>
      </c>
      <c r="AW88" s="3">
        <v>40755</v>
      </c>
      <c r="AX88" s="36">
        <f t="shared" si="95"/>
        <v>-7.0002694011510991E-2</v>
      </c>
      <c r="AY88">
        <f t="shared" si="96"/>
        <v>-5.1417651047859642E-2</v>
      </c>
      <c r="AZ88" s="49">
        <f t="shared" ref="AZ88:BA88" si="107">BF294</f>
        <v>-1.27</v>
      </c>
      <c r="BA88" s="49">
        <f t="shared" si="107"/>
        <v>-0.89</v>
      </c>
    </row>
    <row r="89" spans="2:53" ht="13" x14ac:dyDescent="0.3">
      <c r="B89" s="27">
        <v>40786</v>
      </c>
      <c r="C89" s="34">
        <v>101.49</v>
      </c>
      <c r="D89" s="29"/>
      <c r="E89" s="28">
        <v>101.49</v>
      </c>
      <c r="F89" s="28">
        <v>0</v>
      </c>
      <c r="G89" s="30">
        <v>0</v>
      </c>
      <c r="H89" s="28">
        <v>101.49</v>
      </c>
      <c r="I89" s="28"/>
      <c r="J89" s="31"/>
      <c r="K89" s="31">
        <f t="shared" si="81"/>
        <v>-7.377009150684484E-2</v>
      </c>
      <c r="L89" s="36"/>
      <c r="N89" s="39">
        <v>40786</v>
      </c>
      <c r="O89" s="40">
        <v>2076.7842000000001</v>
      </c>
      <c r="P89" s="41">
        <v>-119.2954</v>
      </c>
      <c r="Q89" s="42">
        <v>-5.4321983592944399E-2</v>
      </c>
      <c r="R89" s="40">
        <v>2187.0029</v>
      </c>
      <c r="S89" s="40">
        <v>1903.4745</v>
      </c>
      <c r="T89" s="40">
        <v>2187.0029</v>
      </c>
      <c r="U89">
        <f t="shared" si="82"/>
        <v>-5.5853131073033802E-2</v>
      </c>
      <c r="X89" s="3"/>
      <c r="Y89" s="3">
        <v>40786</v>
      </c>
      <c r="Z89">
        <v>99.11</v>
      </c>
      <c r="AA89">
        <f t="shared" si="83"/>
        <v>-3.6457727606213575E-2</v>
      </c>
      <c r="AD89" s="3">
        <v>40786</v>
      </c>
      <c r="AE89" s="36">
        <f t="shared" si="84"/>
        <v>-3.7312363900631265E-2</v>
      </c>
      <c r="AF89">
        <f t="shared" si="85"/>
        <v>-1.9395403466820227E-2</v>
      </c>
      <c r="AH89" s="3">
        <v>40786</v>
      </c>
      <c r="AI89" s="36">
        <f t="shared" si="86"/>
        <v>-1.7916960433811038E-2</v>
      </c>
      <c r="AJ89" s="36"/>
      <c r="AK89" s="3">
        <v>40786</v>
      </c>
      <c r="AL89" s="36">
        <f t="shared" si="87"/>
        <v>-3.7312363900631265E-2</v>
      </c>
      <c r="AM89">
        <f t="shared" si="88"/>
        <v>-1.9395403466820227E-2</v>
      </c>
      <c r="AN89">
        <f t="shared" si="89"/>
        <v>3.7618167564074209E-4</v>
      </c>
      <c r="AP89" s="3">
        <v>40786</v>
      </c>
      <c r="AQ89" s="36">
        <f t="shared" si="90"/>
        <v>-3.7312363900631265E-2</v>
      </c>
      <c r="AR89">
        <f t="shared" si="91"/>
        <v>-1.9395403466820227E-2</v>
      </c>
      <c r="AS89">
        <f t="shared" si="92"/>
        <v>-1</v>
      </c>
      <c r="AT89">
        <f t="shared" si="93"/>
        <v>-1.9395403466820227E-2</v>
      </c>
      <c r="AU89">
        <f t="shared" si="94"/>
        <v>1.9395403466820227E-2</v>
      </c>
      <c r="AW89" s="3">
        <v>40786</v>
      </c>
      <c r="AX89" s="36">
        <f t="shared" si="95"/>
        <v>-3.7312363900631265E-2</v>
      </c>
      <c r="AY89">
        <f t="shared" si="96"/>
        <v>-1.9395403466820227E-2</v>
      </c>
      <c r="AZ89" s="49">
        <f t="shared" ref="AZ89:BA89" si="108">BF295</f>
        <v>-3.05</v>
      </c>
      <c r="BA89" s="49">
        <f t="shared" si="108"/>
        <v>-2.36</v>
      </c>
    </row>
    <row r="90" spans="2:53" ht="13" x14ac:dyDescent="0.3">
      <c r="B90" s="21">
        <v>40816</v>
      </c>
      <c r="C90" s="33">
        <v>91.84</v>
      </c>
      <c r="D90" s="23"/>
      <c r="E90" s="22">
        <v>91.84</v>
      </c>
      <c r="F90" s="22">
        <v>0</v>
      </c>
      <c r="G90" s="24">
        <v>0</v>
      </c>
      <c r="H90" s="22">
        <v>91.84</v>
      </c>
      <c r="I90" s="25"/>
      <c r="J90" s="26"/>
      <c r="K90" s="31">
        <f t="shared" si="81"/>
        <v>-9.9912338889470431E-2</v>
      </c>
      <c r="L90" s="36"/>
      <c r="N90" s="39">
        <v>40816</v>
      </c>
      <c r="O90" s="40">
        <v>1930.7887000000001</v>
      </c>
      <c r="P90" s="41">
        <v>-145.99549999999999</v>
      </c>
      <c r="Q90" s="42">
        <v>-7.0298830278080898E-2</v>
      </c>
      <c r="R90" s="40">
        <v>2052.2966000000001</v>
      </c>
      <c r="S90" s="40">
        <v>1926.7574</v>
      </c>
      <c r="T90" s="40">
        <v>2074.0641999999998</v>
      </c>
      <c r="U90">
        <f t="shared" si="82"/>
        <v>-7.2892067349750192E-2</v>
      </c>
      <c r="X90" s="3"/>
      <c r="Y90" s="3">
        <v>40816</v>
      </c>
      <c r="Z90">
        <v>101.86</v>
      </c>
      <c r="AA90">
        <f t="shared" si="83"/>
        <v>2.7368977037841566E-2</v>
      </c>
      <c r="AD90" s="3">
        <v>40816</v>
      </c>
      <c r="AE90" s="36">
        <f t="shared" si="84"/>
        <v>-0.12728131592731201</v>
      </c>
      <c r="AF90">
        <f t="shared" si="85"/>
        <v>-0.10026104438759176</v>
      </c>
      <c r="AH90" s="3">
        <v>40816</v>
      </c>
      <c r="AI90" s="36">
        <f t="shared" si="86"/>
        <v>-2.7020271539720239E-2</v>
      </c>
      <c r="AJ90" s="36"/>
      <c r="AK90" s="3">
        <v>40816</v>
      </c>
      <c r="AL90" s="36">
        <f t="shared" si="87"/>
        <v>-0.12728131592731201</v>
      </c>
      <c r="AM90">
        <f t="shared" si="88"/>
        <v>-0.10026104438759176</v>
      </c>
      <c r="AN90">
        <f t="shared" si="89"/>
        <v>1.0052277021690644E-2</v>
      </c>
      <c r="AP90" s="3">
        <v>40816</v>
      </c>
      <c r="AQ90" s="36">
        <f t="shared" si="90"/>
        <v>-0.12728131592731201</v>
      </c>
      <c r="AR90">
        <f t="shared" si="91"/>
        <v>-0.10026104438759176</v>
      </c>
      <c r="AS90">
        <f t="shared" si="92"/>
        <v>-1</v>
      </c>
      <c r="AT90">
        <f t="shared" si="93"/>
        <v>-0.10026104438759176</v>
      </c>
      <c r="AU90">
        <f t="shared" si="94"/>
        <v>0.10026104438759176</v>
      </c>
      <c r="AW90" s="3">
        <v>40816</v>
      </c>
      <c r="AX90" s="36">
        <f t="shared" si="95"/>
        <v>-0.12728131592731201</v>
      </c>
      <c r="AY90">
        <f t="shared" si="96"/>
        <v>-0.10026104438759176</v>
      </c>
      <c r="AZ90" s="49">
        <f t="shared" ref="AZ90:BA90" si="109">BF296</f>
        <v>-3.31</v>
      </c>
      <c r="BA90" s="49">
        <f t="shared" si="109"/>
        <v>-1.73</v>
      </c>
    </row>
    <row r="91" spans="2:53" ht="13" x14ac:dyDescent="0.3">
      <c r="B91" s="27" t="s">
        <v>189</v>
      </c>
      <c r="C91" s="34">
        <v>102.29</v>
      </c>
      <c r="D91" s="29"/>
      <c r="E91" s="28">
        <v>102.29</v>
      </c>
      <c r="F91" s="28">
        <v>0</v>
      </c>
      <c r="G91" s="30">
        <v>0</v>
      </c>
      <c r="H91" s="28">
        <v>102.29</v>
      </c>
      <c r="I91" s="28"/>
      <c r="J91" s="31"/>
      <c r="K91" s="31">
        <f t="shared" si="81"/>
        <v>0.10776398389765983</v>
      </c>
      <c r="L91" s="36"/>
      <c r="N91" s="39">
        <v>40847</v>
      </c>
      <c r="O91" s="40">
        <v>2141.8105</v>
      </c>
      <c r="P91" s="41">
        <v>211.02180000000001</v>
      </c>
      <c r="Q91" s="42">
        <v>0.10929305728793599</v>
      </c>
      <c r="R91" s="40">
        <v>1875.9508000000001</v>
      </c>
      <c r="S91" s="40">
        <v>1875.9508000000001</v>
      </c>
      <c r="T91" s="40">
        <v>2196.1304</v>
      </c>
      <c r="U91">
        <f t="shared" si="82"/>
        <v>0.10372292710044695</v>
      </c>
      <c r="X91" s="3"/>
      <c r="Y91" s="3">
        <v>40847</v>
      </c>
      <c r="Z91">
        <v>100.125</v>
      </c>
      <c r="AA91">
        <f t="shared" si="83"/>
        <v>-1.7179916067935303E-2</v>
      </c>
      <c r="AD91" s="3">
        <v>40847</v>
      </c>
      <c r="AE91" s="36">
        <f t="shared" si="84"/>
        <v>0.12494389996559513</v>
      </c>
      <c r="AF91">
        <f t="shared" si="85"/>
        <v>0.12090284316838225</v>
      </c>
      <c r="AH91" s="3">
        <v>40847</v>
      </c>
      <c r="AI91" s="36">
        <f t="shared" si="86"/>
        <v>4.0410567972128802E-3</v>
      </c>
      <c r="AJ91" s="36"/>
      <c r="AK91" s="3">
        <v>40847</v>
      </c>
      <c r="AL91" s="36">
        <f t="shared" si="87"/>
        <v>0.12494389996559513</v>
      </c>
      <c r="AM91">
        <f t="shared" si="88"/>
        <v>0.12090284316838225</v>
      </c>
      <c r="AN91">
        <f t="shared" si="89"/>
        <v>1.4617497486198434E-2</v>
      </c>
      <c r="AP91" s="3">
        <v>40847</v>
      </c>
      <c r="AQ91" s="36">
        <f t="shared" si="90"/>
        <v>0.12494389996559513</v>
      </c>
      <c r="AR91">
        <f t="shared" si="91"/>
        <v>0.12090284316838225</v>
      </c>
      <c r="AS91">
        <f t="shared" si="92"/>
        <v>0</v>
      </c>
      <c r="AT91">
        <f t="shared" si="93"/>
        <v>0.12090284316838225</v>
      </c>
      <c r="AU91">
        <f t="shared" si="94"/>
        <v>0</v>
      </c>
      <c r="AW91" s="3">
        <v>40847</v>
      </c>
      <c r="AX91" s="36">
        <f t="shared" si="95"/>
        <v>0.12494389996559513</v>
      </c>
      <c r="AY91">
        <f t="shared" si="96"/>
        <v>0.12090284316838225</v>
      </c>
      <c r="AZ91" s="49">
        <f t="shared" ref="AZ91:BA91" si="110">BF297</f>
        <v>3.28</v>
      </c>
      <c r="BA91" s="49">
        <f t="shared" si="110"/>
        <v>0.11</v>
      </c>
    </row>
    <row r="92" spans="2:53" ht="13" x14ac:dyDescent="0.3">
      <c r="B92" s="21">
        <v>40877</v>
      </c>
      <c r="C92" s="33">
        <v>100.98</v>
      </c>
      <c r="D92" s="23"/>
      <c r="E92" s="22">
        <v>100.98</v>
      </c>
      <c r="F92" s="22">
        <v>0</v>
      </c>
      <c r="G92" s="24">
        <v>0</v>
      </c>
      <c r="H92" s="22">
        <v>100.98</v>
      </c>
      <c r="I92" s="25"/>
      <c r="J92" s="26"/>
      <c r="K92" s="31">
        <f t="shared" si="81"/>
        <v>-1.2889439038146371E-2</v>
      </c>
      <c r="L92" s="36"/>
      <c r="N92" s="39">
        <v>40877</v>
      </c>
      <c r="O92" s="40">
        <v>2137.0771</v>
      </c>
      <c r="P92" s="41">
        <v>-4.7334000000000698</v>
      </c>
      <c r="Q92" s="42">
        <v>-2.2099994373918999E-3</v>
      </c>
      <c r="R92" s="40">
        <v>2081.9717000000001</v>
      </c>
      <c r="S92" s="40">
        <v>1984.5015000000001</v>
      </c>
      <c r="T92" s="40">
        <v>2182.6093999999998</v>
      </c>
      <c r="U92">
        <f t="shared" si="82"/>
        <v>-2.2124450900735831E-3</v>
      </c>
      <c r="X92" s="3"/>
      <c r="Y92" s="3">
        <v>40877</v>
      </c>
      <c r="Z92">
        <v>99.334999999999994</v>
      </c>
      <c r="AA92">
        <f t="shared" si="83"/>
        <v>-7.9214291684965299E-3</v>
      </c>
      <c r="AD92" s="3">
        <v>40877</v>
      </c>
      <c r="AE92" s="36">
        <f t="shared" si="84"/>
        <v>-4.9680098696498406E-3</v>
      </c>
      <c r="AF92">
        <f t="shared" si="85"/>
        <v>5.7089840784229472E-3</v>
      </c>
      <c r="AH92" s="3">
        <v>40877</v>
      </c>
      <c r="AI92" s="36">
        <f t="shared" si="86"/>
        <v>-1.0676993948072788E-2</v>
      </c>
      <c r="AJ92" s="36"/>
      <c r="AK92" s="3">
        <v>40877</v>
      </c>
      <c r="AL92" s="36">
        <f t="shared" si="87"/>
        <v>-4.9680098696498406E-3</v>
      </c>
      <c r="AM92">
        <f t="shared" si="88"/>
        <v>5.7089840784229472E-3</v>
      </c>
      <c r="AN92">
        <f t="shared" si="89"/>
        <v>3.2592499207686706E-5</v>
      </c>
      <c r="AP92" s="3">
        <v>40877</v>
      </c>
      <c r="AQ92" s="36">
        <f t="shared" si="90"/>
        <v>-4.9680098696498406E-3</v>
      </c>
      <c r="AR92">
        <f t="shared" si="91"/>
        <v>5.7089840784229472E-3</v>
      </c>
      <c r="AS92">
        <f t="shared" si="92"/>
        <v>0</v>
      </c>
      <c r="AT92">
        <f t="shared" si="93"/>
        <v>5.7089840784229472E-3</v>
      </c>
      <c r="AU92">
        <f t="shared" si="94"/>
        <v>0</v>
      </c>
      <c r="AW92" s="3">
        <v>40877</v>
      </c>
      <c r="AX92" s="36">
        <f t="shared" si="95"/>
        <v>-4.9680098696498406E-3</v>
      </c>
      <c r="AY92">
        <f t="shared" si="96"/>
        <v>5.7089840784229472E-3</v>
      </c>
      <c r="AZ92" s="49">
        <f t="shared" ref="AZ92:BA92" si="111">BF298</f>
        <v>-0.16</v>
      </c>
      <c r="BA92" s="49">
        <f t="shared" si="111"/>
        <v>-0.45</v>
      </c>
    </row>
    <row r="93" spans="2:53" ht="13" x14ac:dyDescent="0.3">
      <c r="B93" s="27">
        <v>40907</v>
      </c>
      <c r="C93" s="34">
        <v>101.64</v>
      </c>
      <c r="D93" s="29"/>
      <c r="E93" s="28">
        <v>101.64</v>
      </c>
      <c r="F93" s="28">
        <v>0</v>
      </c>
      <c r="G93" s="30">
        <v>0</v>
      </c>
      <c r="H93" s="28">
        <v>101.64</v>
      </c>
      <c r="I93" s="28"/>
      <c r="J93" s="31"/>
      <c r="K93" s="31">
        <f t="shared" si="81"/>
        <v>6.5146810211936723E-3</v>
      </c>
      <c r="L93" s="36"/>
      <c r="N93" s="39">
        <v>40908</v>
      </c>
      <c r="O93" s="40">
        <v>2158.9376999999999</v>
      </c>
      <c r="P93" s="41">
        <v>21.860600000000002</v>
      </c>
      <c r="Q93" s="42">
        <v>1.02292051138445E-2</v>
      </c>
      <c r="R93" s="40">
        <v>2133.0708</v>
      </c>
      <c r="S93" s="40">
        <v>2067.6689000000001</v>
      </c>
      <c r="T93" s="40">
        <v>2171.7073</v>
      </c>
      <c r="U93">
        <f t="shared" si="82"/>
        <v>1.0177240863425981E-2</v>
      </c>
      <c r="X93" s="3"/>
      <c r="Y93" s="3">
        <v>40908</v>
      </c>
      <c r="Z93">
        <v>101.16</v>
      </c>
      <c r="AA93">
        <f t="shared" si="83"/>
        <v>1.8205445581737527E-2</v>
      </c>
      <c r="AD93" s="3">
        <v>40908</v>
      </c>
      <c r="AE93" s="36">
        <f t="shared" si="84"/>
        <v>-1.1690764560543854E-2</v>
      </c>
      <c r="AF93">
        <f t="shared" si="85"/>
        <v>-8.0282047183115463E-3</v>
      </c>
      <c r="AH93" s="3">
        <v>40908</v>
      </c>
      <c r="AI93" s="36">
        <f t="shared" si="86"/>
        <v>-3.6625598422323083E-3</v>
      </c>
      <c r="AJ93" s="36"/>
      <c r="AK93" s="3">
        <v>40908</v>
      </c>
      <c r="AL93" s="36">
        <f t="shared" si="87"/>
        <v>-1.1690764560543854E-2</v>
      </c>
      <c r="AM93">
        <f t="shared" si="88"/>
        <v>-8.0282047183115463E-3</v>
      </c>
      <c r="AN93">
        <f t="shared" si="89"/>
        <v>6.4452070999119777E-5</v>
      </c>
      <c r="AP93" s="3">
        <v>40908</v>
      </c>
      <c r="AQ93" s="36">
        <f t="shared" si="90"/>
        <v>-1.1690764560543854E-2</v>
      </c>
      <c r="AR93">
        <f t="shared" si="91"/>
        <v>-8.0282047183115463E-3</v>
      </c>
      <c r="AS93">
        <f t="shared" si="92"/>
        <v>-1</v>
      </c>
      <c r="AT93">
        <f t="shared" si="93"/>
        <v>-8.0282047183115463E-3</v>
      </c>
      <c r="AU93">
        <f t="shared" si="94"/>
        <v>8.0282047183115463E-3</v>
      </c>
      <c r="AW93" s="3">
        <v>40908</v>
      </c>
      <c r="AX93" s="36">
        <f t="shared" si="95"/>
        <v>-1.1690764560543854E-2</v>
      </c>
      <c r="AY93">
        <f t="shared" si="96"/>
        <v>-8.0282047183115463E-3</v>
      </c>
      <c r="AZ93" s="49">
        <f t="shared" ref="AZ93:BA93" si="112">BF299</f>
        <v>-0.59</v>
      </c>
      <c r="BA93" s="49">
        <f t="shared" si="112"/>
        <v>1.63</v>
      </c>
    </row>
    <row r="94" spans="2:53" ht="13" x14ac:dyDescent="0.3">
      <c r="B94" s="21">
        <v>40939</v>
      </c>
      <c r="C94" s="33">
        <v>107.43</v>
      </c>
      <c r="D94" s="23"/>
      <c r="E94" s="22">
        <v>107.43</v>
      </c>
      <c r="F94" s="22">
        <v>0</v>
      </c>
      <c r="G94" s="24">
        <v>0</v>
      </c>
      <c r="H94" s="22">
        <v>107.43</v>
      </c>
      <c r="I94" s="25"/>
      <c r="J94" s="26"/>
      <c r="K94" s="31">
        <f t="shared" si="81"/>
        <v>5.5402314226487649E-2</v>
      </c>
      <c r="L94" s="36"/>
      <c r="N94" s="39">
        <v>40939</v>
      </c>
      <c r="O94" s="40">
        <v>2255.6914000000002</v>
      </c>
      <c r="P94" s="41">
        <v>96.753700000000194</v>
      </c>
      <c r="Q94" s="42">
        <v>4.4815420102210499E-2</v>
      </c>
      <c r="R94" s="40">
        <v>2192.3989000000001</v>
      </c>
      <c r="S94" s="40">
        <v>2192.3989000000001</v>
      </c>
      <c r="T94" s="40">
        <v>2278.8269</v>
      </c>
      <c r="U94">
        <f t="shared" si="82"/>
        <v>4.3840238334458971E-2</v>
      </c>
      <c r="X94" s="3"/>
      <c r="Y94" s="3">
        <v>40939</v>
      </c>
      <c r="Z94">
        <v>101.845</v>
      </c>
      <c r="AA94">
        <f t="shared" si="83"/>
        <v>6.748627864339345E-3</v>
      </c>
      <c r="AD94" s="3">
        <v>40939</v>
      </c>
      <c r="AE94" s="36">
        <f t="shared" si="84"/>
        <v>4.8653686362148306E-2</v>
      </c>
      <c r="AF94">
        <f t="shared" si="85"/>
        <v>3.7091610470119628E-2</v>
      </c>
      <c r="AH94" s="3">
        <v>40939</v>
      </c>
      <c r="AI94" s="36">
        <f t="shared" si="86"/>
        <v>1.1562075892028678E-2</v>
      </c>
      <c r="AJ94" s="36"/>
      <c r="AK94" s="3">
        <v>40939</v>
      </c>
      <c r="AL94" s="36">
        <f t="shared" si="87"/>
        <v>4.8653686362148306E-2</v>
      </c>
      <c r="AM94">
        <f t="shared" si="88"/>
        <v>3.7091610470119628E-2</v>
      </c>
      <c r="AN94">
        <f t="shared" si="89"/>
        <v>1.375787567267088E-3</v>
      </c>
      <c r="AP94" s="3">
        <v>40939</v>
      </c>
      <c r="AQ94" s="36">
        <f t="shared" si="90"/>
        <v>4.8653686362148306E-2</v>
      </c>
      <c r="AR94">
        <f t="shared" si="91"/>
        <v>3.7091610470119628E-2</v>
      </c>
      <c r="AS94">
        <f t="shared" si="92"/>
        <v>0</v>
      </c>
      <c r="AT94">
        <f t="shared" si="93"/>
        <v>3.7091610470119628E-2</v>
      </c>
      <c r="AU94">
        <f t="shared" si="94"/>
        <v>0</v>
      </c>
      <c r="AW94" s="3">
        <v>40939</v>
      </c>
      <c r="AX94" s="36">
        <f t="shared" si="95"/>
        <v>4.8653686362148306E-2</v>
      </c>
      <c r="AY94">
        <f t="shared" si="96"/>
        <v>3.7091610470119628E-2</v>
      </c>
      <c r="AZ94" s="49">
        <f t="shared" ref="AZ94:BA94" si="113">BF300</f>
        <v>2.04</v>
      </c>
      <c r="BA94" s="49">
        <f t="shared" si="113"/>
        <v>-0.97</v>
      </c>
    </row>
    <row r="95" spans="2:53" ht="13" x14ac:dyDescent="0.3">
      <c r="B95" s="27">
        <v>40968</v>
      </c>
      <c r="C95" s="34">
        <v>112.26</v>
      </c>
      <c r="D95" s="29"/>
      <c r="E95" s="28">
        <v>112.26</v>
      </c>
      <c r="F95" s="28">
        <v>0</v>
      </c>
      <c r="G95" s="30">
        <v>0</v>
      </c>
      <c r="H95" s="28">
        <v>112.26</v>
      </c>
      <c r="I95" s="28"/>
      <c r="J95" s="31"/>
      <c r="K95" s="31">
        <f t="shared" si="81"/>
        <v>4.3978136835602151E-2</v>
      </c>
      <c r="L95" s="36"/>
      <c r="N95" s="39">
        <v>40968</v>
      </c>
      <c r="O95" s="40">
        <v>2353.2319000000002</v>
      </c>
      <c r="P95" s="41">
        <v>97.540500000000094</v>
      </c>
      <c r="Q95" s="42">
        <v>4.3241952334437297E-2</v>
      </c>
      <c r="R95" s="40">
        <v>2276.2426999999998</v>
      </c>
      <c r="S95" s="40">
        <v>2276.2426999999998</v>
      </c>
      <c r="T95" s="40">
        <v>2364.0275999999999</v>
      </c>
      <c r="U95">
        <f t="shared" si="82"/>
        <v>4.2333126426162389E-2</v>
      </c>
      <c r="X95" s="3"/>
      <c r="Y95" s="3">
        <v>40968</v>
      </c>
      <c r="Z95">
        <v>100.22</v>
      </c>
      <c r="AA95">
        <f t="shared" si="83"/>
        <v>-1.6084280134525133E-2</v>
      </c>
      <c r="AD95" s="3">
        <v>40968</v>
      </c>
      <c r="AE95" s="36">
        <f t="shared" si="84"/>
        <v>6.0062416970127284E-2</v>
      </c>
      <c r="AF95">
        <f t="shared" si="85"/>
        <v>5.8417406560687522E-2</v>
      </c>
      <c r="AH95" s="3">
        <v>40968</v>
      </c>
      <c r="AI95" s="36">
        <f t="shared" si="86"/>
        <v>1.6450104094397622E-3</v>
      </c>
      <c r="AJ95" s="36"/>
      <c r="AK95" s="3">
        <v>40968</v>
      </c>
      <c r="AL95" s="36">
        <f t="shared" si="87"/>
        <v>6.0062416970127284E-2</v>
      </c>
      <c r="AM95">
        <f t="shared" si="88"/>
        <v>5.8417406560687522E-2</v>
      </c>
      <c r="AN95">
        <f t="shared" si="89"/>
        <v>3.4125933892766576E-3</v>
      </c>
      <c r="AP95" s="3">
        <v>40968</v>
      </c>
      <c r="AQ95" s="36">
        <f t="shared" si="90"/>
        <v>6.0062416970127284E-2</v>
      </c>
      <c r="AR95">
        <f t="shared" si="91"/>
        <v>5.8417406560687522E-2</v>
      </c>
      <c r="AS95">
        <f t="shared" si="92"/>
        <v>0</v>
      </c>
      <c r="AT95">
        <f t="shared" si="93"/>
        <v>5.8417406560687522E-2</v>
      </c>
      <c r="AU95">
        <f t="shared" si="94"/>
        <v>0</v>
      </c>
      <c r="AW95" s="3">
        <v>40968</v>
      </c>
      <c r="AX95" s="36">
        <f t="shared" si="95"/>
        <v>6.0062416970127284E-2</v>
      </c>
      <c r="AY95">
        <f t="shared" si="96"/>
        <v>5.8417406560687522E-2</v>
      </c>
      <c r="AZ95" s="49">
        <f t="shared" ref="AZ95:BA95" si="114">BF301</f>
        <v>-1.85</v>
      </c>
      <c r="BA95" s="49">
        <f t="shared" si="114"/>
        <v>0.43</v>
      </c>
    </row>
    <row r="96" spans="2:53" ht="13" x14ac:dyDescent="0.3">
      <c r="B96" s="21">
        <v>40998</v>
      </c>
      <c r="C96" s="33">
        <v>114.63</v>
      </c>
      <c r="D96" s="23"/>
      <c r="E96" s="22">
        <v>114.63</v>
      </c>
      <c r="F96" s="22">
        <v>0</v>
      </c>
      <c r="G96" s="24">
        <v>0</v>
      </c>
      <c r="H96" s="22">
        <v>114.63</v>
      </c>
      <c r="I96" s="25"/>
      <c r="J96" s="26"/>
      <c r="K96" s="31">
        <f t="shared" si="81"/>
        <v>2.0891940612864847E-2</v>
      </c>
      <c r="L96" s="36"/>
      <c r="N96" s="39">
        <v>40999</v>
      </c>
      <c r="O96" s="40">
        <v>2430.6747999999998</v>
      </c>
      <c r="P96" s="41">
        <v>77.442899999999597</v>
      </c>
      <c r="Q96" s="42">
        <v>3.2909166325681499E-2</v>
      </c>
      <c r="R96" s="40">
        <v>2367.8665000000001</v>
      </c>
      <c r="S96" s="40">
        <v>2315.2125999999998</v>
      </c>
      <c r="T96" s="40">
        <v>2443.6401000000001</v>
      </c>
      <c r="U96">
        <f t="shared" si="82"/>
        <v>3.2379254350335639E-2</v>
      </c>
      <c r="X96" s="3"/>
      <c r="Y96" s="3">
        <v>40999</v>
      </c>
      <c r="Z96">
        <v>98.11</v>
      </c>
      <c r="AA96">
        <f t="shared" si="83"/>
        <v>-2.1278471356279128E-2</v>
      </c>
      <c r="AD96" s="3">
        <v>40999</v>
      </c>
      <c r="AE96" s="36">
        <f t="shared" si="84"/>
        <v>4.2170411969143978E-2</v>
      </c>
      <c r="AF96">
        <f t="shared" si="85"/>
        <v>5.365772570661477E-2</v>
      </c>
      <c r="AH96" s="3">
        <v>40999</v>
      </c>
      <c r="AI96" s="36">
        <f t="shared" si="86"/>
        <v>-1.1487313737470792E-2</v>
      </c>
      <c r="AJ96" s="36"/>
      <c r="AK96" s="3">
        <v>40999</v>
      </c>
      <c r="AL96" s="36">
        <f t="shared" si="87"/>
        <v>4.2170411969143978E-2</v>
      </c>
      <c r="AM96">
        <f t="shared" si="88"/>
        <v>5.365772570661477E-2</v>
      </c>
      <c r="AN96">
        <f t="shared" si="89"/>
        <v>2.8791515280063074E-3</v>
      </c>
      <c r="AP96" s="3">
        <v>40999</v>
      </c>
      <c r="AQ96" s="36">
        <f t="shared" si="90"/>
        <v>4.2170411969143978E-2</v>
      </c>
      <c r="AR96">
        <f t="shared" si="91"/>
        <v>5.365772570661477E-2</v>
      </c>
      <c r="AS96">
        <f t="shared" si="92"/>
        <v>0</v>
      </c>
      <c r="AT96">
        <f t="shared" si="93"/>
        <v>5.365772570661477E-2</v>
      </c>
      <c r="AU96">
        <f t="shared" si="94"/>
        <v>0</v>
      </c>
      <c r="AW96" s="3">
        <v>40999</v>
      </c>
      <c r="AX96" s="36">
        <f t="shared" si="95"/>
        <v>4.2170411969143978E-2</v>
      </c>
      <c r="AY96">
        <f t="shared" si="96"/>
        <v>5.365772570661477E-2</v>
      </c>
      <c r="AZ96" s="49">
        <f t="shared" ref="AZ96:BA96" si="115">BF302</f>
        <v>-0.64</v>
      </c>
      <c r="BA96" s="49">
        <f t="shared" si="115"/>
        <v>1.1399999999999999</v>
      </c>
    </row>
    <row r="97" spans="2:55" ht="13" x14ac:dyDescent="0.3">
      <c r="B97" s="27">
        <v>41029</v>
      </c>
      <c r="C97" s="34">
        <v>113.24</v>
      </c>
      <c r="D97" s="29"/>
      <c r="E97" s="28">
        <v>113.24</v>
      </c>
      <c r="F97" s="28">
        <v>0</v>
      </c>
      <c r="G97" s="30">
        <v>0</v>
      </c>
      <c r="H97" s="28">
        <v>113.24</v>
      </c>
      <c r="I97" s="28"/>
      <c r="J97" s="31"/>
      <c r="K97" s="31">
        <f t="shared" si="81"/>
        <v>-1.220008988321946E-2</v>
      </c>
      <c r="L97" s="36"/>
      <c r="N97" s="39">
        <v>41029</v>
      </c>
      <c r="O97" s="40">
        <v>2415.4180000000001</v>
      </c>
      <c r="P97" s="41">
        <v>-15.2567999999997</v>
      </c>
      <c r="Q97" s="42">
        <v>-6.2767754863792E-3</v>
      </c>
      <c r="R97" s="40">
        <v>2449.0781000000002</v>
      </c>
      <c r="S97" s="40">
        <v>2346.2727</v>
      </c>
      <c r="T97" s="40">
        <v>2449.0781000000002</v>
      </c>
      <c r="U97">
        <f t="shared" si="82"/>
        <v>-6.2965572622529784E-3</v>
      </c>
      <c r="X97" s="3"/>
      <c r="Y97" s="3">
        <v>41029</v>
      </c>
      <c r="Z97">
        <v>100.76</v>
      </c>
      <c r="AA97">
        <f t="shared" si="83"/>
        <v>2.6652153309110034E-2</v>
      </c>
      <c r="AD97" s="3">
        <v>41029</v>
      </c>
      <c r="AE97" s="36">
        <f t="shared" si="84"/>
        <v>-3.8852243192329494E-2</v>
      </c>
      <c r="AF97">
        <f t="shared" si="85"/>
        <v>-3.2948710571363012E-2</v>
      </c>
      <c r="AH97" s="3">
        <v>41029</v>
      </c>
      <c r="AI97" s="36">
        <f t="shared" si="86"/>
        <v>-5.9035326209664818E-3</v>
      </c>
      <c r="AJ97" s="36"/>
      <c r="AK97" s="3">
        <v>41029</v>
      </c>
      <c r="AL97" s="36">
        <f t="shared" si="87"/>
        <v>-3.8852243192329494E-2</v>
      </c>
      <c r="AM97">
        <f t="shared" si="88"/>
        <v>-3.2948710571363012E-2</v>
      </c>
      <c r="AN97">
        <f t="shared" si="89"/>
        <v>1.0856175283154488E-3</v>
      </c>
      <c r="AP97" s="3">
        <v>41029</v>
      </c>
      <c r="AQ97" s="36">
        <f t="shared" si="90"/>
        <v>-3.8852243192329494E-2</v>
      </c>
      <c r="AR97">
        <f t="shared" si="91"/>
        <v>-3.2948710571363012E-2</v>
      </c>
      <c r="AS97">
        <f t="shared" si="92"/>
        <v>-1</v>
      </c>
      <c r="AT97">
        <f t="shared" si="93"/>
        <v>-3.2948710571363012E-2</v>
      </c>
      <c r="AU97">
        <f t="shared" si="94"/>
        <v>3.2948710571363012E-2</v>
      </c>
      <c r="AW97" s="3">
        <v>41029</v>
      </c>
      <c r="AX97" s="36">
        <f t="shared" si="95"/>
        <v>-3.8852243192329494E-2</v>
      </c>
      <c r="AY97">
        <f t="shared" si="96"/>
        <v>-3.2948710571363012E-2</v>
      </c>
      <c r="AZ97" s="49">
        <f t="shared" ref="AZ97:BA97" si="116">BF303</f>
        <v>-0.42</v>
      </c>
      <c r="BA97" s="49">
        <f t="shared" si="116"/>
        <v>-0.78</v>
      </c>
    </row>
    <row r="98" spans="2:55" ht="13" x14ac:dyDescent="0.3">
      <c r="B98" s="21" t="s">
        <v>190</v>
      </c>
      <c r="C98" s="33">
        <v>105.28</v>
      </c>
      <c r="D98" s="23"/>
      <c r="E98" s="22">
        <v>105.28</v>
      </c>
      <c r="F98" s="22">
        <v>0</v>
      </c>
      <c r="G98" s="24">
        <v>0</v>
      </c>
      <c r="H98" s="22">
        <v>105.28</v>
      </c>
      <c r="I98" s="25"/>
      <c r="J98" s="26"/>
      <c r="K98" s="31">
        <f t="shared" si="81"/>
        <v>-7.288599266669174E-2</v>
      </c>
      <c r="L98" s="36"/>
      <c r="N98" s="39">
        <v>41060</v>
      </c>
      <c r="O98" s="40">
        <v>2270.2494999999999</v>
      </c>
      <c r="P98" s="41">
        <v>-145.16849999999999</v>
      </c>
      <c r="Q98" s="42">
        <v>-6.0100777587978702E-2</v>
      </c>
      <c r="R98" s="40">
        <v>2429.0954999999999</v>
      </c>
      <c r="S98" s="40">
        <v>2242.2541999999999</v>
      </c>
      <c r="T98" s="40">
        <v>2429.0954999999999</v>
      </c>
      <c r="U98">
        <f t="shared" si="82"/>
        <v>-6.1982619665488993E-2</v>
      </c>
      <c r="X98" s="3"/>
      <c r="Y98" s="3">
        <v>41060</v>
      </c>
      <c r="Z98">
        <v>101.715</v>
      </c>
      <c r="AA98">
        <f t="shared" si="83"/>
        <v>9.4333333195056341E-3</v>
      </c>
      <c r="AD98" s="3">
        <v>41060</v>
      </c>
      <c r="AE98" s="36">
        <f t="shared" si="84"/>
        <v>-8.2319325986197373E-2</v>
      </c>
      <c r="AF98">
        <f t="shared" si="85"/>
        <v>-7.1415952984994632E-2</v>
      </c>
      <c r="AH98" s="3">
        <v>41060</v>
      </c>
      <c r="AI98" s="36">
        <f t="shared" si="86"/>
        <v>-1.0903373001202747E-2</v>
      </c>
      <c r="AJ98" s="36"/>
      <c r="AK98" s="3">
        <v>41060</v>
      </c>
      <c r="AL98" s="36">
        <f t="shared" si="87"/>
        <v>-8.2319325986197373E-2</v>
      </c>
      <c r="AM98">
        <f t="shared" si="88"/>
        <v>-7.1415952984994632E-2</v>
      </c>
      <c r="AN98">
        <f t="shared" si="89"/>
        <v>5.1002383407549633E-3</v>
      </c>
      <c r="AP98" s="3">
        <v>41060</v>
      </c>
      <c r="AQ98" s="36">
        <f t="shared" si="90"/>
        <v>-8.2319325986197373E-2</v>
      </c>
      <c r="AR98">
        <f t="shared" si="91"/>
        <v>-7.1415952984994632E-2</v>
      </c>
      <c r="AS98">
        <f t="shared" si="92"/>
        <v>-1</v>
      </c>
      <c r="AT98">
        <f t="shared" si="93"/>
        <v>-7.1415952984994632E-2</v>
      </c>
      <c r="AU98">
        <f t="shared" si="94"/>
        <v>7.1415952984994632E-2</v>
      </c>
      <c r="AW98" s="3">
        <v>41060</v>
      </c>
      <c r="AX98" s="36">
        <f t="shared" si="95"/>
        <v>-8.2319325986197373E-2</v>
      </c>
      <c r="AY98">
        <f t="shared" si="96"/>
        <v>-7.1415952984994632E-2</v>
      </c>
      <c r="AZ98" s="49">
        <f t="shared" ref="AZ98:BA98" si="117">BF304</f>
        <v>7.0000000000000007E-2</v>
      </c>
      <c r="BA98" s="49">
        <f t="shared" si="117"/>
        <v>-1.07</v>
      </c>
    </row>
    <row r="99" spans="2:55" ht="13" x14ac:dyDescent="0.3">
      <c r="B99" s="27">
        <v>41089</v>
      </c>
      <c r="C99" s="34">
        <v>110.47</v>
      </c>
      <c r="D99" s="29"/>
      <c r="E99" s="28">
        <v>110.47</v>
      </c>
      <c r="F99" s="28">
        <v>0</v>
      </c>
      <c r="G99" s="30">
        <v>0</v>
      </c>
      <c r="H99" s="28">
        <v>110.47</v>
      </c>
      <c r="I99" s="28"/>
      <c r="J99" s="31"/>
      <c r="K99" s="31">
        <f t="shared" si="81"/>
        <v>4.8120523307176671E-2</v>
      </c>
      <c r="L99" s="36"/>
      <c r="N99" s="39">
        <v>41090</v>
      </c>
      <c r="O99" s="40">
        <v>2363.7887999999998</v>
      </c>
      <c r="P99" s="41">
        <v>93.539299999999898</v>
      </c>
      <c r="Q99" s="42">
        <v>4.1202211474994199E-2</v>
      </c>
      <c r="R99" s="40">
        <v>2214.4065000000001</v>
      </c>
      <c r="S99" s="40">
        <v>2214.4065000000001</v>
      </c>
      <c r="T99" s="40">
        <v>2363.7887999999998</v>
      </c>
      <c r="U99">
        <f t="shared" si="82"/>
        <v>4.0376018103549474E-2</v>
      </c>
      <c r="X99" s="3"/>
      <c r="Y99" s="3">
        <v>41090</v>
      </c>
      <c r="Z99">
        <v>100.905</v>
      </c>
      <c r="AA99">
        <f t="shared" si="83"/>
        <v>-7.9953046582363768E-3</v>
      </c>
      <c r="AD99" s="3">
        <v>41090</v>
      </c>
      <c r="AE99" s="36">
        <f t="shared" si="84"/>
        <v>5.6115827965413048E-2</v>
      </c>
      <c r="AF99">
        <f t="shared" si="85"/>
        <v>4.8371322761785851E-2</v>
      </c>
      <c r="AH99" s="3">
        <v>41090</v>
      </c>
      <c r="AI99" s="36">
        <f t="shared" si="86"/>
        <v>7.7445052036271972E-3</v>
      </c>
      <c r="AJ99" s="36"/>
      <c r="AK99" s="3">
        <v>41090</v>
      </c>
      <c r="AL99" s="36">
        <f t="shared" si="87"/>
        <v>5.6115827965413048E-2</v>
      </c>
      <c r="AM99">
        <f t="shared" si="88"/>
        <v>4.8371322761785851E-2</v>
      </c>
      <c r="AN99">
        <f t="shared" si="89"/>
        <v>2.3397848657248622E-3</v>
      </c>
      <c r="AP99" s="3">
        <v>41090</v>
      </c>
      <c r="AQ99" s="36">
        <f t="shared" si="90"/>
        <v>5.6115827965413048E-2</v>
      </c>
      <c r="AR99">
        <f t="shared" si="91"/>
        <v>4.8371322761785851E-2</v>
      </c>
      <c r="AS99">
        <f t="shared" si="92"/>
        <v>0</v>
      </c>
      <c r="AT99">
        <f t="shared" si="93"/>
        <v>4.8371322761785851E-2</v>
      </c>
      <c r="AU99">
        <f t="shared" si="94"/>
        <v>0</v>
      </c>
      <c r="AW99" s="3">
        <v>41090</v>
      </c>
      <c r="AX99" s="36">
        <f t="shared" si="95"/>
        <v>5.6115827965413048E-2</v>
      </c>
      <c r="AY99">
        <f t="shared" si="96"/>
        <v>4.8371322761785851E-2</v>
      </c>
      <c r="AZ99" s="49">
        <f t="shared" ref="AZ99:BA99" si="118">BF305</f>
        <v>0.67</v>
      </c>
      <c r="BA99" s="49">
        <f t="shared" si="118"/>
        <v>0.62</v>
      </c>
    </row>
    <row r="100" spans="2:55" ht="13" x14ac:dyDescent="0.3">
      <c r="B100" s="21">
        <v>41121</v>
      </c>
      <c r="C100" s="33">
        <v>112.59</v>
      </c>
      <c r="D100" s="23"/>
      <c r="E100" s="22">
        <v>112.59</v>
      </c>
      <c r="F100" s="22">
        <v>0</v>
      </c>
      <c r="G100" s="24">
        <v>0</v>
      </c>
      <c r="H100" s="22">
        <v>112.59</v>
      </c>
      <c r="I100" s="25"/>
      <c r="J100" s="26"/>
      <c r="K100" s="31">
        <f t="shared" si="81"/>
        <v>1.9008910930855473E-2</v>
      </c>
      <c r="L100" s="36"/>
      <c r="N100" s="39">
        <v>41121</v>
      </c>
      <c r="O100" s="40">
        <v>2396.6194</v>
      </c>
      <c r="P100" s="41">
        <v>32.830600000000203</v>
      </c>
      <c r="Q100" s="42">
        <v>1.38889734988169E-2</v>
      </c>
      <c r="R100" s="40">
        <v>2369.7494999999999</v>
      </c>
      <c r="S100" s="40">
        <v>2318.0933</v>
      </c>
      <c r="T100" s="40">
        <v>2408.0684000000001</v>
      </c>
      <c r="U100">
        <f t="shared" si="82"/>
        <v>1.379340558322035E-2</v>
      </c>
      <c r="X100" s="3"/>
      <c r="Y100" s="3">
        <v>41121</v>
      </c>
      <c r="Z100">
        <v>102.575</v>
      </c>
      <c r="AA100">
        <f t="shared" si="83"/>
        <v>1.6414758182570884E-2</v>
      </c>
      <c r="AD100" s="3">
        <v>41121</v>
      </c>
      <c r="AE100" s="36">
        <f t="shared" si="84"/>
        <v>2.5941527482845894E-3</v>
      </c>
      <c r="AF100">
        <f t="shared" si="85"/>
        <v>-2.6213525993505331E-3</v>
      </c>
      <c r="AH100" s="3">
        <v>41121</v>
      </c>
      <c r="AI100" s="36">
        <f t="shared" si="86"/>
        <v>5.2155053476351226E-3</v>
      </c>
      <c r="AJ100" s="36"/>
      <c r="AK100" s="3">
        <v>41121</v>
      </c>
      <c r="AL100" s="36">
        <f t="shared" si="87"/>
        <v>2.5941527482845894E-3</v>
      </c>
      <c r="AM100">
        <f t="shared" si="88"/>
        <v>-2.6213525993505331E-3</v>
      </c>
      <c r="AN100">
        <f t="shared" si="89"/>
        <v>6.8714894501217964E-6</v>
      </c>
      <c r="AP100" s="3">
        <v>41121</v>
      </c>
      <c r="AQ100" s="36">
        <f t="shared" si="90"/>
        <v>2.5941527482845894E-3</v>
      </c>
      <c r="AR100">
        <f t="shared" si="91"/>
        <v>-2.6213525993505331E-3</v>
      </c>
      <c r="AS100">
        <f t="shared" si="92"/>
        <v>-1</v>
      </c>
      <c r="AT100">
        <f t="shared" si="93"/>
        <v>-2.6213525993505331E-3</v>
      </c>
      <c r="AU100">
        <f t="shared" si="94"/>
        <v>2.6213525993505331E-3</v>
      </c>
      <c r="AW100" s="3">
        <v>41121</v>
      </c>
      <c r="AX100" s="36">
        <f t="shared" si="95"/>
        <v>2.5941527482845894E-3</v>
      </c>
      <c r="AY100">
        <f t="shared" si="96"/>
        <v>-2.6213525993505331E-3</v>
      </c>
      <c r="AZ100" s="49">
        <f t="shared" ref="AZ100:BA100" si="119">BF306</f>
        <v>-2.75</v>
      </c>
      <c r="BA100" s="49">
        <f t="shared" si="119"/>
        <v>-0.02</v>
      </c>
    </row>
    <row r="101" spans="2:55" ht="13" x14ac:dyDescent="0.3">
      <c r="B101" s="27">
        <v>41152</v>
      </c>
      <c r="C101" s="34">
        <v>115.85</v>
      </c>
      <c r="D101" s="29"/>
      <c r="E101" s="28">
        <v>115.85</v>
      </c>
      <c r="F101" s="28">
        <v>0</v>
      </c>
      <c r="G101" s="30">
        <v>0</v>
      </c>
      <c r="H101" s="28">
        <v>115.85</v>
      </c>
      <c r="I101" s="28"/>
      <c r="J101" s="31"/>
      <c r="K101" s="31">
        <f t="shared" si="81"/>
        <v>2.8543349063345946E-2</v>
      </c>
      <c r="L101" s="36"/>
      <c r="N101" s="39">
        <v>41152</v>
      </c>
      <c r="O101" s="40">
        <v>2450.5981000000002</v>
      </c>
      <c r="P101" s="41">
        <v>53.978700000000103</v>
      </c>
      <c r="Q101" s="42">
        <v>2.2522850311568102E-2</v>
      </c>
      <c r="R101" s="40">
        <v>2389.7343999999998</v>
      </c>
      <c r="S101" s="40">
        <v>2372.3083000000001</v>
      </c>
      <c r="T101" s="40">
        <v>2468.9985000000001</v>
      </c>
      <c r="U101">
        <f t="shared" si="82"/>
        <v>2.2272956178094275E-2</v>
      </c>
      <c r="X101" s="3"/>
      <c r="Y101" s="3">
        <v>41152</v>
      </c>
      <c r="Z101">
        <v>100.61</v>
      </c>
      <c r="AA101">
        <f t="shared" si="83"/>
        <v>-1.9342582024290473E-2</v>
      </c>
      <c r="AD101" s="3">
        <v>41152</v>
      </c>
      <c r="AE101" s="36">
        <f t="shared" si="84"/>
        <v>4.7885931087636419E-2</v>
      </c>
      <c r="AF101">
        <f t="shared" si="85"/>
        <v>4.1615538202384748E-2</v>
      </c>
      <c r="AH101" s="3">
        <v>41152</v>
      </c>
      <c r="AI101" s="36">
        <f t="shared" si="86"/>
        <v>6.2703928852516702E-3</v>
      </c>
      <c r="AJ101" s="36"/>
      <c r="AK101" s="3">
        <v>41152</v>
      </c>
      <c r="AL101" s="36">
        <f t="shared" si="87"/>
        <v>4.7885931087636419E-2</v>
      </c>
      <c r="AM101">
        <f t="shared" si="88"/>
        <v>4.1615538202384748E-2</v>
      </c>
      <c r="AN101">
        <f t="shared" si="89"/>
        <v>1.7318530198741444E-3</v>
      </c>
      <c r="AP101" s="3">
        <v>41152</v>
      </c>
      <c r="AQ101" s="36">
        <f t="shared" si="90"/>
        <v>4.7885931087636419E-2</v>
      </c>
      <c r="AR101">
        <f t="shared" si="91"/>
        <v>4.1615538202384748E-2</v>
      </c>
      <c r="AS101">
        <f t="shared" si="92"/>
        <v>0</v>
      </c>
      <c r="AT101">
        <f t="shared" si="93"/>
        <v>4.1615538202384748E-2</v>
      </c>
      <c r="AU101">
        <f t="shared" si="94"/>
        <v>0</v>
      </c>
      <c r="AW101" s="3">
        <v>41152</v>
      </c>
      <c r="AX101" s="36">
        <f t="shared" si="95"/>
        <v>4.7885931087636419E-2</v>
      </c>
      <c r="AY101">
        <f t="shared" si="96"/>
        <v>4.1615538202384748E-2</v>
      </c>
      <c r="AZ101" s="49">
        <f t="shared" ref="AZ101:BA101" si="120">BF307</f>
        <v>0.47</v>
      </c>
      <c r="BA101" s="49">
        <f t="shared" si="120"/>
        <v>1.3</v>
      </c>
    </row>
    <row r="102" spans="2:55" ht="13" x14ac:dyDescent="0.3">
      <c r="B102" s="21">
        <v>41180</v>
      </c>
      <c r="C102" s="33">
        <v>118.94</v>
      </c>
      <c r="D102" s="23"/>
      <c r="E102" s="22">
        <v>118.94</v>
      </c>
      <c r="F102" s="22">
        <v>0</v>
      </c>
      <c r="G102" s="24">
        <v>0</v>
      </c>
      <c r="H102" s="22">
        <v>118.94</v>
      </c>
      <c r="I102" s="25"/>
      <c r="J102" s="26"/>
      <c r="K102" s="31">
        <f t="shared" si="81"/>
        <v>2.6322913400062396E-2</v>
      </c>
      <c r="L102" s="36"/>
      <c r="N102" s="39">
        <v>41182</v>
      </c>
      <c r="O102" s="40">
        <v>2513.9258</v>
      </c>
      <c r="P102" s="41">
        <v>63.327699999999801</v>
      </c>
      <c r="Q102" s="42">
        <v>2.5841732269359E-2</v>
      </c>
      <c r="R102" s="40">
        <v>2447.7981</v>
      </c>
      <c r="S102" s="40">
        <v>2445.8054000000002</v>
      </c>
      <c r="T102" s="40">
        <v>2556.1320999999998</v>
      </c>
      <c r="U102">
        <f t="shared" si="82"/>
        <v>2.5513477802327336E-2</v>
      </c>
      <c r="X102" s="3"/>
      <c r="Y102" s="3">
        <v>41182</v>
      </c>
      <c r="Z102">
        <v>99.915000000000006</v>
      </c>
      <c r="AA102">
        <f t="shared" si="83"/>
        <v>-6.9318317707067912E-3</v>
      </c>
      <c r="AD102" s="3">
        <v>41182</v>
      </c>
      <c r="AE102" s="36">
        <f t="shared" si="84"/>
        <v>3.3254745170769186E-2</v>
      </c>
      <c r="AF102">
        <f t="shared" si="85"/>
        <v>3.2445309573034126E-2</v>
      </c>
      <c r="AH102" s="3">
        <v>41182</v>
      </c>
      <c r="AI102" s="36">
        <f t="shared" si="86"/>
        <v>8.0943559773506008E-4</v>
      </c>
      <c r="AJ102" s="36"/>
      <c r="AK102" s="3">
        <v>41182</v>
      </c>
      <c r="AL102" s="36">
        <f t="shared" si="87"/>
        <v>3.3254745170769186E-2</v>
      </c>
      <c r="AM102">
        <f t="shared" si="88"/>
        <v>3.2445309573034126E-2</v>
      </c>
      <c r="AN102">
        <f t="shared" si="89"/>
        <v>1.0526981132900199E-3</v>
      </c>
      <c r="AP102" s="3">
        <v>41182</v>
      </c>
      <c r="AQ102" s="36">
        <f t="shared" si="90"/>
        <v>3.3254745170769186E-2</v>
      </c>
      <c r="AR102">
        <f t="shared" si="91"/>
        <v>3.2445309573034126E-2</v>
      </c>
      <c r="AS102">
        <f t="shared" si="92"/>
        <v>0</v>
      </c>
      <c r="AT102">
        <f t="shared" si="93"/>
        <v>3.2445309573034126E-2</v>
      </c>
      <c r="AU102">
        <f t="shared" si="94"/>
        <v>0</v>
      </c>
      <c r="AW102" s="3">
        <v>41182</v>
      </c>
      <c r="AX102" s="36">
        <f t="shared" si="95"/>
        <v>3.3254745170769186E-2</v>
      </c>
      <c r="AY102">
        <f t="shared" si="96"/>
        <v>3.2445309573034126E-2</v>
      </c>
      <c r="AZ102" s="49">
        <f t="shared" ref="AZ102:BA102" si="121">BF308</f>
        <v>0.51</v>
      </c>
      <c r="BA102" s="49">
        <f t="shared" si="121"/>
        <v>1.6</v>
      </c>
      <c r="BC102" s="46" t="s">
        <v>253</v>
      </c>
    </row>
    <row r="103" spans="2:55" ht="13" x14ac:dyDescent="0.3">
      <c r="B103" s="27" t="s">
        <v>191</v>
      </c>
      <c r="C103" s="34">
        <v>118.21</v>
      </c>
      <c r="D103" s="29"/>
      <c r="E103" s="28">
        <v>118.21</v>
      </c>
      <c r="F103" s="28">
        <v>0</v>
      </c>
      <c r="G103" s="30">
        <v>0</v>
      </c>
      <c r="H103" s="28">
        <v>118.21</v>
      </c>
      <c r="I103" s="28"/>
      <c r="J103" s="31"/>
      <c r="K103" s="31">
        <f t="shared" si="81"/>
        <v>-6.1564605161620574E-3</v>
      </c>
      <c r="L103" s="36"/>
      <c r="N103" s="39">
        <v>41213</v>
      </c>
      <c r="O103" s="40">
        <v>2467.5077999999999</v>
      </c>
      <c r="P103" s="41">
        <v>-46.418000000000099</v>
      </c>
      <c r="Q103" s="42">
        <v>-1.8464347674859799E-2</v>
      </c>
      <c r="R103" s="40">
        <v>2520.7112000000002</v>
      </c>
      <c r="S103" s="40">
        <v>2461.1768000000002</v>
      </c>
      <c r="T103" s="40">
        <v>2552.0479</v>
      </c>
      <c r="U103">
        <f t="shared" si="82"/>
        <v>-1.8636941600178068E-2</v>
      </c>
      <c r="X103" s="3"/>
      <c r="Y103" s="3">
        <v>41213</v>
      </c>
      <c r="Z103">
        <v>99.405000000000001</v>
      </c>
      <c r="AA103">
        <f t="shared" si="83"/>
        <v>-5.1174103249525989E-3</v>
      </c>
      <c r="AD103" s="3">
        <v>41213</v>
      </c>
      <c r="AE103" s="36">
        <f t="shared" si="84"/>
        <v>-1.0390501912094586E-3</v>
      </c>
      <c r="AF103">
        <f t="shared" si="85"/>
        <v>-1.3519531275225469E-2</v>
      </c>
      <c r="AH103" s="3">
        <v>41213</v>
      </c>
      <c r="AI103" s="36">
        <f t="shared" si="86"/>
        <v>1.2480481084016011E-2</v>
      </c>
      <c r="AJ103" s="36"/>
      <c r="AK103" s="3">
        <v>41213</v>
      </c>
      <c r="AL103" s="36">
        <f t="shared" si="87"/>
        <v>-1.0390501912094586E-3</v>
      </c>
      <c r="AM103">
        <f t="shared" si="88"/>
        <v>-1.3519531275225469E-2</v>
      </c>
      <c r="AN103">
        <f t="shared" si="89"/>
        <v>1.827777259017996E-4</v>
      </c>
      <c r="AP103" s="3">
        <v>41213</v>
      </c>
      <c r="AQ103" s="36">
        <f t="shared" si="90"/>
        <v>-1.0390501912094586E-3</v>
      </c>
      <c r="AR103">
        <f t="shared" si="91"/>
        <v>-1.3519531275225469E-2</v>
      </c>
      <c r="AS103">
        <f t="shared" si="92"/>
        <v>-1</v>
      </c>
      <c r="AT103">
        <f t="shared" si="93"/>
        <v>-1.3519531275225469E-2</v>
      </c>
      <c r="AU103">
        <f t="shared" si="94"/>
        <v>1.3519531275225469E-2</v>
      </c>
      <c r="AW103" s="3">
        <v>41213</v>
      </c>
      <c r="AX103" s="36">
        <f t="shared" si="95"/>
        <v>-1.0390501912094586E-3</v>
      </c>
      <c r="AY103">
        <f t="shared" si="96"/>
        <v>-1.3519531275225469E-2</v>
      </c>
      <c r="AZ103" s="49">
        <f t="shared" ref="AZ103:BA103" si="122">BF309</f>
        <v>-1.1499999999999999</v>
      </c>
      <c r="BA103" s="49">
        <f t="shared" si="122"/>
        <v>3.59</v>
      </c>
    </row>
    <row r="104" spans="2:55" ht="13" x14ac:dyDescent="0.3">
      <c r="B104" s="21">
        <v>41243</v>
      </c>
      <c r="C104" s="33">
        <v>119.1</v>
      </c>
      <c r="D104" s="23"/>
      <c r="E104" s="22">
        <v>119.1</v>
      </c>
      <c r="F104" s="22">
        <v>0</v>
      </c>
      <c r="G104" s="24">
        <v>0</v>
      </c>
      <c r="H104" s="22">
        <v>119.1</v>
      </c>
      <c r="I104" s="25"/>
      <c r="J104" s="26"/>
      <c r="K104" s="31">
        <f t="shared" si="81"/>
        <v>7.5007725989687688E-3</v>
      </c>
      <c r="L104" s="36"/>
      <c r="N104" s="39">
        <v>41243</v>
      </c>
      <c r="O104" s="40">
        <v>2481.8220000000001</v>
      </c>
      <c r="P104" s="41">
        <v>14.3142000000003</v>
      </c>
      <c r="Q104" s="42">
        <v>5.8010758871766301E-3</v>
      </c>
      <c r="R104" s="40">
        <v>2494.6653000000001</v>
      </c>
      <c r="S104" s="40">
        <v>2369.3198000000002</v>
      </c>
      <c r="T104" s="40">
        <v>2496.4585000000002</v>
      </c>
      <c r="U104">
        <f t="shared" si="82"/>
        <v>5.7843144381704448E-3</v>
      </c>
      <c r="X104" s="3"/>
      <c r="Y104" s="3">
        <v>41243</v>
      </c>
      <c r="Z104">
        <v>100.095</v>
      </c>
      <c r="AA104">
        <f t="shared" si="83"/>
        <v>6.9173208153797267E-3</v>
      </c>
      <c r="AD104" s="3">
        <v>41243</v>
      </c>
      <c r="AE104" s="36">
        <f t="shared" si="84"/>
        <v>5.834517835890422E-4</v>
      </c>
      <c r="AF104">
        <f t="shared" si="85"/>
        <v>-1.1330063772092818E-3</v>
      </c>
      <c r="AH104" s="3">
        <v>41243</v>
      </c>
      <c r="AI104" s="36">
        <f t="shared" si="86"/>
        <v>1.716458160798324E-3</v>
      </c>
      <c r="AJ104" s="36"/>
      <c r="AK104" s="3">
        <v>41243</v>
      </c>
      <c r="AL104" s="36">
        <f t="shared" si="87"/>
        <v>5.834517835890422E-4</v>
      </c>
      <c r="AM104">
        <f t="shared" si="88"/>
        <v>-1.1330063772092818E-3</v>
      </c>
      <c r="AN104">
        <f t="shared" si="89"/>
        <v>1.2837034507969014E-6</v>
      </c>
      <c r="AP104" s="3">
        <v>41243</v>
      </c>
      <c r="AQ104" s="36">
        <f t="shared" si="90"/>
        <v>5.834517835890422E-4</v>
      </c>
      <c r="AR104">
        <f t="shared" si="91"/>
        <v>-1.1330063772092818E-3</v>
      </c>
      <c r="AS104">
        <f t="shared" si="92"/>
        <v>-1</v>
      </c>
      <c r="AT104">
        <f t="shared" si="93"/>
        <v>-1.1330063772092818E-3</v>
      </c>
      <c r="AU104">
        <f t="shared" si="94"/>
        <v>1.1330063772092818E-3</v>
      </c>
      <c r="AW104" s="3">
        <v>41243</v>
      </c>
      <c r="AX104" s="36">
        <f t="shared" si="95"/>
        <v>5.834517835890422E-4</v>
      </c>
      <c r="AY104">
        <f t="shared" si="96"/>
        <v>-1.1330063772092818E-3</v>
      </c>
      <c r="AZ104" s="49">
        <f t="shared" ref="AZ104:BA104" si="123">BF310</f>
        <v>0.63</v>
      </c>
      <c r="BA104" s="49">
        <f t="shared" si="123"/>
        <v>-0.84</v>
      </c>
    </row>
    <row r="105" spans="2:55" ht="13" x14ac:dyDescent="0.3">
      <c r="B105" s="27">
        <v>41274</v>
      </c>
      <c r="C105" s="34">
        <v>121.9</v>
      </c>
      <c r="D105" s="29"/>
      <c r="E105" s="28">
        <v>121.9</v>
      </c>
      <c r="F105" s="28">
        <v>0</v>
      </c>
      <c r="G105" s="30">
        <v>0</v>
      </c>
      <c r="H105" s="28">
        <v>121.9</v>
      </c>
      <c r="I105" s="28"/>
      <c r="J105" s="31"/>
      <c r="K105" s="31">
        <f t="shared" si="81"/>
        <v>2.3237560125971418E-2</v>
      </c>
      <c r="L105" s="36"/>
      <c r="N105" s="39">
        <v>41274</v>
      </c>
      <c r="O105" s="40">
        <v>2504.4431</v>
      </c>
      <c r="P105" s="41">
        <v>22.621099999999799</v>
      </c>
      <c r="Q105" s="42">
        <v>9.1147149150905393E-3</v>
      </c>
      <c r="R105" s="40">
        <v>2470.0718000000002</v>
      </c>
      <c r="S105" s="40">
        <v>2462.7064999999998</v>
      </c>
      <c r="T105" s="40">
        <v>2538.7161000000001</v>
      </c>
      <c r="U105">
        <f t="shared" si="82"/>
        <v>9.0734265989431337E-3</v>
      </c>
      <c r="X105" s="3"/>
      <c r="Y105" s="3">
        <v>41274</v>
      </c>
      <c r="Z105">
        <v>98.814999999999998</v>
      </c>
      <c r="AA105">
        <f t="shared" si="83"/>
        <v>-1.2870319931281833E-2</v>
      </c>
      <c r="AD105" s="3">
        <v>41274</v>
      </c>
      <c r="AE105" s="36">
        <f t="shared" si="84"/>
        <v>3.6107880057253253E-2</v>
      </c>
      <c r="AF105">
        <f t="shared" si="85"/>
        <v>2.1943746530224968E-2</v>
      </c>
      <c r="AH105" s="3">
        <v>41274</v>
      </c>
      <c r="AI105" s="36">
        <f t="shared" si="86"/>
        <v>1.4164133527028284E-2</v>
      </c>
      <c r="AJ105" s="36"/>
      <c r="AK105" s="3">
        <v>41274</v>
      </c>
      <c r="AL105" s="36">
        <f t="shared" si="87"/>
        <v>3.6107880057253253E-2</v>
      </c>
      <c r="AM105">
        <f t="shared" si="88"/>
        <v>2.1943746530224968E-2</v>
      </c>
      <c r="AN105">
        <f t="shared" si="89"/>
        <v>4.8152801178276032E-4</v>
      </c>
      <c r="AP105" s="3">
        <v>41274</v>
      </c>
      <c r="AQ105" s="36">
        <f t="shared" si="90"/>
        <v>3.6107880057253253E-2</v>
      </c>
      <c r="AR105">
        <f t="shared" si="91"/>
        <v>2.1943746530224968E-2</v>
      </c>
      <c r="AS105">
        <f t="shared" si="92"/>
        <v>0</v>
      </c>
      <c r="AT105">
        <f t="shared" si="93"/>
        <v>2.1943746530224968E-2</v>
      </c>
      <c r="AU105">
        <f t="shared" si="94"/>
        <v>0</v>
      </c>
      <c r="AW105" s="3">
        <v>41274</v>
      </c>
      <c r="AX105" s="36">
        <f t="shared" si="95"/>
        <v>3.6107880057253253E-2</v>
      </c>
      <c r="AY105">
        <f t="shared" si="96"/>
        <v>2.1943746530224968E-2</v>
      </c>
      <c r="AZ105" s="49">
        <f t="shared" ref="AZ105:BA105" si="124">BF311</f>
        <v>1.48</v>
      </c>
      <c r="BA105" s="49">
        <f t="shared" si="124"/>
        <v>3.51</v>
      </c>
    </row>
    <row r="106" spans="2:55" ht="13" x14ac:dyDescent="0.3">
      <c r="B106" s="21">
        <v>41305</v>
      </c>
      <c r="C106" s="33">
        <v>129.4</v>
      </c>
      <c r="D106" s="23"/>
      <c r="E106" s="22">
        <v>129.4</v>
      </c>
      <c r="F106" s="22">
        <v>0</v>
      </c>
      <c r="G106" s="24">
        <v>0</v>
      </c>
      <c r="H106" s="22">
        <v>129.4</v>
      </c>
      <c r="I106" s="25"/>
      <c r="J106" s="26"/>
      <c r="K106" s="31">
        <f t="shared" si="81"/>
        <v>5.9707345579574293E-2</v>
      </c>
      <c r="L106" s="36"/>
      <c r="N106" s="39">
        <v>41305</v>
      </c>
      <c r="O106" s="40">
        <v>2634.1606000000002</v>
      </c>
      <c r="P106" s="41">
        <v>129.7175</v>
      </c>
      <c r="Q106" s="42">
        <v>5.1794947946711301E-2</v>
      </c>
      <c r="R106" s="40">
        <v>2568.5524999999998</v>
      </c>
      <c r="S106" s="40">
        <v>2560.1720999999998</v>
      </c>
      <c r="T106" s="40">
        <v>2650.4297000000001</v>
      </c>
      <c r="U106">
        <f t="shared" si="82"/>
        <v>5.0498178916383127E-2</v>
      </c>
      <c r="X106" s="3"/>
      <c r="Y106" s="3">
        <v>41305</v>
      </c>
      <c r="Z106">
        <v>96.81</v>
      </c>
      <c r="AA106">
        <f t="shared" si="83"/>
        <v>-2.0499120360417514E-2</v>
      </c>
      <c r="AD106" s="3">
        <v>41305</v>
      </c>
      <c r="AE106" s="36">
        <f t="shared" si="84"/>
        <v>8.0206465939991811E-2</v>
      </c>
      <c r="AF106">
        <f t="shared" si="85"/>
        <v>7.0997299276800638E-2</v>
      </c>
      <c r="AH106" s="3">
        <v>41305</v>
      </c>
      <c r="AI106" s="36">
        <f t="shared" si="86"/>
        <v>9.2091666631911664E-3</v>
      </c>
      <c r="AJ106" s="36"/>
      <c r="AK106" s="3">
        <v>41305</v>
      </c>
      <c r="AL106" s="36">
        <f t="shared" si="87"/>
        <v>8.0206465939991811E-2</v>
      </c>
      <c r="AM106">
        <f t="shared" si="88"/>
        <v>7.0997299276800638E-2</v>
      </c>
      <c r="AN106">
        <f t="shared" si="89"/>
        <v>5.040616504599596E-3</v>
      </c>
      <c r="AP106" s="3">
        <v>41305</v>
      </c>
      <c r="AQ106" s="36">
        <f t="shared" si="90"/>
        <v>8.0206465939991811E-2</v>
      </c>
      <c r="AR106">
        <f t="shared" si="91"/>
        <v>7.0997299276800638E-2</v>
      </c>
      <c r="AS106">
        <f t="shared" si="92"/>
        <v>0</v>
      </c>
      <c r="AT106">
        <f t="shared" si="93"/>
        <v>7.0997299276800638E-2</v>
      </c>
      <c r="AU106">
        <f t="shared" si="94"/>
        <v>0</v>
      </c>
      <c r="AW106" s="3">
        <v>41305</v>
      </c>
      <c r="AX106" s="36">
        <f t="shared" si="95"/>
        <v>8.0206465939991811E-2</v>
      </c>
      <c r="AY106">
        <f t="shared" si="96"/>
        <v>7.0997299276800638E-2</v>
      </c>
      <c r="AZ106" s="49">
        <f t="shared" ref="AZ106:BA106" si="125">BF312</f>
        <v>0.34</v>
      </c>
      <c r="BA106" s="49">
        <f t="shared" si="125"/>
        <v>0.96</v>
      </c>
    </row>
    <row r="107" spans="2:55" ht="13" x14ac:dyDescent="0.3">
      <c r="B107" s="27">
        <v>41333</v>
      </c>
      <c r="C107" s="34">
        <v>130.34</v>
      </c>
      <c r="D107" s="29"/>
      <c r="E107" s="28">
        <v>130.34</v>
      </c>
      <c r="F107" s="28">
        <v>0</v>
      </c>
      <c r="G107" s="30">
        <v>0</v>
      </c>
      <c r="H107" s="28">
        <v>130.34</v>
      </c>
      <c r="I107" s="28"/>
      <c r="J107" s="31"/>
      <c r="K107" s="31">
        <f t="shared" si="81"/>
        <v>7.2380388374341832E-3</v>
      </c>
      <c r="L107" s="36"/>
      <c r="N107" s="39">
        <v>41333</v>
      </c>
      <c r="O107" s="40">
        <v>2669.9191999999998</v>
      </c>
      <c r="P107" s="41">
        <v>35.758599999999703</v>
      </c>
      <c r="Q107" s="42">
        <v>1.35749505933692E-2</v>
      </c>
      <c r="R107" s="40">
        <v>2660.6990000000001</v>
      </c>
      <c r="S107" s="40">
        <v>2621.4623999999999</v>
      </c>
      <c r="T107" s="40">
        <v>2696.2649000000001</v>
      </c>
      <c r="U107">
        <f t="shared" si="82"/>
        <v>1.3483636413739742E-2</v>
      </c>
      <c r="X107" s="3"/>
      <c r="Y107" s="3">
        <v>41333</v>
      </c>
      <c r="Z107">
        <v>101.1</v>
      </c>
      <c r="AA107">
        <f t="shared" si="83"/>
        <v>4.3359831294445587E-2</v>
      </c>
      <c r="AD107" s="3">
        <v>41333</v>
      </c>
      <c r="AE107" s="36">
        <f t="shared" si="84"/>
        <v>-3.6121792457011401E-2</v>
      </c>
      <c r="AF107">
        <f t="shared" si="85"/>
        <v>-2.9876194880705843E-2</v>
      </c>
      <c r="AH107" s="3">
        <v>41333</v>
      </c>
      <c r="AI107" s="36">
        <f t="shared" si="86"/>
        <v>-6.2455975763055591E-3</v>
      </c>
      <c r="AJ107" s="36"/>
      <c r="AK107" s="3">
        <v>41333</v>
      </c>
      <c r="AL107" s="36">
        <f t="shared" si="87"/>
        <v>-3.6121792457011401E-2</v>
      </c>
      <c r="AM107">
        <f t="shared" si="88"/>
        <v>-2.9876194880705843E-2</v>
      </c>
      <c r="AN107">
        <f t="shared" si="89"/>
        <v>8.9258702054991401E-4</v>
      </c>
      <c r="AP107" s="3">
        <v>41333</v>
      </c>
      <c r="AQ107" s="36">
        <f t="shared" si="90"/>
        <v>-3.6121792457011401E-2</v>
      </c>
      <c r="AR107">
        <f t="shared" si="91"/>
        <v>-2.9876194880705843E-2</v>
      </c>
      <c r="AS107">
        <f t="shared" si="92"/>
        <v>-1</v>
      </c>
      <c r="AT107">
        <f t="shared" si="93"/>
        <v>-2.9876194880705843E-2</v>
      </c>
      <c r="AU107">
        <f t="shared" si="94"/>
        <v>2.9876194880705843E-2</v>
      </c>
      <c r="AW107" s="3">
        <v>41333</v>
      </c>
      <c r="AX107" s="36">
        <f t="shared" si="95"/>
        <v>-3.6121792457011401E-2</v>
      </c>
      <c r="AY107">
        <f t="shared" si="96"/>
        <v>-2.9876194880705843E-2</v>
      </c>
      <c r="AZ107" s="49">
        <f t="shared" ref="AZ107:BA107" si="126">BF313</f>
        <v>-0.27</v>
      </c>
      <c r="BA107" s="49">
        <f t="shared" si="126"/>
        <v>0.11</v>
      </c>
    </row>
    <row r="108" spans="2:55" ht="13" x14ac:dyDescent="0.3">
      <c r="B108" s="21">
        <v>41361</v>
      </c>
      <c r="C108" s="33">
        <v>135.63999999999999</v>
      </c>
      <c r="D108" s="23"/>
      <c r="E108" s="22">
        <v>135.63999999999999</v>
      </c>
      <c r="F108" s="22">
        <v>0</v>
      </c>
      <c r="G108" s="24">
        <v>0</v>
      </c>
      <c r="H108" s="22">
        <v>135.63999999999999</v>
      </c>
      <c r="I108" s="25"/>
      <c r="J108" s="26"/>
      <c r="K108" s="31">
        <f t="shared" si="81"/>
        <v>3.9857896353203429E-2</v>
      </c>
      <c r="L108" s="36"/>
      <c r="N108" s="39">
        <v>41364</v>
      </c>
      <c r="O108" s="40">
        <v>2770.0497999999998</v>
      </c>
      <c r="P108" s="41">
        <v>100.1306</v>
      </c>
      <c r="Q108" s="42">
        <v>3.75032323075545E-2</v>
      </c>
      <c r="R108" s="40">
        <v>2676.1752999999999</v>
      </c>
      <c r="S108" s="40">
        <v>2676.1752999999999</v>
      </c>
      <c r="T108" s="40">
        <v>2770.0497999999998</v>
      </c>
      <c r="U108">
        <f t="shared" si="82"/>
        <v>3.6817088595024063E-2</v>
      </c>
      <c r="X108" s="3"/>
      <c r="Y108" s="3">
        <v>41364</v>
      </c>
      <c r="Z108">
        <v>101.375</v>
      </c>
      <c r="AA108">
        <f t="shared" si="83"/>
        <v>2.7163864091513086E-3</v>
      </c>
      <c r="AD108" s="3">
        <v>41364</v>
      </c>
      <c r="AE108" s="36">
        <f t="shared" si="84"/>
        <v>3.7141509944052117E-2</v>
      </c>
      <c r="AF108">
        <f t="shared" si="85"/>
        <v>3.4100702185872751E-2</v>
      </c>
      <c r="AH108" s="3">
        <v>41364</v>
      </c>
      <c r="AI108" s="36">
        <f t="shared" si="86"/>
        <v>3.040807758179366E-3</v>
      </c>
      <c r="AJ108" s="36"/>
      <c r="AK108" s="3">
        <v>41364</v>
      </c>
      <c r="AL108" s="36">
        <f t="shared" si="87"/>
        <v>3.7141509944052117E-2</v>
      </c>
      <c r="AM108">
        <f t="shared" si="88"/>
        <v>3.4100702185872751E-2</v>
      </c>
      <c r="AN108">
        <f t="shared" si="89"/>
        <v>1.1628578895695866E-3</v>
      </c>
      <c r="AP108" s="3">
        <v>41364</v>
      </c>
      <c r="AQ108" s="36">
        <f t="shared" si="90"/>
        <v>3.7141509944052117E-2</v>
      </c>
      <c r="AR108">
        <f t="shared" si="91"/>
        <v>3.4100702185872751E-2</v>
      </c>
      <c r="AS108">
        <f t="shared" si="92"/>
        <v>0</v>
      </c>
      <c r="AT108">
        <f t="shared" si="93"/>
        <v>3.4100702185872751E-2</v>
      </c>
      <c r="AU108">
        <f t="shared" si="94"/>
        <v>0</v>
      </c>
      <c r="AW108" s="3">
        <v>41364</v>
      </c>
      <c r="AX108" s="36">
        <f t="shared" si="95"/>
        <v>3.7141509944052117E-2</v>
      </c>
      <c r="AY108">
        <f t="shared" si="96"/>
        <v>3.4100702185872751E-2</v>
      </c>
      <c r="AZ108" s="49">
        <f t="shared" ref="AZ108:BA108" si="127">BF314</f>
        <v>0.81</v>
      </c>
      <c r="BA108" s="49">
        <f t="shared" si="127"/>
        <v>-0.19</v>
      </c>
    </row>
    <row r="109" spans="2:55" ht="13" x14ac:dyDescent="0.3">
      <c r="B109" s="27">
        <v>41394</v>
      </c>
      <c r="C109" s="34">
        <v>138.26</v>
      </c>
      <c r="D109" s="29"/>
      <c r="E109" s="28">
        <v>138.26</v>
      </c>
      <c r="F109" s="28">
        <v>0</v>
      </c>
      <c r="G109" s="30">
        <v>0</v>
      </c>
      <c r="H109" s="28">
        <v>138.26</v>
      </c>
      <c r="I109" s="28"/>
      <c r="J109" s="31"/>
      <c r="K109" s="31">
        <f t="shared" si="81"/>
        <v>1.9131653259681199E-2</v>
      </c>
      <c r="L109" s="36"/>
      <c r="N109" s="39">
        <v>41394</v>
      </c>
      <c r="O109" s="40">
        <v>2823.4194000000002</v>
      </c>
      <c r="P109" s="41">
        <v>53.369600000000403</v>
      </c>
      <c r="Q109" s="42">
        <v>1.92666572276067E-2</v>
      </c>
      <c r="R109" s="40">
        <v>2757.8258999999998</v>
      </c>
      <c r="S109" s="40">
        <v>2723.7239</v>
      </c>
      <c r="T109" s="40">
        <v>2823.4194000000002</v>
      </c>
      <c r="U109">
        <f t="shared" si="82"/>
        <v>1.9083405215628284E-2</v>
      </c>
      <c r="X109" s="3"/>
      <c r="Y109" s="3">
        <v>41394</v>
      </c>
      <c r="Z109">
        <v>102.94499999999999</v>
      </c>
      <c r="AA109">
        <f t="shared" si="83"/>
        <v>1.536835259313056E-2</v>
      </c>
      <c r="AD109" s="3">
        <v>41394</v>
      </c>
      <c r="AE109" s="36">
        <f t="shared" si="84"/>
        <v>3.7633006665506383E-3</v>
      </c>
      <c r="AF109">
        <f t="shared" si="85"/>
        <v>3.7150526224977234E-3</v>
      </c>
      <c r="AH109" s="3">
        <v>41394</v>
      </c>
      <c r="AI109" s="36">
        <f t="shared" si="86"/>
        <v>4.8248044052914829E-5</v>
      </c>
      <c r="AJ109" s="36"/>
      <c r="AK109" s="3">
        <v>41394</v>
      </c>
      <c r="AL109" s="36">
        <f t="shared" si="87"/>
        <v>3.7633006665506383E-3</v>
      </c>
      <c r="AM109">
        <f t="shared" si="88"/>
        <v>3.7150526224977234E-3</v>
      </c>
      <c r="AN109">
        <f t="shared" si="89"/>
        <v>1.3801615987927213E-5</v>
      </c>
      <c r="AP109" s="3">
        <v>41394</v>
      </c>
      <c r="AQ109" s="36">
        <f t="shared" si="90"/>
        <v>3.7633006665506383E-3</v>
      </c>
      <c r="AR109">
        <f t="shared" si="91"/>
        <v>3.7150526224977234E-3</v>
      </c>
      <c r="AS109">
        <f t="shared" si="92"/>
        <v>0</v>
      </c>
      <c r="AT109">
        <f t="shared" si="93"/>
        <v>3.7150526224977234E-3</v>
      </c>
      <c r="AU109">
        <f t="shared" si="94"/>
        <v>0</v>
      </c>
      <c r="AW109" s="3">
        <v>41394</v>
      </c>
      <c r="AX109" s="36">
        <f t="shared" si="95"/>
        <v>3.7633006665506383E-3</v>
      </c>
      <c r="AY109">
        <f t="shared" si="96"/>
        <v>3.7150526224977234E-3</v>
      </c>
      <c r="AZ109" s="49">
        <f t="shared" ref="AZ109:BA109" si="128">BF315</f>
        <v>-2.37</v>
      </c>
      <c r="BA109" s="49">
        <f t="shared" si="128"/>
        <v>0.45</v>
      </c>
    </row>
    <row r="110" spans="2:55" ht="13" x14ac:dyDescent="0.3">
      <c r="B110" s="21" t="s">
        <v>192</v>
      </c>
      <c r="C110" s="33">
        <v>142.6</v>
      </c>
      <c r="D110" s="23"/>
      <c r="E110" s="22">
        <v>142.6</v>
      </c>
      <c r="F110" s="22">
        <v>0</v>
      </c>
      <c r="G110" s="24">
        <v>0</v>
      </c>
      <c r="H110" s="22">
        <v>142.6</v>
      </c>
      <c r="I110" s="25"/>
      <c r="J110" s="26"/>
      <c r="K110" s="31">
        <f t="shared" si="81"/>
        <v>3.0907537463076704E-2</v>
      </c>
      <c r="L110" s="36"/>
      <c r="N110" s="39">
        <v>41425</v>
      </c>
      <c r="O110" s="40">
        <v>2889.4643999999998</v>
      </c>
      <c r="P110" s="41">
        <v>66.044999999999604</v>
      </c>
      <c r="Q110" s="42">
        <v>2.3391848904912801E-2</v>
      </c>
      <c r="R110" s="40">
        <v>2797.2795000000001</v>
      </c>
      <c r="S110" s="40">
        <v>2797.2795000000001</v>
      </c>
      <c r="T110" s="40">
        <v>2955.6950999999999</v>
      </c>
      <c r="U110">
        <f t="shared" si="82"/>
        <v>2.3122452636511193E-2</v>
      </c>
      <c r="X110" s="3"/>
      <c r="Y110" s="3">
        <v>41425</v>
      </c>
      <c r="Z110">
        <v>96.594999999999999</v>
      </c>
      <c r="AA110">
        <f t="shared" si="83"/>
        <v>-6.3667884984190293E-2</v>
      </c>
      <c r="AD110" s="3">
        <v>41425</v>
      </c>
      <c r="AE110" s="36">
        <f t="shared" si="84"/>
        <v>9.4575422447266994E-2</v>
      </c>
      <c r="AF110">
        <f t="shared" si="85"/>
        <v>8.6790337620701485E-2</v>
      </c>
      <c r="AH110" s="3">
        <v>41425</v>
      </c>
      <c r="AI110" s="36">
        <f t="shared" si="86"/>
        <v>7.7850848265655116E-3</v>
      </c>
      <c r="AJ110" s="36"/>
      <c r="AK110" s="3">
        <v>41425</v>
      </c>
      <c r="AL110" s="36">
        <f t="shared" si="87"/>
        <v>9.4575422447266994E-2</v>
      </c>
      <c r="AM110">
        <f t="shared" si="88"/>
        <v>8.6790337620701485E-2</v>
      </c>
      <c r="AN110">
        <f t="shared" si="89"/>
        <v>7.5325627043153513E-3</v>
      </c>
      <c r="AP110" s="3">
        <v>41425</v>
      </c>
      <c r="AQ110" s="36">
        <f t="shared" si="90"/>
        <v>9.4575422447266994E-2</v>
      </c>
      <c r="AR110">
        <f t="shared" si="91"/>
        <v>8.6790337620701485E-2</v>
      </c>
      <c r="AS110">
        <f t="shared" si="92"/>
        <v>0</v>
      </c>
      <c r="AT110">
        <f t="shared" si="93"/>
        <v>8.6790337620701485E-2</v>
      </c>
      <c r="AU110">
        <f t="shared" si="94"/>
        <v>0</v>
      </c>
      <c r="AW110" s="3">
        <v>41425</v>
      </c>
      <c r="AX110" s="36">
        <f t="shared" si="95"/>
        <v>9.4575422447266994E-2</v>
      </c>
      <c r="AY110">
        <f t="shared" si="96"/>
        <v>8.6790337620701485E-2</v>
      </c>
      <c r="AZ110" s="49">
        <f t="shared" ref="AZ110:BA110" si="129">BF316</f>
        <v>1.71</v>
      </c>
      <c r="BA110" s="49">
        <f t="shared" si="129"/>
        <v>2.63</v>
      </c>
    </row>
    <row r="111" spans="2:55" ht="13" x14ac:dyDescent="0.3">
      <c r="B111" s="27">
        <v>41453</v>
      </c>
      <c r="C111" s="34">
        <v>142.06</v>
      </c>
      <c r="D111" s="29"/>
      <c r="E111" s="28">
        <v>142.06</v>
      </c>
      <c r="F111" s="28">
        <v>0</v>
      </c>
      <c r="G111" s="30">
        <v>0</v>
      </c>
      <c r="H111" s="28">
        <v>142.06</v>
      </c>
      <c r="I111" s="28"/>
      <c r="J111" s="31"/>
      <c r="K111" s="31">
        <f t="shared" si="81"/>
        <v>-3.7940044105316197E-3</v>
      </c>
      <c r="L111" s="36"/>
      <c r="N111" s="39">
        <v>41455</v>
      </c>
      <c r="O111" s="40">
        <v>2850.6624000000002</v>
      </c>
      <c r="P111" s="41">
        <v>-38.801999999999701</v>
      </c>
      <c r="Q111" s="42">
        <v>-1.34287863176302E-2</v>
      </c>
      <c r="R111" s="40">
        <v>2906.9121</v>
      </c>
      <c r="S111" s="40">
        <v>2790.6599000000001</v>
      </c>
      <c r="T111" s="40">
        <v>2929.8126999999999</v>
      </c>
      <c r="U111">
        <f t="shared" si="82"/>
        <v>-1.3519767901525948E-2</v>
      </c>
      <c r="X111" s="3"/>
      <c r="Y111" s="3">
        <v>41455</v>
      </c>
      <c r="Z111">
        <v>93.62</v>
      </c>
      <c r="AA111">
        <f t="shared" si="83"/>
        <v>-3.1282944172592753E-2</v>
      </c>
      <c r="AD111" s="3">
        <v>41455</v>
      </c>
      <c r="AE111" s="36">
        <f t="shared" si="84"/>
        <v>2.7488939762061133E-2</v>
      </c>
      <c r="AF111">
        <f t="shared" si="85"/>
        <v>1.7763176271066806E-2</v>
      </c>
      <c r="AH111" s="3">
        <v>41455</v>
      </c>
      <c r="AI111" s="36">
        <f t="shared" si="86"/>
        <v>9.7257634909943286E-3</v>
      </c>
      <c r="AJ111" s="36"/>
      <c r="AK111" s="3">
        <v>41455</v>
      </c>
      <c r="AL111" s="36">
        <f t="shared" si="87"/>
        <v>2.7488939762061133E-2</v>
      </c>
      <c r="AM111">
        <f t="shared" si="88"/>
        <v>1.7763176271066806E-2</v>
      </c>
      <c r="AN111">
        <f t="shared" si="89"/>
        <v>3.1553043123699084E-4</v>
      </c>
      <c r="AP111" s="3">
        <v>41455</v>
      </c>
      <c r="AQ111" s="36">
        <f t="shared" si="90"/>
        <v>2.7488939762061133E-2</v>
      </c>
      <c r="AR111">
        <f t="shared" si="91"/>
        <v>1.7763176271066806E-2</v>
      </c>
      <c r="AS111">
        <f t="shared" si="92"/>
        <v>0</v>
      </c>
      <c r="AT111">
        <f t="shared" si="93"/>
        <v>1.7763176271066806E-2</v>
      </c>
      <c r="AU111">
        <f t="shared" si="94"/>
        <v>0</v>
      </c>
      <c r="AW111" s="3">
        <v>41455</v>
      </c>
      <c r="AX111" s="36">
        <f t="shared" si="95"/>
        <v>2.7488939762061133E-2</v>
      </c>
      <c r="AY111">
        <f t="shared" si="96"/>
        <v>1.7763176271066806E-2</v>
      </c>
      <c r="AZ111" s="49">
        <f t="shared" ref="AZ111:BA111" si="130">BF317</f>
        <v>1.33</v>
      </c>
      <c r="BA111" s="49">
        <f t="shared" si="130"/>
        <v>0.03</v>
      </c>
    </row>
    <row r="112" spans="2:55" ht="13" x14ac:dyDescent="0.3">
      <c r="B112" s="21">
        <v>41486</v>
      </c>
      <c r="C112" s="33">
        <v>149.72999999999999</v>
      </c>
      <c r="D112" s="23"/>
      <c r="E112" s="22">
        <v>149.72999999999999</v>
      </c>
      <c r="F112" s="22">
        <v>0</v>
      </c>
      <c r="G112" s="24">
        <v>0</v>
      </c>
      <c r="H112" s="22">
        <v>149.72999999999999</v>
      </c>
      <c r="I112" s="25"/>
      <c r="J112" s="26"/>
      <c r="K112" s="31">
        <f t="shared" si="81"/>
        <v>5.2584168579963675E-2</v>
      </c>
      <c r="L112" s="36"/>
      <c r="N112" s="39">
        <v>41486</v>
      </c>
      <c r="O112" s="40">
        <v>2995.7161000000001</v>
      </c>
      <c r="P112" s="41">
        <v>145.05369999999999</v>
      </c>
      <c r="Q112" s="42">
        <v>5.08842085264112E-2</v>
      </c>
      <c r="R112" s="40">
        <v>2866.4114</v>
      </c>
      <c r="S112" s="40">
        <v>2865.4762999999998</v>
      </c>
      <c r="T112" s="40">
        <v>3012.2973999999999</v>
      </c>
      <c r="U112">
        <f t="shared" si="82"/>
        <v>4.9631913157815864E-2</v>
      </c>
      <c r="X112" s="3"/>
      <c r="Y112" s="3">
        <v>41486</v>
      </c>
      <c r="Z112">
        <v>92.8046875</v>
      </c>
      <c r="AA112">
        <f t="shared" si="83"/>
        <v>-8.7468855020021476E-3</v>
      </c>
      <c r="AD112" s="3">
        <v>41486</v>
      </c>
      <c r="AE112" s="36">
        <f t="shared" si="84"/>
        <v>6.1331054081965819E-2</v>
      </c>
      <c r="AF112">
        <f t="shared" si="85"/>
        <v>5.8378798659818015E-2</v>
      </c>
      <c r="AH112" s="3">
        <v>41486</v>
      </c>
      <c r="AI112" s="36">
        <f t="shared" si="86"/>
        <v>2.9522554221478106E-3</v>
      </c>
      <c r="AJ112" s="36"/>
      <c r="AK112" s="3">
        <v>41486</v>
      </c>
      <c r="AL112" s="36">
        <f t="shared" si="87"/>
        <v>6.1331054081965819E-2</v>
      </c>
      <c r="AM112">
        <f t="shared" si="88"/>
        <v>5.8378798659818015E-2</v>
      </c>
      <c r="AN112">
        <f t="shared" si="89"/>
        <v>3.4080841329635699E-3</v>
      </c>
      <c r="AP112" s="3">
        <v>41486</v>
      </c>
      <c r="AQ112" s="36">
        <f t="shared" si="90"/>
        <v>6.1331054081965819E-2</v>
      </c>
      <c r="AR112">
        <f t="shared" si="91"/>
        <v>5.8378798659818015E-2</v>
      </c>
      <c r="AS112">
        <f t="shared" si="92"/>
        <v>0</v>
      </c>
      <c r="AT112">
        <f t="shared" si="93"/>
        <v>5.8378798659818015E-2</v>
      </c>
      <c r="AU112">
        <f t="shared" si="94"/>
        <v>0</v>
      </c>
      <c r="AW112" s="3">
        <v>41486</v>
      </c>
      <c r="AX112" s="36">
        <f t="shared" si="95"/>
        <v>6.1331054081965819E-2</v>
      </c>
      <c r="AY112">
        <f t="shared" si="96"/>
        <v>5.8378798659818015E-2</v>
      </c>
      <c r="AZ112" s="49">
        <f t="shared" ref="AZ112:BA112" si="131">BF318</f>
        <v>1.87</v>
      </c>
      <c r="BA112" s="49">
        <f t="shared" si="131"/>
        <v>0.56999999999999995</v>
      </c>
    </row>
    <row r="113" spans="2:53" ht="13" x14ac:dyDescent="0.3">
      <c r="B113" s="27">
        <v>41516</v>
      </c>
      <c r="C113" s="34">
        <v>145.56</v>
      </c>
      <c r="D113" s="29"/>
      <c r="E113" s="28">
        <v>145.56</v>
      </c>
      <c r="F113" s="28">
        <v>0</v>
      </c>
      <c r="G113" s="30">
        <v>0</v>
      </c>
      <c r="H113" s="28">
        <v>145.56</v>
      </c>
      <c r="I113" s="28"/>
      <c r="J113" s="31"/>
      <c r="K113" s="31">
        <f t="shared" si="81"/>
        <v>-2.8245299405668372E-2</v>
      </c>
      <c r="L113" s="36"/>
      <c r="N113" s="39">
        <v>41517</v>
      </c>
      <c r="O113" s="40">
        <v>2908.9551000000001</v>
      </c>
      <c r="P113" s="41">
        <v>-86.760999999999996</v>
      </c>
      <c r="Q113" s="42">
        <v>-2.8961689660779302E-2</v>
      </c>
      <c r="R113" s="40">
        <v>3033.5873999999999</v>
      </c>
      <c r="S113" s="40">
        <v>2903.2881000000002</v>
      </c>
      <c r="T113" s="40">
        <v>3038.6296000000002</v>
      </c>
      <c r="U113">
        <f t="shared" si="82"/>
        <v>-2.9389356948811552E-2</v>
      </c>
      <c r="X113" s="3"/>
      <c r="Y113" s="3">
        <v>41517</v>
      </c>
      <c r="Z113">
        <v>97.5078125</v>
      </c>
      <c r="AA113">
        <f t="shared" si="83"/>
        <v>4.9435352628914013E-2</v>
      </c>
      <c r="AD113" s="3">
        <v>41517</v>
      </c>
      <c r="AE113" s="36">
        <f t="shared" si="84"/>
        <v>-7.7680652034582381E-2</v>
      </c>
      <c r="AF113">
        <f t="shared" si="85"/>
        <v>-7.8824709577725569E-2</v>
      </c>
      <c r="AH113" s="3">
        <v>41517</v>
      </c>
      <c r="AI113" s="36">
        <f t="shared" si="86"/>
        <v>1.1440575431431801E-3</v>
      </c>
      <c r="AJ113" s="36"/>
      <c r="AK113" s="3">
        <v>41517</v>
      </c>
      <c r="AL113" s="36">
        <f t="shared" si="87"/>
        <v>-7.7680652034582381E-2</v>
      </c>
      <c r="AM113">
        <f t="shared" si="88"/>
        <v>-7.8824709577725569E-2</v>
      </c>
      <c r="AN113">
        <f t="shared" si="89"/>
        <v>6.2133348400127807E-3</v>
      </c>
      <c r="AP113" s="3">
        <v>41517</v>
      </c>
      <c r="AQ113" s="36">
        <f t="shared" si="90"/>
        <v>-7.7680652034582381E-2</v>
      </c>
      <c r="AR113">
        <f t="shared" si="91"/>
        <v>-7.8824709577725569E-2</v>
      </c>
      <c r="AS113">
        <f t="shared" si="92"/>
        <v>-1</v>
      </c>
      <c r="AT113">
        <f t="shared" si="93"/>
        <v>-7.8824709577725569E-2</v>
      </c>
      <c r="AU113">
        <f t="shared" si="94"/>
        <v>7.8824709577725569E-2</v>
      </c>
      <c r="AW113" s="3">
        <v>41517</v>
      </c>
      <c r="AX113" s="36">
        <f t="shared" si="95"/>
        <v>-7.7680652034582381E-2</v>
      </c>
      <c r="AY113">
        <f t="shared" si="96"/>
        <v>-7.8824709577725569E-2</v>
      </c>
      <c r="AZ113" s="49">
        <f t="shared" ref="AZ113:BA113" si="132">BF319</f>
        <v>0.27</v>
      </c>
      <c r="BA113" s="49">
        <f t="shared" si="132"/>
        <v>-2.69</v>
      </c>
    </row>
    <row r="114" spans="2:53" ht="13" x14ac:dyDescent="0.3">
      <c r="B114" s="21">
        <v>41547</v>
      </c>
      <c r="C114" s="33">
        <v>151.43</v>
      </c>
      <c r="D114" s="23"/>
      <c r="E114" s="22">
        <v>151.43</v>
      </c>
      <c r="F114" s="22">
        <v>0</v>
      </c>
      <c r="G114" s="24">
        <v>0</v>
      </c>
      <c r="H114" s="22">
        <v>151.43</v>
      </c>
      <c r="I114" s="25"/>
      <c r="J114" s="26"/>
      <c r="K114" s="31">
        <f t="shared" si="81"/>
        <v>3.9535099224605012E-2</v>
      </c>
      <c r="L114" s="36"/>
      <c r="N114" s="39">
        <v>41547</v>
      </c>
      <c r="O114" s="40">
        <v>3000.1785</v>
      </c>
      <c r="P114" s="41">
        <v>91.223399999999899</v>
      </c>
      <c r="Q114" s="42">
        <v>3.1359507749019501E-2</v>
      </c>
      <c r="R114" s="40">
        <v>2921.2280000000001</v>
      </c>
      <c r="S114" s="40">
        <v>2921.2280000000001</v>
      </c>
      <c r="T114" s="40">
        <v>3076.8074000000001</v>
      </c>
      <c r="U114">
        <f t="shared" si="82"/>
        <v>3.0877842361448096E-2</v>
      </c>
      <c r="X114" s="3"/>
      <c r="Y114" s="3">
        <v>41547</v>
      </c>
      <c r="Z114">
        <v>99.0078125</v>
      </c>
      <c r="AA114">
        <f t="shared" si="83"/>
        <v>1.5266258163610515E-2</v>
      </c>
      <c r="AD114" s="3">
        <v>41547</v>
      </c>
      <c r="AE114" s="36">
        <f t="shared" si="84"/>
        <v>2.4268841060994497E-2</v>
      </c>
      <c r="AF114">
        <f t="shared" si="85"/>
        <v>1.5611584197837581E-2</v>
      </c>
      <c r="AH114" s="3">
        <v>41547</v>
      </c>
      <c r="AI114" s="36">
        <f t="shared" si="86"/>
        <v>8.6572568631569161E-3</v>
      </c>
      <c r="AJ114" s="36"/>
      <c r="AK114" s="3">
        <v>41547</v>
      </c>
      <c r="AL114" s="36">
        <f t="shared" si="87"/>
        <v>2.4268841060994497E-2</v>
      </c>
      <c r="AM114">
        <f t="shared" si="88"/>
        <v>1.5611584197837581E-2</v>
      </c>
      <c r="AN114">
        <f t="shared" si="89"/>
        <v>2.4372156116617206E-4</v>
      </c>
      <c r="AP114" s="3">
        <v>41547</v>
      </c>
      <c r="AQ114" s="36">
        <f t="shared" si="90"/>
        <v>2.4268841060994497E-2</v>
      </c>
      <c r="AR114">
        <f t="shared" si="91"/>
        <v>1.5611584197837581E-2</v>
      </c>
      <c r="AS114">
        <f t="shared" si="92"/>
        <v>0</v>
      </c>
      <c r="AT114">
        <f t="shared" si="93"/>
        <v>1.5611584197837581E-2</v>
      </c>
      <c r="AU114">
        <f t="shared" si="94"/>
        <v>0</v>
      </c>
      <c r="AW114" s="3">
        <v>41547</v>
      </c>
      <c r="AX114" s="36">
        <f t="shared" si="95"/>
        <v>2.4268841060994497E-2</v>
      </c>
      <c r="AY114">
        <f t="shared" si="96"/>
        <v>1.5611584197837581E-2</v>
      </c>
      <c r="AZ114" s="49">
        <f t="shared" ref="AZ114:BA114" si="133">BF320</f>
        <v>2.87</v>
      </c>
      <c r="BA114" s="49">
        <f t="shared" si="133"/>
        <v>-1.22</v>
      </c>
    </row>
    <row r="115" spans="2:53" ht="13" x14ac:dyDescent="0.3">
      <c r="B115" s="27" t="s">
        <v>193</v>
      </c>
      <c r="C115" s="34">
        <v>158</v>
      </c>
      <c r="D115" s="29"/>
      <c r="E115" s="28">
        <v>158</v>
      </c>
      <c r="F115" s="28">
        <v>0</v>
      </c>
      <c r="G115" s="30">
        <v>0</v>
      </c>
      <c r="H115" s="28">
        <v>158</v>
      </c>
      <c r="I115" s="28"/>
      <c r="J115" s="31"/>
      <c r="K115" s="31">
        <f t="shared" si="81"/>
        <v>4.2471561058402559E-2</v>
      </c>
      <c r="L115" s="36"/>
      <c r="N115" s="39">
        <v>41578</v>
      </c>
      <c r="O115" s="40">
        <v>3138.0900999999999</v>
      </c>
      <c r="P115" s="41">
        <v>137.91159999999999</v>
      </c>
      <c r="Q115" s="42">
        <v>4.5967798249337499E-2</v>
      </c>
      <c r="R115" s="40">
        <v>3024.3798999999999</v>
      </c>
      <c r="S115" s="40">
        <v>2955.4104000000002</v>
      </c>
      <c r="T115" s="40">
        <v>3165.1073999999999</v>
      </c>
      <c r="U115">
        <f t="shared" si="82"/>
        <v>4.4942579556356305E-2</v>
      </c>
      <c r="X115" s="3"/>
      <c r="Y115" s="3">
        <v>41578</v>
      </c>
      <c r="Z115">
        <v>99.5546875</v>
      </c>
      <c r="AA115">
        <f t="shared" si="83"/>
        <v>5.508355130214926E-3</v>
      </c>
      <c r="AD115" s="3">
        <v>41578</v>
      </c>
      <c r="AE115" s="36">
        <f t="shared" si="84"/>
        <v>3.696320592818763E-2</v>
      </c>
      <c r="AF115">
        <f t="shared" si="85"/>
        <v>3.9434224426141376E-2</v>
      </c>
      <c r="AH115" s="3">
        <v>41578</v>
      </c>
      <c r="AI115" s="36">
        <f t="shared" si="86"/>
        <v>-2.4710184979537461E-3</v>
      </c>
      <c r="AJ115" s="36"/>
      <c r="AK115" s="3">
        <v>41578</v>
      </c>
      <c r="AL115" s="36">
        <f t="shared" si="87"/>
        <v>3.696320592818763E-2</v>
      </c>
      <c r="AM115">
        <f t="shared" si="88"/>
        <v>3.9434224426141376E-2</v>
      </c>
      <c r="AN115">
        <f t="shared" si="89"/>
        <v>1.5550580560912851E-3</v>
      </c>
      <c r="AP115" s="3">
        <v>41578</v>
      </c>
      <c r="AQ115" s="36">
        <f t="shared" si="90"/>
        <v>3.696320592818763E-2</v>
      </c>
      <c r="AR115">
        <f t="shared" si="91"/>
        <v>3.9434224426141376E-2</v>
      </c>
      <c r="AS115">
        <f t="shared" si="92"/>
        <v>0</v>
      </c>
      <c r="AT115">
        <f t="shared" si="93"/>
        <v>3.9434224426141376E-2</v>
      </c>
      <c r="AU115">
        <f t="shared" si="94"/>
        <v>0</v>
      </c>
      <c r="AW115" s="3">
        <v>41578</v>
      </c>
      <c r="AX115" s="36">
        <f t="shared" si="95"/>
        <v>3.696320592818763E-2</v>
      </c>
      <c r="AY115">
        <f t="shared" si="96"/>
        <v>3.9434224426141376E-2</v>
      </c>
      <c r="AZ115" s="49">
        <f t="shared" ref="AZ115:BA115" si="134">BF321</f>
        <v>-1.52</v>
      </c>
      <c r="BA115" s="49">
        <f t="shared" si="134"/>
        <v>1.25</v>
      </c>
    </row>
    <row r="116" spans="2:53" ht="13" x14ac:dyDescent="0.3">
      <c r="B116" s="21">
        <v>41607</v>
      </c>
      <c r="C116" s="33">
        <v>164.79</v>
      </c>
      <c r="D116" s="23"/>
      <c r="E116" s="22">
        <v>164.79</v>
      </c>
      <c r="F116" s="22">
        <v>0</v>
      </c>
      <c r="G116" s="24">
        <v>0</v>
      </c>
      <c r="H116" s="22">
        <v>164.79</v>
      </c>
      <c r="I116" s="25"/>
      <c r="J116" s="26"/>
      <c r="K116" s="31">
        <f t="shared" si="81"/>
        <v>4.2076902995671801E-2</v>
      </c>
      <c r="L116" s="36"/>
      <c r="N116" s="39">
        <v>41608</v>
      </c>
      <c r="O116" s="40">
        <v>3233.7202000000002</v>
      </c>
      <c r="P116" s="41">
        <v>95.630100000000297</v>
      </c>
      <c r="Q116" s="42">
        <v>3.04739816106619E-2</v>
      </c>
      <c r="R116" s="40">
        <v>3147.2130999999999</v>
      </c>
      <c r="S116" s="40">
        <v>3124.1190999999999</v>
      </c>
      <c r="T116" s="40">
        <v>3236.1377000000002</v>
      </c>
      <c r="U116">
        <f t="shared" si="82"/>
        <v>3.0018872713923544E-2</v>
      </c>
      <c r="X116" s="3"/>
      <c r="Y116" s="3">
        <v>41608</v>
      </c>
      <c r="Z116">
        <v>100.0390625</v>
      </c>
      <c r="AA116">
        <f t="shared" si="83"/>
        <v>4.8536184213464999E-3</v>
      </c>
      <c r="AD116" s="3">
        <v>41608</v>
      </c>
      <c r="AE116" s="36">
        <f t="shared" si="84"/>
        <v>3.7223284574325305E-2</v>
      </c>
      <c r="AF116">
        <f t="shared" si="85"/>
        <v>2.5165254292577044E-2</v>
      </c>
      <c r="AH116" s="3">
        <v>41608</v>
      </c>
      <c r="AI116" s="36">
        <f t="shared" si="86"/>
        <v>1.2058030281748258E-2</v>
      </c>
      <c r="AJ116" s="36"/>
      <c r="AK116" s="3">
        <v>41608</v>
      </c>
      <c r="AL116" s="36">
        <f t="shared" si="87"/>
        <v>3.7223284574325305E-2</v>
      </c>
      <c r="AM116">
        <f t="shared" si="88"/>
        <v>2.5165254292577044E-2</v>
      </c>
      <c r="AN116">
        <f t="shared" si="89"/>
        <v>6.3329002361006735E-4</v>
      </c>
      <c r="AP116" s="3">
        <v>41608</v>
      </c>
      <c r="AQ116" s="36">
        <f t="shared" si="90"/>
        <v>3.7223284574325305E-2</v>
      </c>
      <c r="AR116">
        <f t="shared" si="91"/>
        <v>2.5165254292577044E-2</v>
      </c>
      <c r="AS116">
        <f t="shared" si="92"/>
        <v>0</v>
      </c>
      <c r="AT116">
        <f t="shared" si="93"/>
        <v>2.5165254292577044E-2</v>
      </c>
      <c r="AU116">
        <f t="shared" si="94"/>
        <v>0</v>
      </c>
      <c r="AW116" s="3">
        <v>41608</v>
      </c>
      <c r="AX116" s="36">
        <f t="shared" si="95"/>
        <v>3.7223284574325305E-2</v>
      </c>
      <c r="AY116">
        <f t="shared" si="96"/>
        <v>2.5165254292577044E-2</v>
      </c>
      <c r="AZ116" s="49">
        <f t="shared" ref="AZ116:BA116" si="135">BF322</f>
        <v>1.29</v>
      </c>
      <c r="BA116" s="49">
        <f t="shared" si="135"/>
        <v>0.32</v>
      </c>
    </row>
    <row r="117" spans="2:53" ht="13" x14ac:dyDescent="0.3">
      <c r="B117" s="27">
        <v>41639</v>
      </c>
      <c r="C117" s="34">
        <v>168.87</v>
      </c>
      <c r="D117" s="29"/>
      <c r="E117" s="28">
        <v>168.87</v>
      </c>
      <c r="F117" s="28">
        <v>0</v>
      </c>
      <c r="G117" s="30">
        <v>0</v>
      </c>
      <c r="H117" s="28">
        <v>168.87</v>
      </c>
      <c r="I117" s="28"/>
      <c r="J117" s="31"/>
      <c r="K117" s="31">
        <f t="shared" si="81"/>
        <v>2.4457252121406148E-2</v>
      </c>
      <c r="L117" s="36"/>
      <c r="N117" s="39">
        <v>41639</v>
      </c>
      <c r="O117" s="40">
        <v>3315.5852</v>
      </c>
      <c r="P117" s="41">
        <v>81.864999999999796</v>
      </c>
      <c r="Q117" s="42">
        <v>2.53160431134394E-2</v>
      </c>
      <c r="R117" s="40">
        <v>3225.0592999999999</v>
      </c>
      <c r="S117" s="40">
        <v>3182.0725000000002</v>
      </c>
      <c r="T117" s="40">
        <v>3315.5852</v>
      </c>
      <c r="U117">
        <f t="shared" si="82"/>
        <v>2.5000899809801878E-2</v>
      </c>
      <c r="X117" s="3"/>
      <c r="Y117" s="3">
        <v>41639</v>
      </c>
      <c r="Z117">
        <v>97.6640625</v>
      </c>
      <c r="AA117">
        <f t="shared" si="83"/>
        <v>-2.4027078543062432E-2</v>
      </c>
      <c r="AD117" s="3">
        <v>41639</v>
      </c>
      <c r="AE117" s="36">
        <f t="shared" si="84"/>
        <v>4.8484330664468583E-2</v>
      </c>
      <c r="AF117">
        <f t="shared" si="85"/>
        <v>4.9027978352864307E-2</v>
      </c>
      <c r="AH117" s="3">
        <v>41639</v>
      </c>
      <c r="AI117" s="36">
        <f t="shared" si="86"/>
        <v>-5.4364768839573058E-4</v>
      </c>
      <c r="AJ117" s="36"/>
      <c r="AK117" s="3">
        <v>41639</v>
      </c>
      <c r="AL117" s="36">
        <f t="shared" si="87"/>
        <v>4.8484330664468583E-2</v>
      </c>
      <c r="AM117">
        <f t="shared" si="88"/>
        <v>4.9027978352864307E-2</v>
      </c>
      <c r="AN117">
        <f t="shared" si="89"/>
        <v>2.4037426613689309E-3</v>
      </c>
      <c r="AP117" s="3">
        <v>41639</v>
      </c>
      <c r="AQ117" s="36">
        <f t="shared" si="90"/>
        <v>4.8484330664468583E-2</v>
      </c>
      <c r="AR117">
        <f t="shared" si="91"/>
        <v>4.9027978352864307E-2</v>
      </c>
      <c r="AS117">
        <f t="shared" si="92"/>
        <v>0</v>
      </c>
      <c r="AT117">
        <f t="shared" si="93"/>
        <v>4.9027978352864307E-2</v>
      </c>
      <c r="AU117">
        <f t="shared" si="94"/>
        <v>0</v>
      </c>
      <c r="AW117" s="3">
        <v>41639</v>
      </c>
      <c r="AX117" s="36">
        <f t="shared" si="95"/>
        <v>4.8484330664468583E-2</v>
      </c>
      <c r="AY117">
        <f t="shared" si="96"/>
        <v>4.9027978352864307E-2</v>
      </c>
      <c r="AZ117" s="49">
        <f t="shared" ref="AZ117:BA117" si="136">BF323</f>
        <v>-0.47</v>
      </c>
      <c r="BA117" s="49">
        <f t="shared" si="136"/>
        <v>-0.02</v>
      </c>
    </row>
    <row r="118" spans="2:53" ht="13" x14ac:dyDescent="0.3">
      <c r="B118" s="21">
        <v>41670</v>
      </c>
      <c r="C118" s="33">
        <v>163.32</v>
      </c>
      <c r="D118" s="23"/>
      <c r="E118" s="22">
        <v>163.32</v>
      </c>
      <c r="F118" s="22">
        <v>0</v>
      </c>
      <c r="G118" s="24">
        <v>0</v>
      </c>
      <c r="H118" s="22">
        <v>163.32</v>
      </c>
      <c r="I118" s="25"/>
      <c r="J118" s="26"/>
      <c r="K118" s="31">
        <f t="shared" si="81"/>
        <v>-3.3417721692670016E-2</v>
      </c>
      <c r="L118" s="36"/>
      <c r="N118" s="39">
        <v>41670</v>
      </c>
      <c r="O118" s="40">
        <v>3200.9519</v>
      </c>
      <c r="P118" s="41">
        <v>-114.63330000000001</v>
      </c>
      <c r="Q118" s="42">
        <v>-3.4574077601745801E-2</v>
      </c>
      <c r="R118" s="40">
        <v>3286.6873000000001</v>
      </c>
      <c r="S118" s="40">
        <v>3185.7013999999999</v>
      </c>
      <c r="T118" s="40">
        <v>3317.7456000000002</v>
      </c>
      <c r="U118">
        <f t="shared" si="82"/>
        <v>-3.5185904657512368E-2</v>
      </c>
      <c r="X118" s="3"/>
      <c r="Y118" s="3">
        <v>41670</v>
      </c>
      <c r="Z118">
        <v>100.9140625</v>
      </c>
      <c r="AA118">
        <f t="shared" si="83"/>
        <v>3.2735632141452344E-2</v>
      </c>
      <c r="AD118" s="3">
        <v>41670</v>
      </c>
      <c r="AE118" s="36">
        <f t="shared" si="84"/>
        <v>-6.6153353834122353E-2</v>
      </c>
      <c r="AF118">
        <f t="shared" si="85"/>
        <v>-6.7921536798964705E-2</v>
      </c>
      <c r="AH118" s="3">
        <v>41670</v>
      </c>
      <c r="AI118" s="36">
        <f t="shared" si="86"/>
        <v>1.7681829648423519E-3</v>
      </c>
      <c r="AJ118" s="36"/>
      <c r="AK118" s="3">
        <v>41670</v>
      </c>
      <c r="AL118" s="36">
        <f t="shared" si="87"/>
        <v>-6.6153353834122353E-2</v>
      </c>
      <c r="AM118">
        <f t="shared" si="88"/>
        <v>-6.7921536798964705E-2</v>
      </c>
      <c r="AN118">
        <f t="shared" si="89"/>
        <v>4.6133351611331169E-3</v>
      </c>
      <c r="AP118" s="3">
        <v>41670</v>
      </c>
      <c r="AQ118" s="36">
        <f t="shared" si="90"/>
        <v>-6.6153353834122353E-2</v>
      </c>
      <c r="AR118">
        <f t="shared" si="91"/>
        <v>-6.7921536798964705E-2</v>
      </c>
      <c r="AS118">
        <f t="shared" si="92"/>
        <v>-1</v>
      </c>
      <c r="AT118">
        <f t="shared" si="93"/>
        <v>-6.7921536798964705E-2</v>
      </c>
      <c r="AU118">
        <f t="shared" si="94"/>
        <v>6.7921536798964705E-2</v>
      </c>
      <c r="AW118" s="3">
        <v>41670</v>
      </c>
      <c r="AX118" s="36">
        <f t="shared" si="95"/>
        <v>-6.6153353834122353E-2</v>
      </c>
      <c r="AY118">
        <f t="shared" si="96"/>
        <v>-6.7921536798964705E-2</v>
      </c>
      <c r="AZ118" s="49">
        <f t="shared" ref="AZ118:BA118" si="137">BF324</f>
        <v>0.89</v>
      </c>
      <c r="BA118" s="49">
        <f t="shared" si="137"/>
        <v>-2.0699999999999998</v>
      </c>
    </row>
    <row r="119" spans="2:53" ht="13" x14ac:dyDescent="0.3">
      <c r="B119" s="27">
        <v>41698</v>
      </c>
      <c r="C119" s="34">
        <v>170.68</v>
      </c>
      <c r="D119" s="29"/>
      <c r="E119" s="28">
        <v>170.68</v>
      </c>
      <c r="F119" s="28">
        <v>0</v>
      </c>
      <c r="G119" s="30">
        <v>0</v>
      </c>
      <c r="H119" s="28">
        <v>170.68</v>
      </c>
      <c r="I119" s="28"/>
      <c r="J119" s="31"/>
      <c r="K119" s="31">
        <f t="shared" si="81"/>
        <v>4.4078991868424296E-2</v>
      </c>
      <c r="L119" s="36"/>
      <c r="N119" s="39">
        <v>41698</v>
      </c>
      <c r="O119" s="40">
        <v>3347.3760000000002</v>
      </c>
      <c r="P119" s="41">
        <v>146.42410000000001</v>
      </c>
      <c r="Q119" s="42">
        <v>4.5743923862148698E-2</v>
      </c>
      <c r="R119" s="40">
        <v>3127.8652000000002</v>
      </c>
      <c r="S119" s="40">
        <v>3127.8652000000002</v>
      </c>
      <c r="T119" s="40">
        <v>3347.3760000000002</v>
      </c>
      <c r="U119">
        <f t="shared" si="82"/>
        <v>4.472852100739183E-2</v>
      </c>
      <c r="X119" s="3"/>
      <c r="Y119" s="3">
        <v>41698</v>
      </c>
      <c r="Z119">
        <v>100.8828125</v>
      </c>
      <c r="AA119">
        <f t="shared" si="83"/>
        <v>-3.0971738536386602E-4</v>
      </c>
      <c r="AD119" s="3">
        <v>41698</v>
      </c>
      <c r="AE119" s="36">
        <f t="shared" si="84"/>
        <v>4.4388709253788163E-2</v>
      </c>
      <c r="AF119">
        <f t="shared" si="85"/>
        <v>4.5038238392755697E-2</v>
      </c>
      <c r="AH119" s="3">
        <v>41698</v>
      </c>
      <c r="AI119" s="36">
        <f t="shared" si="86"/>
        <v>-6.4952913896753478E-4</v>
      </c>
      <c r="AJ119" s="36"/>
      <c r="AK119" s="3">
        <v>41698</v>
      </c>
      <c r="AL119" s="36">
        <f t="shared" si="87"/>
        <v>4.4388709253788163E-2</v>
      </c>
      <c r="AM119">
        <f t="shared" si="88"/>
        <v>4.5038238392755697E-2</v>
      </c>
      <c r="AN119">
        <f t="shared" si="89"/>
        <v>2.0284429175226933E-3</v>
      </c>
      <c r="AP119" s="3">
        <v>41698</v>
      </c>
      <c r="AQ119" s="36">
        <f t="shared" si="90"/>
        <v>4.4388709253788163E-2</v>
      </c>
      <c r="AR119">
        <f t="shared" si="91"/>
        <v>4.5038238392755697E-2</v>
      </c>
      <c r="AS119">
        <f t="shared" si="92"/>
        <v>0</v>
      </c>
      <c r="AT119">
        <f t="shared" si="93"/>
        <v>4.5038238392755697E-2</v>
      </c>
      <c r="AU119">
        <f t="shared" si="94"/>
        <v>0</v>
      </c>
      <c r="AW119" s="3">
        <v>41698</v>
      </c>
      <c r="AX119" s="36">
        <f t="shared" si="95"/>
        <v>4.4388709253788163E-2</v>
      </c>
      <c r="AY119">
        <f t="shared" si="96"/>
        <v>4.5038238392755697E-2</v>
      </c>
      <c r="AZ119" s="49">
        <f t="shared" ref="AZ119:BA119" si="138">BF325</f>
        <v>0.34</v>
      </c>
      <c r="BA119" s="49">
        <f t="shared" si="138"/>
        <v>-0.31</v>
      </c>
    </row>
    <row r="120" spans="2:53" ht="13" x14ac:dyDescent="0.3">
      <c r="B120" s="21">
        <v>41729</v>
      </c>
      <c r="C120" s="33">
        <v>171.81</v>
      </c>
      <c r="D120" s="23"/>
      <c r="E120" s="22">
        <v>171.81</v>
      </c>
      <c r="F120" s="22">
        <v>0</v>
      </c>
      <c r="G120" s="24">
        <v>0</v>
      </c>
      <c r="H120" s="22">
        <v>171.81</v>
      </c>
      <c r="I120" s="25"/>
      <c r="J120" s="26"/>
      <c r="K120" s="31">
        <f t="shared" si="81"/>
        <v>6.5987567540764574E-3</v>
      </c>
      <c r="L120" s="36"/>
      <c r="N120" s="39">
        <v>41729</v>
      </c>
      <c r="O120" s="40">
        <v>3375.5129000000002</v>
      </c>
      <c r="P120" s="41">
        <v>28.136900000000001</v>
      </c>
      <c r="Q120" s="42">
        <v>8.40565864127602E-3</v>
      </c>
      <c r="R120" s="40">
        <v>3322.8517999999999</v>
      </c>
      <c r="S120" s="40">
        <v>3317.8054000000002</v>
      </c>
      <c r="T120" s="40">
        <v>3382.5731999999998</v>
      </c>
      <c r="U120">
        <f t="shared" si="82"/>
        <v>8.3705278205202828E-3</v>
      </c>
      <c r="X120" s="3"/>
      <c r="Y120" s="3">
        <v>41729</v>
      </c>
      <c r="Z120">
        <v>100.2734375</v>
      </c>
      <c r="AA120">
        <f t="shared" si="83"/>
        <v>-6.0587415414108114E-3</v>
      </c>
      <c r="AD120" s="3">
        <v>41729</v>
      </c>
      <c r="AE120" s="36">
        <f t="shared" si="84"/>
        <v>1.265749829548727E-2</v>
      </c>
      <c r="AF120">
        <f t="shared" si="85"/>
        <v>1.4429269361931094E-2</v>
      </c>
      <c r="AH120" s="3">
        <v>41729</v>
      </c>
      <c r="AI120" s="36">
        <f t="shared" si="86"/>
        <v>-1.7717710664438254E-3</v>
      </c>
      <c r="AJ120" s="36"/>
      <c r="AK120" s="3">
        <v>41729</v>
      </c>
      <c r="AL120" s="36">
        <f t="shared" si="87"/>
        <v>1.265749829548727E-2</v>
      </c>
      <c r="AM120">
        <f t="shared" si="88"/>
        <v>1.4429269361931094E-2</v>
      </c>
      <c r="AN120">
        <f t="shared" si="89"/>
        <v>2.0820381431916335E-4</v>
      </c>
      <c r="AP120" s="3">
        <v>41729</v>
      </c>
      <c r="AQ120" s="36">
        <f t="shared" si="90"/>
        <v>1.265749829548727E-2</v>
      </c>
      <c r="AR120">
        <f t="shared" si="91"/>
        <v>1.4429269361931094E-2</v>
      </c>
      <c r="AS120">
        <f t="shared" si="92"/>
        <v>0</v>
      </c>
      <c r="AT120">
        <f t="shared" si="93"/>
        <v>1.4429269361931094E-2</v>
      </c>
      <c r="AU120">
        <f t="shared" si="94"/>
        <v>0</v>
      </c>
      <c r="AW120" s="3">
        <v>41729</v>
      </c>
      <c r="AX120" s="36">
        <f t="shared" si="95"/>
        <v>1.265749829548727E-2</v>
      </c>
      <c r="AY120">
        <f t="shared" si="96"/>
        <v>1.4429269361931094E-2</v>
      </c>
      <c r="AZ120" s="49">
        <f t="shared" ref="AZ120:BA120" si="139">BF326</f>
        <v>-1.81</v>
      </c>
      <c r="BA120" s="49">
        <f t="shared" si="139"/>
        <v>4.93</v>
      </c>
    </row>
    <row r="121" spans="2:53" ht="13" x14ac:dyDescent="0.3">
      <c r="B121" s="27">
        <v>41759</v>
      </c>
      <c r="C121" s="34">
        <v>170.92</v>
      </c>
      <c r="D121" s="29"/>
      <c r="E121" s="28">
        <v>170.92</v>
      </c>
      <c r="F121" s="28">
        <v>0</v>
      </c>
      <c r="G121" s="30">
        <v>0</v>
      </c>
      <c r="H121" s="28">
        <v>170.92</v>
      </c>
      <c r="I121" s="28"/>
      <c r="J121" s="31"/>
      <c r="K121" s="31">
        <f t="shared" si="81"/>
        <v>-5.1936042980515176E-3</v>
      </c>
      <c r="L121" s="36"/>
      <c r="N121" s="39">
        <v>41759</v>
      </c>
      <c r="O121" s="40">
        <v>3400.4648000000002</v>
      </c>
      <c r="P121" s="41">
        <v>24.951899999999998</v>
      </c>
      <c r="Q121" s="42">
        <v>7.3920321856865102E-3</v>
      </c>
      <c r="R121" s="40">
        <v>3399.5075999999999</v>
      </c>
      <c r="S121" s="40">
        <v>3276.0358999999999</v>
      </c>
      <c r="T121" s="40">
        <v>3409.7964000000002</v>
      </c>
      <c r="U121">
        <f t="shared" si="82"/>
        <v>7.3648450125343651E-3</v>
      </c>
      <c r="X121" s="3"/>
      <c r="Y121" s="3">
        <v>41759</v>
      </c>
      <c r="Z121">
        <v>100.8984375</v>
      </c>
      <c r="AA121">
        <f t="shared" si="83"/>
        <v>6.2136122247001919E-3</v>
      </c>
      <c r="AD121" s="3">
        <v>41759</v>
      </c>
      <c r="AE121" s="36">
        <f t="shared" si="84"/>
        <v>-1.140721652275171E-2</v>
      </c>
      <c r="AF121">
        <f t="shared" si="85"/>
        <v>1.1512327878341732E-3</v>
      </c>
      <c r="AH121" s="3">
        <v>41759</v>
      </c>
      <c r="AI121" s="36">
        <f t="shared" si="86"/>
        <v>-1.2558449310585883E-2</v>
      </c>
      <c r="AJ121" s="36"/>
      <c r="AK121" s="3">
        <v>41759</v>
      </c>
      <c r="AL121" s="36">
        <f t="shared" si="87"/>
        <v>-1.140721652275171E-2</v>
      </c>
      <c r="AM121">
        <f t="shared" si="88"/>
        <v>1.1512327878341732E-3</v>
      </c>
      <c r="AN121">
        <f t="shared" si="89"/>
        <v>1.3253369317844424E-6</v>
      </c>
      <c r="AP121" s="3">
        <v>41759</v>
      </c>
      <c r="AQ121" s="36">
        <f t="shared" si="90"/>
        <v>-1.140721652275171E-2</v>
      </c>
      <c r="AR121">
        <f t="shared" si="91"/>
        <v>1.1512327878341732E-3</v>
      </c>
      <c r="AS121">
        <f t="shared" si="92"/>
        <v>0</v>
      </c>
      <c r="AT121">
        <f t="shared" si="93"/>
        <v>1.1512327878341732E-3</v>
      </c>
      <c r="AU121">
        <f t="shared" si="94"/>
        <v>0</v>
      </c>
      <c r="AW121" s="3">
        <v>41759</v>
      </c>
      <c r="AX121" s="36">
        <f t="shared" si="95"/>
        <v>-1.140721652275171E-2</v>
      </c>
      <c r="AY121">
        <f t="shared" si="96"/>
        <v>1.1512327878341732E-3</v>
      </c>
      <c r="AZ121" s="49">
        <f t="shared" ref="AZ121:BA121" si="140">BF327</f>
        <v>-4.18</v>
      </c>
      <c r="BA121" s="49">
        <f t="shared" si="140"/>
        <v>1.17</v>
      </c>
    </row>
    <row r="122" spans="2:53" ht="13" x14ac:dyDescent="0.3">
      <c r="B122" s="21" t="s">
        <v>194</v>
      </c>
      <c r="C122" s="33">
        <v>174.41</v>
      </c>
      <c r="D122" s="23"/>
      <c r="E122" s="22">
        <v>174.41</v>
      </c>
      <c r="F122" s="22">
        <v>0</v>
      </c>
      <c r="G122" s="24">
        <v>0</v>
      </c>
      <c r="H122" s="22">
        <v>174.41</v>
      </c>
      <c r="I122" s="25"/>
      <c r="J122" s="26"/>
      <c r="K122" s="31">
        <f t="shared" si="81"/>
        <v>2.0213238504753012E-2</v>
      </c>
      <c r="L122" s="36"/>
      <c r="N122" s="39">
        <v>41790</v>
      </c>
      <c r="O122" s="40">
        <v>3480.2876000000001</v>
      </c>
      <c r="P122" s="41">
        <v>79.822799999999901</v>
      </c>
      <c r="Q122" s="42">
        <v>2.34740850721348E-2</v>
      </c>
      <c r="R122" s="40">
        <v>3400.2024000000001</v>
      </c>
      <c r="S122" s="40">
        <v>3371.7235999999998</v>
      </c>
      <c r="T122" s="40">
        <v>3480.2876000000001</v>
      </c>
      <c r="U122">
        <f t="shared" si="82"/>
        <v>2.3202805888672268E-2</v>
      </c>
      <c r="X122" s="3"/>
      <c r="Y122" s="3">
        <v>41790</v>
      </c>
      <c r="Z122">
        <v>100.2265625</v>
      </c>
      <c r="AA122">
        <f t="shared" si="83"/>
        <v>-6.6811932806006055E-3</v>
      </c>
      <c r="AD122" s="3">
        <v>41790</v>
      </c>
      <c r="AE122" s="36">
        <f t="shared" si="84"/>
        <v>2.6894431785353619E-2</v>
      </c>
      <c r="AF122">
        <f t="shared" si="85"/>
        <v>2.9883999169272875E-2</v>
      </c>
      <c r="AH122" s="3">
        <v>41790</v>
      </c>
      <c r="AI122" s="36">
        <f t="shared" si="86"/>
        <v>-2.989567383919256E-3</v>
      </c>
      <c r="AJ122" s="36"/>
      <c r="AK122" s="3">
        <v>41790</v>
      </c>
      <c r="AL122" s="36">
        <f t="shared" si="87"/>
        <v>2.6894431785353619E-2</v>
      </c>
      <c r="AM122">
        <f t="shared" si="88"/>
        <v>2.9883999169272875E-2</v>
      </c>
      <c r="AN122">
        <f t="shared" si="89"/>
        <v>8.9305340634910193E-4</v>
      </c>
      <c r="AP122" s="3">
        <v>41790</v>
      </c>
      <c r="AQ122" s="36">
        <f t="shared" si="90"/>
        <v>2.6894431785353619E-2</v>
      </c>
      <c r="AR122">
        <f t="shared" si="91"/>
        <v>2.9883999169272875E-2</v>
      </c>
      <c r="AS122">
        <f t="shared" si="92"/>
        <v>0</v>
      </c>
      <c r="AT122">
        <f t="shared" si="93"/>
        <v>2.9883999169272875E-2</v>
      </c>
      <c r="AU122">
        <f t="shared" si="94"/>
        <v>0</v>
      </c>
      <c r="AW122" s="3">
        <v>41790</v>
      </c>
      <c r="AX122" s="36">
        <f t="shared" si="95"/>
        <v>2.6894431785353619E-2</v>
      </c>
      <c r="AY122">
        <f t="shared" si="96"/>
        <v>2.9883999169272875E-2</v>
      </c>
      <c r="AZ122" s="49">
        <f t="shared" ref="AZ122:BA122" si="141">BF328</f>
        <v>-1.88</v>
      </c>
      <c r="BA122" s="49">
        <f t="shared" si="141"/>
        <v>-0.13</v>
      </c>
    </row>
    <row r="123" spans="2:53" ht="13" x14ac:dyDescent="0.3">
      <c r="B123" s="27">
        <v>41820</v>
      </c>
      <c r="C123" s="34">
        <v>178.73</v>
      </c>
      <c r="D123" s="29"/>
      <c r="E123" s="28">
        <v>178.73</v>
      </c>
      <c r="F123" s="28">
        <v>0</v>
      </c>
      <c r="G123" s="30">
        <v>0</v>
      </c>
      <c r="H123" s="28">
        <v>178.73</v>
      </c>
      <c r="I123" s="28"/>
      <c r="J123" s="31"/>
      <c r="K123" s="31">
        <f t="shared" si="81"/>
        <v>2.446743792170995E-2</v>
      </c>
      <c r="L123" s="36"/>
      <c r="N123" s="39">
        <v>41820</v>
      </c>
      <c r="O123" s="40">
        <v>3552.1815999999999</v>
      </c>
      <c r="P123" s="41">
        <v>71.893999999999807</v>
      </c>
      <c r="Q123" s="42">
        <v>2.0657488191493101E-2</v>
      </c>
      <c r="R123" s="40">
        <v>3483.136</v>
      </c>
      <c r="S123" s="40">
        <v>3482.002</v>
      </c>
      <c r="T123" s="40">
        <v>3555.6039999999998</v>
      </c>
      <c r="U123">
        <f t="shared" si="82"/>
        <v>2.0447015899410673E-2</v>
      </c>
      <c r="X123" s="3"/>
      <c r="Y123" s="3">
        <v>41820</v>
      </c>
      <c r="Z123">
        <v>99.7265625</v>
      </c>
      <c r="AA123">
        <f t="shared" si="83"/>
        <v>-5.0011825737559931E-3</v>
      </c>
      <c r="AD123" s="3">
        <v>41820</v>
      </c>
      <c r="AE123" s="36">
        <f t="shared" si="84"/>
        <v>2.9468620495465944E-2</v>
      </c>
      <c r="AF123">
        <f t="shared" si="85"/>
        <v>2.5448198473166667E-2</v>
      </c>
      <c r="AH123" s="3">
        <v>41820</v>
      </c>
      <c r="AI123" s="36">
        <f t="shared" si="86"/>
        <v>4.0204220222992762E-3</v>
      </c>
      <c r="AJ123" s="36"/>
      <c r="AK123" s="3">
        <v>41820</v>
      </c>
      <c r="AL123" s="36">
        <f t="shared" si="87"/>
        <v>2.9468620495465944E-2</v>
      </c>
      <c r="AM123">
        <f t="shared" si="88"/>
        <v>2.5448198473166667E-2</v>
      </c>
      <c r="AN123">
        <f t="shared" si="89"/>
        <v>6.4761080552968231E-4</v>
      </c>
      <c r="AP123" s="3">
        <v>41820</v>
      </c>
      <c r="AQ123" s="36">
        <f t="shared" si="90"/>
        <v>2.9468620495465944E-2</v>
      </c>
      <c r="AR123">
        <f t="shared" si="91"/>
        <v>2.5448198473166667E-2</v>
      </c>
      <c r="AS123">
        <f t="shared" si="92"/>
        <v>0</v>
      </c>
      <c r="AT123">
        <f t="shared" si="93"/>
        <v>2.5448198473166667E-2</v>
      </c>
      <c r="AU123">
        <f t="shared" si="94"/>
        <v>0</v>
      </c>
      <c r="AW123" s="3">
        <v>41820</v>
      </c>
      <c r="AX123" s="36">
        <f t="shared" si="95"/>
        <v>2.9468620495465944E-2</v>
      </c>
      <c r="AY123">
        <f t="shared" si="96"/>
        <v>2.5448198473166667E-2</v>
      </c>
      <c r="AZ123" s="49">
        <f t="shared" ref="AZ123:BA123" si="142">BF329</f>
        <v>3.09</v>
      </c>
      <c r="BA123" s="49">
        <f t="shared" si="142"/>
        <v>-0.7</v>
      </c>
    </row>
    <row r="124" spans="2:53" ht="13" x14ac:dyDescent="0.3">
      <c r="B124" s="21">
        <v>41851</v>
      </c>
      <c r="C124" s="33">
        <v>177.09</v>
      </c>
      <c r="D124" s="23"/>
      <c r="E124" s="22">
        <v>177.09</v>
      </c>
      <c r="F124" s="22">
        <v>0</v>
      </c>
      <c r="G124" s="24">
        <v>0</v>
      </c>
      <c r="H124" s="22">
        <v>177.09</v>
      </c>
      <c r="I124" s="25"/>
      <c r="J124" s="26"/>
      <c r="K124" s="31">
        <f t="shared" si="81"/>
        <v>-9.2182092815794245E-3</v>
      </c>
      <c r="L124" s="36"/>
      <c r="N124" s="39">
        <v>41851</v>
      </c>
      <c r="O124" s="40">
        <v>3503.1938</v>
      </c>
      <c r="P124" s="41">
        <v>-48.987799999999901</v>
      </c>
      <c r="Q124" s="42">
        <v>-1.3790905284797299E-2</v>
      </c>
      <c r="R124" s="40">
        <v>3576.5464000000002</v>
      </c>
      <c r="S124" s="40">
        <v>3503.1938</v>
      </c>
      <c r="T124" s="40">
        <v>3606.1037999999999</v>
      </c>
      <c r="U124">
        <f t="shared" si="82"/>
        <v>-1.3886883256127431E-2</v>
      </c>
      <c r="X124" s="3"/>
      <c r="Y124" s="3">
        <v>41851</v>
      </c>
      <c r="Z124">
        <v>99.4765625</v>
      </c>
      <c r="AA124">
        <f t="shared" si="83"/>
        <v>-2.510002102148641E-3</v>
      </c>
      <c r="AD124" s="3">
        <v>41851</v>
      </c>
      <c r="AE124" s="36">
        <f t="shared" si="84"/>
        <v>-6.7082071794307835E-3</v>
      </c>
      <c r="AF124">
        <f t="shared" si="85"/>
        <v>-1.137688115397879E-2</v>
      </c>
      <c r="AH124" s="3">
        <v>41851</v>
      </c>
      <c r="AI124" s="36">
        <f t="shared" si="86"/>
        <v>4.6686739745480065E-3</v>
      </c>
      <c r="AJ124" s="36"/>
      <c r="AK124" s="3">
        <v>41851</v>
      </c>
      <c r="AL124" s="36">
        <f t="shared" si="87"/>
        <v>-6.7082071794307835E-3</v>
      </c>
      <c r="AM124">
        <f t="shared" si="88"/>
        <v>-1.137688115397879E-2</v>
      </c>
      <c r="AN124">
        <f t="shared" si="89"/>
        <v>1.2943342479175776E-4</v>
      </c>
      <c r="AP124" s="3">
        <v>41851</v>
      </c>
      <c r="AQ124" s="36">
        <f t="shared" si="90"/>
        <v>-6.7082071794307835E-3</v>
      </c>
      <c r="AR124">
        <f t="shared" si="91"/>
        <v>-1.137688115397879E-2</v>
      </c>
      <c r="AS124">
        <f t="shared" si="92"/>
        <v>-1</v>
      </c>
      <c r="AT124">
        <f t="shared" si="93"/>
        <v>-1.137688115397879E-2</v>
      </c>
      <c r="AU124">
        <f t="shared" si="94"/>
        <v>1.137688115397879E-2</v>
      </c>
      <c r="AW124" s="3">
        <v>41851</v>
      </c>
      <c r="AX124" s="36">
        <f t="shared" si="95"/>
        <v>-6.7082071794307835E-3</v>
      </c>
      <c r="AY124">
        <f t="shared" si="96"/>
        <v>-1.137688115397879E-2</v>
      </c>
      <c r="AZ124" s="49">
        <f t="shared" ref="AZ124:BA124" si="143">BF330</f>
        <v>-4.3</v>
      </c>
      <c r="BA124" s="49">
        <f t="shared" si="143"/>
        <v>0.04</v>
      </c>
    </row>
    <row r="125" spans="2:53" ht="13" x14ac:dyDescent="0.3">
      <c r="B125" s="27">
        <v>41880</v>
      </c>
      <c r="C125" s="34">
        <v>182.53</v>
      </c>
      <c r="D125" s="29"/>
      <c r="E125" s="28">
        <v>182.53</v>
      </c>
      <c r="F125" s="28">
        <v>0</v>
      </c>
      <c r="G125" s="30">
        <v>0</v>
      </c>
      <c r="H125" s="28">
        <v>182.53</v>
      </c>
      <c r="I125" s="28"/>
      <c r="J125" s="31"/>
      <c r="K125" s="31">
        <f t="shared" si="81"/>
        <v>3.0256465153985071E-2</v>
      </c>
      <c r="L125" s="36"/>
      <c r="N125" s="39">
        <v>41882</v>
      </c>
      <c r="O125" s="40">
        <v>3643.3393999999998</v>
      </c>
      <c r="P125" s="41">
        <v>140.1456</v>
      </c>
      <c r="Q125" s="42">
        <v>4.00050947795123E-2</v>
      </c>
      <c r="R125" s="40">
        <v>3493.1758</v>
      </c>
      <c r="S125" s="40">
        <v>3467.1401000000001</v>
      </c>
      <c r="T125" s="40">
        <v>3643.3393999999998</v>
      </c>
      <c r="U125">
        <f t="shared" si="82"/>
        <v>3.9225611967736225E-2</v>
      </c>
      <c r="X125" s="3"/>
      <c r="Y125" s="3">
        <v>41882</v>
      </c>
      <c r="Z125">
        <v>100.2734375</v>
      </c>
      <c r="AA125">
        <f t="shared" si="83"/>
        <v>7.97876573180532E-3</v>
      </c>
      <c r="AD125" s="3">
        <v>41882</v>
      </c>
      <c r="AE125" s="36">
        <f t="shared" si="84"/>
        <v>2.2277699422179751E-2</v>
      </c>
      <c r="AF125">
        <f t="shared" si="85"/>
        <v>3.1246846235930905E-2</v>
      </c>
      <c r="AH125" s="3">
        <v>41882</v>
      </c>
      <c r="AI125" s="36">
        <f t="shared" si="86"/>
        <v>-8.969146813751154E-3</v>
      </c>
      <c r="AJ125" s="36"/>
      <c r="AK125" s="3">
        <v>41882</v>
      </c>
      <c r="AL125" s="36">
        <f t="shared" si="87"/>
        <v>2.2277699422179751E-2</v>
      </c>
      <c r="AM125">
        <f t="shared" si="88"/>
        <v>3.1246846235930905E-2</v>
      </c>
      <c r="AN125">
        <f t="shared" si="89"/>
        <v>9.7636539969190932E-4</v>
      </c>
      <c r="AP125" s="3">
        <v>41882</v>
      </c>
      <c r="AQ125" s="36">
        <f t="shared" si="90"/>
        <v>2.2277699422179751E-2</v>
      </c>
      <c r="AR125">
        <f t="shared" si="91"/>
        <v>3.1246846235930905E-2</v>
      </c>
      <c r="AS125">
        <f t="shared" si="92"/>
        <v>0</v>
      </c>
      <c r="AT125">
        <f t="shared" si="93"/>
        <v>3.1246846235930905E-2</v>
      </c>
      <c r="AU125">
        <f t="shared" si="94"/>
        <v>0</v>
      </c>
      <c r="AW125" s="3">
        <v>41882</v>
      </c>
      <c r="AX125" s="36">
        <f t="shared" si="95"/>
        <v>2.2277699422179751E-2</v>
      </c>
      <c r="AY125">
        <f t="shared" si="96"/>
        <v>3.1246846235930905E-2</v>
      </c>
      <c r="AZ125" s="49">
        <f t="shared" ref="AZ125:BA125" si="144">BF331</f>
        <v>0.4</v>
      </c>
      <c r="BA125" s="49">
        <f t="shared" si="144"/>
        <v>-0.45</v>
      </c>
    </row>
    <row r="126" spans="2:53" ht="13" x14ac:dyDescent="0.3">
      <c r="B126" s="21">
        <v>41912</v>
      </c>
      <c r="C126" s="33">
        <v>179.89</v>
      </c>
      <c r="D126" s="23"/>
      <c r="E126" s="22">
        <v>179.89</v>
      </c>
      <c r="F126" s="22">
        <v>0</v>
      </c>
      <c r="G126" s="24">
        <v>0</v>
      </c>
      <c r="H126" s="22">
        <v>179.89</v>
      </c>
      <c r="I126" s="25"/>
      <c r="J126" s="26"/>
      <c r="K126" s="31">
        <f t="shared" si="81"/>
        <v>-1.456899010009813E-2</v>
      </c>
      <c r="L126" s="36"/>
      <c r="N126" s="39">
        <v>41912</v>
      </c>
      <c r="O126" s="40">
        <v>3592.2462999999998</v>
      </c>
      <c r="P126" s="41">
        <v>-51.0931</v>
      </c>
      <c r="Q126" s="42">
        <v>-1.4023700344799101E-2</v>
      </c>
      <c r="R126" s="40">
        <v>3641.5214999999998</v>
      </c>
      <c r="S126" s="40">
        <v>3579.6111000000001</v>
      </c>
      <c r="T126" s="40">
        <v>3661.7327</v>
      </c>
      <c r="U126">
        <f t="shared" si="82"/>
        <v>-1.4122961529242568E-2</v>
      </c>
      <c r="X126" s="3"/>
      <c r="Y126" s="3">
        <v>41912</v>
      </c>
      <c r="Z126">
        <v>98.9609375</v>
      </c>
      <c r="AA126">
        <f t="shared" si="83"/>
        <v>-1.3175627821608292E-2</v>
      </c>
      <c r="AD126" s="3">
        <v>41912</v>
      </c>
      <c r="AE126" s="36">
        <f t="shared" si="84"/>
        <v>-1.3933622784898375E-3</v>
      </c>
      <c r="AF126">
        <f t="shared" si="85"/>
        <v>-9.4733370763427568E-4</v>
      </c>
      <c r="AH126" s="3">
        <v>41912</v>
      </c>
      <c r="AI126" s="36">
        <f t="shared" si="86"/>
        <v>-4.4602857085556183E-4</v>
      </c>
      <c r="AJ126" s="36"/>
      <c r="AK126" s="3">
        <v>41912</v>
      </c>
      <c r="AL126" s="36">
        <f t="shared" si="87"/>
        <v>-1.3933622784898375E-3</v>
      </c>
      <c r="AM126">
        <f t="shared" si="88"/>
        <v>-9.4733370763427568E-4</v>
      </c>
      <c r="AN126">
        <f t="shared" si="89"/>
        <v>8.9744115362010337E-7</v>
      </c>
      <c r="AP126" s="3">
        <v>41912</v>
      </c>
      <c r="AQ126" s="36">
        <f t="shared" si="90"/>
        <v>-1.3933622784898375E-3</v>
      </c>
      <c r="AR126">
        <f t="shared" si="91"/>
        <v>-9.4733370763427568E-4</v>
      </c>
      <c r="AS126">
        <f t="shared" si="92"/>
        <v>-1</v>
      </c>
      <c r="AT126">
        <f t="shared" si="93"/>
        <v>-9.4733370763427568E-4</v>
      </c>
      <c r="AU126">
        <f t="shared" si="94"/>
        <v>9.4733370763427568E-4</v>
      </c>
      <c r="AW126" s="3">
        <v>41912</v>
      </c>
      <c r="AX126" s="36">
        <f t="shared" si="95"/>
        <v>-1.3933622784898375E-3</v>
      </c>
      <c r="AY126">
        <f t="shared" si="96"/>
        <v>-9.4733370763427568E-4</v>
      </c>
      <c r="AZ126" s="49">
        <f t="shared" ref="AZ126:BA126" si="145">BF332</f>
        <v>-3.7</v>
      </c>
      <c r="BA126" s="49">
        <f t="shared" si="145"/>
        <v>-1.35</v>
      </c>
    </row>
    <row r="127" spans="2:53" ht="13" x14ac:dyDescent="0.3">
      <c r="B127" s="27" t="s">
        <v>195</v>
      </c>
      <c r="C127" s="34">
        <v>179.64</v>
      </c>
      <c r="D127" s="29"/>
      <c r="E127" s="28">
        <v>179.64</v>
      </c>
      <c r="F127" s="28">
        <v>0</v>
      </c>
      <c r="G127" s="30">
        <v>0</v>
      </c>
      <c r="H127" s="28">
        <v>179.64</v>
      </c>
      <c r="I127" s="28"/>
      <c r="J127" s="31"/>
      <c r="K127" s="31">
        <f t="shared" si="81"/>
        <v>-1.3907047550574469E-3</v>
      </c>
      <c r="L127" s="36"/>
      <c r="N127" s="39">
        <v>41943</v>
      </c>
      <c r="O127" s="40">
        <v>3679.9875000000002</v>
      </c>
      <c r="P127" s="41">
        <v>87.741200000000404</v>
      </c>
      <c r="Q127" s="42">
        <v>2.4425162606472799E-2</v>
      </c>
      <c r="R127" s="40">
        <v>3544.9778000000001</v>
      </c>
      <c r="S127" s="40">
        <v>3395.0342000000001</v>
      </c>
      <c r="T127" s="40">
        <v>3679.9875000000002</v>
      </c>
      <c r="U127">
        <f t="shared" si="82"/>
        <v>2.4131638304420236E-2</v>
      </c>
      <c r="X127" s="3"/>
      <c r="Y127" s="3">
        <v>41943</v>
      </c>
      <c r="Z127">
        <v>100.3515625</v>
      </c>
      <c r="AA127">
        <f t="shared" si="83"/>
        <v>1.3954444060351455E-2</v>
      </c>
      <c r="AD127" s="3">
        <v>41943</v>
      </c>
      <c r="AE127" s="36">
        <f t="shared" si="84"/>
        <v>-1.5345148815408901E-2</v>
      </c>
      <c r="AF127">
        <f t="shared" si="85"/>
        <v>1.0177194244068781E-2</v>
      </c>
      <c r="AH127" s="3">
        <v>41943</v>
      </c>
      <c r="AI127" s="36">
        <f t="shared" si="86"/>
        <v>-2.5522343059477683E-2</v>
      </c>
      <c r="AJ127" s="36"/>
      <c r="AK127" s="3">
        <v>41943</v>
      </c>
      <c r="AL127" s="36">
        <f t="shared" si="87"/>
        <v>-1.5345148815408901E-2</v>
      </c>
      <c r="AM127">
        <f t="shared" si="88"/>
        <v>1.0177194244068781E-2</v>
      </c>
      <c r="AN127">
        <f t="shared" si="89"/>
        <v>1.0357528268150674E-4</v>
      </c>
      <c r="AP127" s="3">
        <v>41943</v>
      </c>
      <c r="AQ127" s="36">
        <f t="shared" si="90"/>
        <v>-1.5345148815408901E-2</v>
      </c>
      <c r="AR127">
        <f t="shared" si="91"/>
        <v>1.0177194244068781E-2</v>
      </c>
      <c r="AS127">
        <f t="shared" si="92"/>
        <v>0</v>
      </c>
      <c r="AT127">
        <f t="shared" si="93"/>
        <v>1.0177194244068781E-2</v>
      </c>
      <c r="AU127">
        <f t="shared" si="94"/>
        <v>0</v>
      </c>
      <c r="AW127" s="3">
        <v>41943</v>
      </c>
      <c r="AX127" s="36">
        <f t="shared" si="95"/>
        <v>-1.5345148815408901E-2</v>
      </c>
      <c r="AY127">
        <f t="shared" si="96"/>
        <v>1.0177194244068781E-2</v>
      </c>
      <c r="AZ127" s="49">
        <f t="shared" ref="AZ127:BA127" si="146">BF333</f>
        <v>4.2</v>
      </c>
      <c r="BA127" s="49">
        <f t="shared" si="146"/>
        <v>-1.8</v>
      </c>
    </row>
    <row r="128" spans="2:53" ht="13" x14ac:dyDescent="0.3">
      <c r="B128" s="21">
        <v>41971</v>
      </c>
      <c r="C128" s="33">
        <v>184.12</v>
      </c>
      <c r="D128" s="23"/>
      <c r="E128" s="22">
        <v>184.12</v>
      </c>
      <c r="F128" s="22">
        <v>0</v>
      </c>
      <c r="G128" s="24">
        <v>0</v>
      </c>
      <c r="H128" s="22">
        <v>184.12</v>
      </c>
      <c r="I128" s="25"/>
      <c r="J128" s="26"/>
      <c r="K128" s="31">
        <f t="shared" si="81"/>
        <v>2.4632870729503462E-2</v>
      </c>
      <c r="L128" s="36"/>
      <c r="N128" s="39">
        <v>41973</v>
      </c>
      <c r="O128" s="40">
        <v>3778.9596999999999</v>
      </c>
      <c r="P128" s="41">
        <v>98.972199999999702</v>
      </c>
      <c r="Q128" s="42">
        <v>2.6894710919534302E-2</v>
      </c>
      <c r="R128" s="40">
        <v>3679.5798</v>
      </c>
      <c r="S128" s="40">
        <v>3669.1806999999999</v>
      </c>
      <c r="T128" s="40">
        <v>3788.4158000000002</v>
      </c>
      <c r="U128">
        <f t="shared" si="82"/>
        <v>2.6539404677671241E-2</v>
      </c>
      <c r="X128" s="3"/>
      <c r="Y128" s="3">
        <v>41973</v>
      </c>
      <c r="Z128">
        <v>100.6953125</v>
      </c>
      <c r="AA128">
        <f t="shared" si="83"/>
        <v>3.4196038607955288E-3</v>
      </c>
      <c r="AD128" s="3">
        <v>41973</v>
      </c>
      <c r="AE128" s="36">
        <f t="shared" si="84"/>
        <v>2.1213266868707933E-2</v>
      </c>
      <c r="AF128">
        <f t="shared" si="85"/>
        <v>2.3119800816875712E-2</v>
      </c>
      <c r="AH128" s="3">
        <v>41973</v>
      </c>
      <c r="AI128" s="36">
        <f t="shared" si="86"/>
        <v>-1.9065339481677789E-3</v>
      </c>
      <c r="AJ128" s="36"/>
      <c r="AK128" s="3">
        <v>41973</v>
      </c>
      <c r="AL128" s="36">
        <f t="shared" si="87"/>
        <v>2.1213266868707933E-2</v>
      </c>
      <c r="AM128">
        <f t="shared" si="88"/>
        <v>2.3119800816875712E-2</v>
      </c>
      <c r="AN128">
        <f t="shared" si="89"/>
        <v>5.3452518981200682E-4</v>
      </c>
      <c r="AP128" s="3">
        <v>41973</v>
      </c>
      <c r="AQ128" s="36">
        <f t="shared" si="90"/>
        <v>2.1213266868707933E-2</v>
      </c>
      <c r="AR128">
        <f t="shared" si="91"/>
        <v>2.3119800816875712E-2</v>
      </c>
      <c r="AS128">
        <f t="shared" si="92"/>
        <v>0</v>
      </c>
      <c r="AT128">
        <f t="shared" si="93"/>
        <v>2.3119800816875712E-2</v>
      </c>
      <c r="AU128">
        <f t="shared" si="94"/>
        <v>0</v>
      </c>
      <c r="AW128" s="3">
        <v>41973</v>
      </c>
      <c r="AX128" s="36">
        <f t="shared" si="95"/>
        <v>2.1213266868707933E-2</v>
      </c>
      <c r="AY128">
        <f t="shared" si="96"/>
        <v>2.3119800816875712E-2</v>
      </c>
      <c r="AZ128" s="49">
        <f t="shared" ref="AZ128:BA128" si="147">BF334</f>
        <v>-2.06</v>
      </c>
      <c r="BA128" s="49">
        <f t="shared" si="147"/>
        <v>-3.1</v>
      </c>
    </row>
    <row r="129" spans="2:55" ht="13" x14ac:dyDescent="0.3">
      <c r="B129" s="27">
        <v>42004</v>
      </c>
      <c r="C129" s="34">
        <v>180.94</v>
      </c>
      <c r="D129" s="29"/>
      <c r="E129" s="28">
        <v>180.94</v>
      </c>
      <c r="F129" s="28">
        <v>0</v>
      </c>
      <c r="G129" s="30">
        <v>0</v>
      </c>
      <c r="H129" s="28">
        <v>180.94</v>
      </c>
      <c r="I129" s="28"/>
      <c r="J129" s="31"/>
      <c r="K129" s="31">
        <f t="shared" si="81"/>
        <v>-1.742223435144517E-2</v>
      </c>
      <c r="L129" s="36"/>
      <c r="N129" s="39">
        <v>42004</v>
      </c>
      <c r="O129" s="40">
        <v>3769.4402</v>
      </c>
      <c r="P129" s="41">
        <v>-9.5194999999998799</v>
      </c>
      <c r="Q129" s="42">
        <v>-2.51907952339367E-3</v>
      </c>
      <c r="R129" s="40">
        <v>3753.3117999999999</v>
      </c>
      <c r="S129" s="40">
        <v>3609.0619999999999</v>
      </c>
      <c r="T129" s="40">
        <v>3826.9546</v>
      </c>
      <c r="U129">
        <f t="shared" si="82"/>
        <v>-2.5222577427965313E-3</v>
      </c>
      <c r="X129" s="3"/>
      <c r="Y129" s="3">
        <v>42004</v>
      </c>
      <c r="Z129">
        <v>100.7109375</v>
      </c>
      <c r="AA129">
        <f t="shared" si="83"/>
        <v>1.5515903832523506E-4</v>
      </c>
      <c r="AD129" s="3">
        <v>42004</v>
      </c>
      <c r="AE129" s="36">
        <f t="shared" si="84"/>
        <v>-1.7577393389770404E-2</v>
      </c>
      <c r="AF129">
        <f t="shared" si="85"/>
        <v>-2.6774167811217664E-3</v>
      </c>
      <c r="AH129" s="3">
        <v>42004</v>
      </c>
      <c r="AI129" s="36">
        <f t="shared" si="86"/>
        <v>-1.4899976608648639E-2</v>
      </c>
      <c r="AJ129" s="36"/>
      <c r="AK129" s="3">
        <v>42004</v>
      </c>
      <c r="AL129" s="36">
        <f t="shared" si="87"/>
        <v>-1.7577393389770404E-2</v>
      </c>
      <c r="AM129">
        <f t="shared" si="88"/>
        <v>-2.6774167811217664E-3</v>
      </c>
      <c r="AN129">
        <f t="shared" si="89"/>
        <v>7.1685606198324409E-6</v>
      </c>
      <c r="AP129" s="3">
        <v>42004</v>
      </c>
      <c r="AQ129" s="36">
        <f t="shared" si="90"/>
        <v>-1.7577393389770404E-2</v>
      </c>
      <c r="AR129">
        <f t="shared" si="91"/>
        <v>-2.6774167811217664E-3</v>
      </c>
      <c r="AS129">
        <f t="shared" si="92"/>
        <v>-1</v>
      </c>
      <c r="AT129">
        <f t="shared" si="93"/>
        <v>-2.6774167811217664E-3</v>
      </c>
      <c r="AU129">
        <f t="shared" si="94"/>
        <v>2.6774167811217664E-3</v>
      </c>
      <c r="AW129" s="3">
        <v>42004</v>
      </c>
      <c r="AX129" s="36">
        <f t="shared" si="95"/>
        <v>-1.7577393389770404E-2</v>
      </c>
      <c r="AY129">
        <f t="shared" si="96"/>
        <v>-2.6774167811217664E-3</v>
      </c>
      <c r="AZ129" s="49">
        <f t="shared" ref="AZ129:BA129" si="148">BF335</f>
        <v>2.4900000000000002</v>
      </c>
      <c r="BA129" s="49">
        <f t="shared" si="148"/>
        <v>2.27</v>
      </c>
      <c r="BC129" s="46" t="s">
        <v>254</v>
      </c>
    </row>
    <row r="130" spans="2:55" ht="13" x14ac:dyDescent="0.3">
      <c r="B130" s="21">
        <v>42034</v>
      </c>
      <c r="C130" s="33">
        <v>171.06</v>
      </c>
      <c r="D130" s="23"/>
      <c r="E130" s="22">
        <v>171.06</v>
      </c>
      <c r="F130" s="22">
        <v>0</v>
      </c>
      <c r="G130" s="24">
        <v>0</v>
      </c>
      <c r="H130" s="22">
        <v>171.06</v>
      </c>
      <c r="I130" s="25"/>
      <c r="J130" s="26"/>
      <c r="K130" s="31">
        <f t="shared" si="81"/>
        <v>-5.6151112444959947E-2</v>
      </c>
      <c r="L130" s="36"/>
      <c r="N130" s="39">
        <v>42035</v>
      </c>
      <c r="O130" s="40">
        <v>3656.2844</v>
      </c>
      <c r="P130" s="41">
        <v>-113.1558</v>
      </c>
      <c r="Q130" s="42">
        <v>-3.0019258562584399E-2</v>
      </c>
      <c r="R130" s="40">
        <v>3768.6797000000001</v>
      </c>
      <c r="S130" s="40">
        <v>3650.7372999999998</v>
      </c>
      <c r="T130" s="40">
        <v>3780.5088000000001</v>
      </c>
      <c r="U130">
        <f t="shared" si="82"/>
        <v>-3.0479061870036964E-2</v>
      </c>
      <c r="X130" s="3"/>
      <c r="Y130" s="3">
        <v>42035</v>
      </c>
      <c r="Z130">
        <v>105.515625</v>
      </c>
      <c r="AA130">
        <f t="shared" si="83"/>
        <v>4.6604637691682445E-2</v>
      </c>
      <c r="AD130" s="3">
        <v>42035</v>
      </c>
      <c r="AE130" s="36">
        <f t="shared" si="84"/>
        <v>-0.1027557501366424</v>
      </c>
      <c r="AF130">
        <f t="shared" si="85"/>
        <v>-7.7083699561719413E-2</v>
      </c>
      <c r="AH130" s="3">
        <v>42035</v>
      </c>
      <c r="AI130" s="36">
        <f t="shared" si="86"/>
        <v>-2.5672050574922983E-2</v>
      </c>
      <c r="AJ130" s="36"/>
      <c r="AK130" s="3">
        <v>42035</v>
      </c>
      <c r="AL130" s="36">
        <f t="shared" si="87"/>
        <v>-0.1027557501366424</v>
      </c>
      <c r="AM130">
        <f t="shared" si="88"/>
        <v>-7.7083699561719413E-2</v>
      </c>
      <c r="AN130">
        <f t="shared" si="89"/>
        <v>5.941896738121422E-3</v>
      </c>
      <c r="AP130" s="3">
        <v>42035</v>
      </c>
      <c r="AQ130" s="36">
        <f t="shared" si="90"/>
        <v>-0.1027557501366424</v>
      </c>
      <c r="AR130">
        <f t="shared" si="91"/>
        <v>-7.7083699561719413E-2</v>
      </c>
      <c r="AS130">
        <f t="shared" si="92"/>
        <v>-1</v>
      </c>
      <c r="AT130">
        <f t="shared" si="93"/>
        <v>-7.7083699561719413E-2</v>
      </c>
      <c r="AU130">
        <f t="shared" si="94"/>
        <v>7.7083699561719413E-2</v>
      </c>
      <c r="AW130" s="3">
        <v>42035</v>
      </c>
      <c r="AX130" s="36">
        <f t="shared" si="95"/>
        <v>-0.1027557501366424</v>
      </c>
      <c r="AY130">
        <f t="shared" si="96"/>
        <v>-7.7083699561719413E-2</v>
      </c>
      <c r="AZ130" s="49">
        <f t="shared" ref="AZ130:BA130" si="149">BF336</f>
        <v>-0.56000000000000005</v>
      </c>
      <c r="BA130" s="49">
        <f t="shared" si="149"/>
        <v>-3.59</v>
      </c>
    </row>
    <row r="131" spans="2:55" ht="13" x14ac:dyDescent="0.3">
      <c r="B131" s="27">
        <v>42062</v>
      </c>
      <c r="C131" s="34">
        <v>181.83</v>
      </c>
      <c r="D131" s="29"/>
      <c r="E131" s="28">
        <v>181.83</v>
      </c>
      <c r="F131" s="28">
        <v>0</v>
      </c>
      <c r="G131" s="30">
        <v>0</v>
      </c>
      <c r="H131" s="28">
        <v>181.83</v>
      </c>
      <c r="I131" s="28"/>
      <c r="J131" s="31"/>
      <c r="K131" s="31">
        <f t="shared" si="81"/>
        <v>6.1057812478667747E-2</v>
      </c>
      <c r="L131" s="36"/>
      <c r="N131" s="39">
        <v>42063</v>
      </c>
      <c r="O131" s="40">
        <v>3866.4167000000002</v>
      </c>
      <c r="P131" s="41">
        <v>210.13229999999999</v>
      </c>
      <c r="Q131" s="42">
        <v>5.7471541327583898E-2</v>
      </c>
      <c r="R131" s="40">
        <v>3703.7685999999999</v>
      </c>
      <c r="S131" s="40">
        <v>3703.7685999999999</v>
      </c>
      <c r="T131" s="40">
        <v>3885.2748999999999</v>
      </c>
      <c r="U131">
        <f t="shared" si="82"/>
        <v>5.5880720302028827E-2</v>
      </c>
      <c r="X131" s="3"/>
      <c r="Y131" s="3">
        <v>42063</v>
      </c>
      <c r="Z131">
        <v>100.046875</v>
      </c>
      <c r="AA131">
        <f t="shared" si="83"/>
        <v>-5.3220220056039755E-2</v>
      </c>
      <c r="AD131" s="3">
        <v>42063</v>
      </c>
      <c r="AE131" s="36">
        <f t="shared" si="84"/>
        <v>0.1142780325347075</v>
      </c>
      <c r="AF131">
        <f t="shared" si="85"/>
        <v>0.10910094035806858</v>
      </c>
      <c r="AH131" s="3">
        <v>42063</v>
      </c>
      <c r="AI131" s="36">
        <f t="shared" si="86"/>
        <v>5.17709217663892E-3</v>
      </c>
      <c r="AJ131" s="36"/>
      <c r="AK131" s="3">
        <v>42063</v>
      </c>
      <c r="AL131" s="36">
        <f t="shared" si="87"/>
        <v>0.1142780325347075</v>
      </c>
      <c r="AM131">
        <f t="shared" si="88"/>
        <v>0.10910094035806858</v>
      </c>
      <c r="AN131">
        <f t="shared" si="89"/>
        <v>1.1903015187014837E-2</v>
      </c>
      <c r="AP131" s="3">
        <v>42063</v>
      </c>
      <c r="AQ131" s="36">
        <f t="shared" si="90"/>
        <v>0.1142780325347075</v>
      </c>
      <c r="AR131">
        <f t="shared" si="91"/>
        <v>0.10910094035806858</v>
      </c>
      <c r="AS131">
        <f t="shared" si="92"/>
        <v>0</v>
      </c>
      <c r="AT131">
        <f t="shared" si="93"/>
        <v>0.10910094035806858</v>
      </c>
      <c r="AU131">
        <f t="shared" si="94"/>
        <v>0</v>
      </c>
      <c r="AW131" s="3">
        <v>42063</v>
      </c>
      <c r="AX131" s="36">
        <f t="shared" si="95"/>
        <v>0.1142780325347075</v>
      </c>
      <c r="AY131">
        <f t="shared" si="96"/>
        <v>0.10910094035806858</v>
      </c>
      <c r="AZ131" s="49">
        <f t="shared" ref="AZ131:BA131" si="150">BF337</f>
        <v>0.63</v>
      </c>
      <c r="BA131" s="49">
        <f t="shared" si="150"/>
        <v>-1.86</v>
      </c>
    </row>
    <row r="132" spans="2:55" ht="13" x14ac:dyDescent="0.3">
      <c r="B132" s="21">
        <v>42094</v>
      </c>
      <c r="C132" s="33">
        <v>176.55</v>
      </c>
      <c r="D132" s="23"/>
      <c r="E132" s="22">
        <v>176.55</v>
      </c>
      <c r="F132" s="22">
        <v>0</v>
      </c>
      <c r="G132" s="24">
        <v>0</v>
      </c>
      <c r="H132" s="22">
        <v>176.55</v>
      </c>
      <c r="I132" s="25"/>
      <c r="J132" s="26"/>
      <c r="K132" s="31">
        <f t="shared" si="81"/>
        <v>-2.9468062256907981E-2</v>
      </c>
      <c r="L132" s="36"/>
      <c r="N132" s="39">
        <v>42094</v>
      </c>
      <c r="O132" s="40">
        <v>3805.2712000000001</v>
      </c>
      <c r="P132" s="41">
        <v>-61.145500000000098</v>
      </c>
      <c r="Q132" s="42">
        <v>-1.58145137330904E-2</v>
      </c>
      <c r="R132" s="40">
        <v>3890.3247000000001</v>
      </c>
      <c r="S132" s="40">
        <v>3751.2046</v>
      </c>
      <c r="T132" s="40">
        <v>3890.3247000000001</v>
      </c>
      <c r="U132">
        <f t="shared" si="82"/>
        <v>-1.5940897390440592E-2</v>
      </c>
      <c r="V132" s="43"/>
      <c r="W132" s="43"/>
      <c r="X132" s="3"/>
      <c r="Y132" s="3">
        <v>42094</v>
      </c>
      <c r="Z132">
        <v>100.6640625</v>
      </c>
      <c r="AA132">
        <f t="shared" si="83"/>
        <v>6.1500330077179201E-3</v>
      </c>
      <c r="AB132" s="43"/>
      <c r="AC132" s="43"/>
      <c r="AD132" s="3">
        <v>42094</v>
      </c>
      <c r="AE132" s="36">
        <f t="shared" si="84"/>
        <v>-3.56180952646259E-2</v>
      </c>
      <c r="AF132">
        <f t="shared" si="85"/>
        <v>-2.2090930398158511E-2</v>
      </c>
      <c r="AH132" s="3">
        <v>42094</v>
      </c>
      <c r="AI132" s="36">
        <f t="shared" si="86"/>
        <v>-1.3527164866467389E-2</v>
      </c>
      <c r="AJ132" s="36"/>
      <c r="AK132" s="3">
        <v>42094</v>
      </c>
      <c r="AL132" s="36">
        <f t="shared" si="87"/>
        <v>-3.56180952646259E-2</v>
      </c>
      <c r="AM132">
        <f t="shared" si="88"/>
        <v>-2.2090930398158511E-2</v>
      </c>
      <c r="AN132">
        <f t="shared" si="89"/>
        <v>4.8800920585628376E-4</v>
      </c>
      <c r="AP132" s="3">
        <v>42094</v>
      </c>
      <c r="AQ132" s="36">
        <f t="shared" si="90"/>
        <v>-3.56180952646259E-2</v>
      </c>
      <c r="AR132">
        <f t="shared" si="91"/>
        <v>-2.2090930398158511E-2</v>
      </c>
      <c r="AS132">
        <f t="shared" si="92"/>
        <v>-1</v>
      </c>
      <c r="AT132">
        <f t="shared" si="93"/>
        <v>-2.2090930398158511E-2</v>
      </c>
      <c r="AU132">
        <f t="shared" si="94"/>
        <v>2.2090930398158511E-2</v>
      </c>
      <c r="AW132" s="3">
        <v>42094</v>
      </c>
      <c r="AX132" s="36">
        <f t="shared" si="95"/>
        <v>-3.56180952646259E-2</v>
      </c>
      <c r="AY132">
        <f t="shared" si="96"/>
        <v>-2.2090930398158511E-2</v>
      </c>
      <c r="AZ132" s="49">
        <f t="shared" ref="AZ132:BA132" si="151">BF338</f>
        <v>3.04</v>
      </c>
      <c r="BA132" s="49">
        <f t="shared" si="151"/>
        <v>-0.38</v>
      </c>
    </row>
    <row r="133" spans="2:55" ht="13" x14ac:dyDescent="0.3">
      <c r="B133" s="27">
        <v>42124</v>
      </c>
      <c r="C133" s="34">
        <v>181.3</v>
      </c>
      <c r="D133" s="29"/>
      <c r="E133" s="28">
        <v>181.3</v>
      </c>
      <c r="F133" s="28">
        <v>0</v>
      </c>
      <c r="G133" s="30">
        <v>0</v>
      </c>
      <c r="H133" s="28">
        <v>181.3</v>
      </c>
      <c r="I133" s="28"/>
      <c r="J133" s="31"/>
      <c r="K133" s="31">
        <f t="shared" si="81"/>
        <v>2.6548995386410028E-2</v>
      </c>
      <c r="L133" s="36"/>
      <c r="N133" s="39">
        <v>42124</v>
      </c>
      <c r="O133" s="40">
        <v>3841.7761</v>
      </c>
      <c r="P133" s="41"/>
      <c r="Q133" s="42"/>
      <c r="R133" s="40">
        <v>3790.6577000000002</v>
      </c>
      <c r="S133" s="40">
        <v>3790.6577000000002</v>
      </c>
      <c r="T133" s="40">
        <v>3900.2406999999998</v>
      </c>
      <c r="U133">
        <f t="shared" si="82"/>
        <v>9.547522296737776E-3</v>
      </c>
      <c r="V133" s="44"/>
      <c r="W133" s="45"/>
      <c r="X133" s="3"/>
      <c r="Y133" s="3">
        <v>42124</v>
      </c>
      <c r="Z133">
        <v>99.6953125</v>
      </c>
      <c r="AA133">
        <f t="shared" si="83"/>
        <v>-9.6701993524891117E-3</v>
      </c>
      <c r="AB133" s="45"/>
      <c r="AC133" s="45"/>
      <c r="AD133" s="3">
        <v>42124</v>
      </c>
      <c r="AE133" s="36">
        <f t="shared" si="84"/>
        <v>3.6219194738899139E-2</v>
      </c>
      <c r="AF133">
        <f t="shared" si="85"/>
        <v>1.9217721649226888E-2</v>
      </c>
      <c r="AH133" s="3">
        <v>42124</v>
      </c>
      <c r="AI133" s="36">
        <f t="shared" si="86"/>
        <v>1.7001473089672252E-2</v>
      </c>
      <c r="AJ133" s="36"/>
      <c r="AK133" s="3">
        <v>42124</v>
      </c>
      <c r="AL133" s="36">
        <f t="shared" si="87"/>
        <v>3.6219194738899139E-2</v>
      </c>
      <c r="AM133">
        <f t="shared" si="88"/>
        <v>1.9217721649226888E-2</v>
      </c>
      <c r="AN133">
        <f t="shared" si="89"/>
        <v>3.693208253871638E-4</v>
      </c>
      <c r="AP133" s="3">
        <v>42124</v>
      </c>
      <c r="AQ133" s="36">
        <f t="shared" si="90"/>
        <v>3.6219194738899139E-2</v>
      </c>
      <c r="AR133">
        <f t="shared" si="91"/>
        <v>1.9217721649226888E-2</v>
      </c>
      <c r="AS133">
        <f t="shared" si="92"/>
        <v>0</v>
      </c>
      <c r="AT133">
        <f t="shared" si="93"/>
        <v>1.9217721649226888E-2</v>
      </c>
      <c r="AU133">
        <f t="shared" si="94"/>
        <v>0</v>
      </c>
      <c r="AW133" s="3">
        <v>42124</v>
      </c>
      <c r="AX133" s="36">
        <f t="shared" si="95"/>
        <v>3.6219194738899139E-2</v>
      </c>
      <c r="AY133">
        <f t="shared" si="96"/>
        <v>1.9217721649226888E-2</v>
      </c>
      <c r="AZ133" s="49">
        <f t="shared" ref="AZ133:BA133" si="152">BF339</f>
        <v>-3.06</v>
      </c>
      <c r="BA133" s="49">
        <f t="shared" si="152"/>
        <v>1.82</v>
      </c>
    </row>
    <row r="134" spans="2:55" ht="13" x14ac:dyDescent="0.3">
      <c r="B134" s="21" t="s">
        <v>154</v>
      </c>
      <c r="C134" s="33">
        <v>183.73</v>
      </c>
      <c r="D134" s="23"/>
      <c r="E134" s="22">
        <v>183.73</v>
      </c>
      <c r="F134" s="22">
        <v>0</v>
      </c>
      <c r="G134" s="24">
        <v>0</v>
      </c>
      <c r="H134" s="22">
        <v>183.73</v>
      </c>
      <c r="I134" s="25"/>
      <c r="J134" s="26"/>
      <c r="K134" s="31">
        <f t="shared" si="81"/>
        <v>1.3314170870837992E-2</v>
      </c>
      <c r="L134" s="36"/>
      <c r="N134" s="39">
        <v>42155</v>
      </c>
      <c r="O134" s="40">
        <v>3891.1785</v>
      </c>
      <c r="P134" s="41">
        <v>49.402399999999901</v>
      </c>
      <c r="Q134" s="42">
        <v>1.2859260590433699E-2</v>
      </c>
      <c r="R134" s="40">
        <v>3883.7471</v>
      </c>
      <c r="S134" s="40">
        <v>3833.6958</v>
      </c>
      <c r="T134" s="40">
        <v>3932.8964999999998</v>
      </c>
      <c r="U134">
        <f t="shared" si="82"/>
        <v>1.2777282337458779E-2</v>
      </c>
      <c r="V134" s="44"/>
      <c r="W134" s="45"/>
      <c r="X134" s="3"/>
      <c r="Y134" s="3">
        <v>42155</v>
      </c>
      <c r="Z134">
        <v>100.0234375</v>
      </c>
      <c r="AA134">
        <f t="shared" si="83"/>
        <v>3.2858737122026722E-3</v>
      </c>
      <c r="AB134" s="45"/>
      <c r="AC134" s="45"/>
      <c r="AD134" s="3">
        <v>42155</v>
      </c>
      <c r="AE134" s="36">
        <f t="shared" si="84"/>
        <v>1.002829715863532E-2</v>
      </c>
      <c r="AF134">
        <f t="shared" si="85"/>
        <v>9.4914086252561071E-3</v>
      </c>
      <c r="AH134" s="3">
        <v>42155</v>
      </c>
      <c r="AI134" s="36">
        <f t="shared" si="86"/>
        <v>5.3688853337921331E-4</v>
      </c>
      <c r="AJ134" s="36"/>
      <c r="AK134" s="3">
        <v>42155</v>
      </c>
      <c r="AL134" s="36">
        <f t="shared" si="87"/>
        <v>1.002829715863532E-2</v>
      </c>
      <c r="AM134">
        <f t="shared" si="88"/>
        <v>9.4914086252561071E-3</v>
      </c>
      <c r="AN134">
        <f t="shared" si="89"/>
        <v>9.0086837691586024E-5</v>
      </c>
      <c r="AP134" s="3">
        <v>42155</v>
      </c>
      <c r="AQ134" s="36">
        <f t="shared" si="90"/>
        <v>1.002829715863532E-2</v>
      </c>
      <c r="AR134">
        <f t="shared" si="91"/>
        <v>9.4914086252561071E-3</v>
      </c>
      <c r="AS134">
        <f t="shared" si="92"/>
        <v>0</v>
      </c>
      <c r="AT134">
        <f t="shared" si="93"/>
        <v>9.4914086252561071E-3</v>
      </c>
      <c r="AU134">
        <f t="shared" si="94"/>
        <v>0</v>
      </c>
      <c r="AW134" s="3">
        <v>42155</v>
      </c>
      <c r="AX134" s="36">
        <f t="shared" si="95"/>
        <v>1.002829715863532E-2</v>
      </c>
      <c r="AY134">
        <f t="shared" si="96"/>
        <v>9.4914086252561071E-3</v>
      </c>
      <c r="AZ134" s="49">
        <f t="shared" ref="AZ134:BA134" si="153">BF340</f>
        <v>0.94</v>
      </c>
      <c r="BA134" s="49">
        <f t="shared" si="153"/>
        <v>-1.1499999999999999</v>
      </c>
    </row>
    <row r="135" spans="2:55" ht="13" x14ac:dyDescent="0.3">
      <c r="B135" s="27">
        <v>42185</v>
      </c>
      <c r="C135" s="34">
        <v>180.47</v>
      </c>
      <c r="D135" s="29"/>
      <c r="E135" s="28">
        <v>180.47</v>
      </c>
      <c r="F135" s="28">
        <v>0</v>
      </c>
      <c r="G135" s="30">
        <v>0</v>
      </c>
      <c r="H135" s="28">
        <v>180.47</v>
      </c>
      <c r="I135" s="28"/>
      <c r="J135" s="31"/>
      <c r="K135" s="31">
        <f t="shared" si="81"/>
        <v>-1.7902729658436707E-2</v>
      </c>
      <c r="L135" s="36"/>
      <c r="N135" s="39">
        <v>42185</v>
      </c>
      <c r="O135" s="40">
        <v>3815.8528000000001</v>
      </c>
      <c r="P135" s="41">
        <v>-75.325699999999898</v>
      </c>
      <c r="Q135" s="42">
        <v>-1.9358068513176601E-2</v>
      </c>
      <c r="R135" s="40">
        <v>3899.5857000000001</v>
      </c>
      <c r="S135" s="40">
        <v>3805.5048999999999</v>
      </c>
      <c r="T135" s="40">
        <v>3927.2294999999999</v>
      </c>
      <c r="U135">
        <f t="shared" si="82"/>
        <v>-1.9547889628014931E-2</v>
      </c>
      <c r="V135" s="44"/>
      <c r="W135" s="45"/>
      <c r="X135" s="3"/>
      <c r="Y135" s="3">
        <v>42185</v>
      </c>
      <c r="Z135">
        <v>98.0390625</v>
      </c>
      <c r="AA135">
        <f t="shared" si="83"/>
        <v>-2.0038537335870896E-2</v>
      </c>
      <c r="AB135" s="45"/>
      <c r="AC135" s="45"/>
      <c r="AD135" s="3">
        <v>42185</v>
      </c>
      <c r="AE135" s="36">
        <f t="shared" si="84"/>
        <v>2.1358076774341886E-3</v>
      </c>
      <c r="AF135">
        <f t="shared" si="85"/>
        <v>4.9064770785596512E-4</v>
      </c>
      <c r="AH135" s="3">
        <v>42185</v>
      </c>
      <c r="AI135" s="36">
        <f t="shared" si="86"/>
        <v>1.6451599695782235E-3</v>
      </c>
      <c r="AJ135" s="36"/>
      <c r="AK135" s="3">
        <v>42185</v>
      </c>
      <c r="AL135" s="36">
        <f t="shared" si="87"/>
        <v>2.1358076774341886E-3</v>
      </c>
      <c r="AM135">
        <f t="shared" si="88"/>
        <v>4.9064770785596512E-4</v>
      </c>
      <c r="AN135">
        <f t="shared" si="89"/>
        <v>2.4073517322431252E-7</v>
      </c>
      <c r="AP135" s="3">
        <v>42185</v>
      </c>
      <c r="AQ135" s="36">
        <f t="shared" si="90"/>
        <v>2.1358076774341886E-3</v>
      </c>
      <c r="AR135">
        <f t="shared" si="91"/>
        <v>4.9064770785596512E-4</v>
      </c>
      <c r="AS135">
        <f t="shared" si="92"/>
        <v>0</v>
      </c>
      <c r="AT135">
        <f t="shared" si="93"/>
        <v>4.9064770785596512E-4</v>
      </c>
      <c r="AU135">
        <f t="shared" si="94"/>
        <v>0</v>
      </c>
      <c r="AW135" s="3">
        <v>42185</v>
      </c>
      <c r="AX135" s="36">
        <f t="shared" si="95"/>
        <v>2.1358076774341886E-3</v>
      </c>
      <c r="AY135">
        <f t="shared" si="96"/>
        <v>4.9064770785596512E-4</v>
      </c>
      <c r="AZ135" s="49">
        <f t="shared" ref="AZ135:BA135" si="154">BF341</f>
        <v>2.91</v>
      </c>
      <c r="BA135" s="49">
        <f t="shared" si="154"/>
        <v>-0.79</v>
      </c>
    </row>
    <row r="136" spans="2:55" ht="13" x14ac:dyDescent="0.3">
      <c r="B136" s="21">
        <v>42216</v>
      </c>
      <c r="C136" s="33">
        <v>182.51</v>
      </c>
      <c r="D136" s="23"/>
      <c r="E136" s="22">
        <v>182.51</v>
      </c>
      <c r="F136" s="22">
        <v>0</v>
      </c>
      <c r="G136" s="24">
        <v>0</v>
      </c>
      <c r="H136" s="22">
        <v>182.51</v>
      </c>
      <c r="I136" s="25"/>
      <c r="J136" s="26"/>
      <c r="K136" s="31">
        <f t="shared" si="81"/>
        <v>1.124040706872249E-2</v>
      </c>
      <c r="L136" s="36"/>
      <c r="N136" s="39">
        <v>42216</v>
      </c>
      <c r="O136" s="40">
        <v>3895.7997999999998</v>
      </c>
      <c r="P136" s="41">
        <v>79.946999999999704</v>
      </c>
      <c r="Q136" s="42">
        <v>2.09512798816557E-2</v>
      </c>
      <c r="R136" s="40">
        <v>3843.2559000000001</v>
      </c>
      <c r="S136" s="40">
        <v>3787.6704</v>
      </c>
      <c r="T136" s="40">
        <v>3939.3489</v>
      </c>
      <c r="U136">
        <f t="shared" si="82"/>
        <v>2.0734820004472233E-2</v>
      </c>
      <c r="V136" s="44"/>
      <c r="W136" s="45"/>
      <c r="X136" s="3"/>
      <c r="Y136" s="3">
        <v>42216</v>
      </c>
      <c r="Z136">
        <v>99.4609375</v>
      </c>
      <c r="AA136">
        <f t="shared" si="83"/>
        <v>1.4398982951337156E-2</v>
      </c>
      <c r="AB136" s="45"/>
      <c r="AC136" s="45"/>
      <c r="AD136" s="3">
        <v>42216</v>
      </c>
      <c r="AE136" s="36">
        <f t="shared" si="84"/>
        <v>-3.1585758826146657E-3</v>
      </c>
      <c r="AF136">
        <f t="shared" si="85"/>
        <v>6.3358370531350766E-3</v>
      </c>
      <c r="AH136" s="3">
        <v>42216</v>
      </c>
      <c r="AI136" s="36">
        <f t="shared" si="86"/>
        <v>-9.4944129357497423E-3</v>
      </c>
      <c r="AJ136" s="36"/>
      <c r="AK136" s="3">
        <v>42216</v>
      </c>
      <c r="AL136" s="36">
        <f t="shared" si="87"/>
        <v>-3.1585758826146657E-3</v>
      </c>
      <c r="AM136">
        <f t="shared" si="88"/>
        <v>6.3358370531350766E-3</v>
      </c>
      <c r="AN136">
        <f t="shared" si="89"/>
        <v>4.014283116387937E-5</v>
      </c>
      <c r="AP136" s="3">
        <v>42216</v>
      </c>
      <c r="AQ136" s="36">
        <f t="shared" si="90"/>
        <v>-3.1585758826146657E-3</v>
      </c>
      <c r="AR136">
        <f t="shared" si="91"/>
        <v>6.3358370531350766E-3</v>
      </c>
      <c r="AS136">
        <f t="shared" si="92"/>
        <v>0</v>
      </c>
      <c r="AT136">
        <f t="shared" si="93"/>
        <v>6.3358370531350766E-3</v>
      </c>
      <c r="AU136">
        <f t="shared" si="94"/>
        <v>0</v>
      </c>
      <c r="AW136" s="3">
        <v>42216</v>
      </c>
      <c r="AX136" s="36">
        <f t="shared" si="95"/>
        <v>-3.1585758826146657E-3</v>
      </c>
      <c r="AY136">
        <f t="shared" si="96"/>
        <v>6.3358370531350766E-3</v>
      </c>
      <c r="AZ136" s="49">
        <f t="shared" ref="AZ136:BA136" si="155">BF342</f>
        <v>-4.17</v>
      </c>
      <c r="BA136" s="49">
        <f t="shared" si="155"/>
        <v>-4.13</v>
      </c>
    </row>
    <row r="137" spans="2:55" ht="13" x14ac:dyDescent="0.3">
      <c r="B137" s="27">
        <v>42247</v>
      </c>
      <c r="C137" s="34">
        <v>169.82</v>
      </c>
      <c r="D137" s="29"/>
      <c r="E137" s="28">
        <v>169.82</v>
      </c>
      <c r="F137" s="28">
        <v>0</v>
      </c>
      <c r="G137" s="30">
        <v>0</v>
      </c>
      <c r="H137" s="28">
        <v>169.82</v>
      </c>
      <c r="I137" s="28"/>
      <c r="J137" s="31"/>
      <c r="K137" s="31">
        <f t="shared" si="81"/>
        <v>-7.2065913470711868E-2</v>
      </c>
      <c r="L137" s="36"/>
      <c r="N137" s="39">
        <v>42247</v>
      </c>
      <c r="O137" s="40">
        <v>3660.7512000000002</v>
      </c>
      <c r="P137" s="41">
        <v>-235.04859999999999</v>
      </c>
      <c r="Q137" s="42">
        <v>-6.0333849804088902E-2</v>
      </c>
      <c r="R137" s="40">
        <v>3885.0691000000002</v>
      </c>
      <c r="S137" s="40">
        <v>3465.1853000000001</v>
      </c>
      <c r="T137" s="40">
        <v>3899.3647000000001</v>
      </c>
      <c r="U137">
        <f t="shared" si="82"/>
        <v>-6.223062616816423E-2</v>
      </c>
      <c r="V137" s="44"/>
      <c r="W137" s="45"/>
      <c r="X137" s="3"/>
      <c r="Y137" s="3">
        <v>42247</v>
      </c>
      <c r="Z137">
        <v>98.1015625</v>
      </c>
      <c r="AA137">
        <f t="shared" si="83"/>
        <v>-1.376168507268149E-2</v>
      </c>
      <c r="AB137" s="45"/>
      <c r="AC137" s="45"/>
      <c r="AD137" s="3">
        <v>42247</v>
      </c>
      <c r="AE137" s="36">
        <f t="shared" si="84"/>
        <v>-5.8304228398030379E-2</v>
      </c>
      <c r="AF137">
        <f t="shared" si="85"/>
        <v>-4.8468941095482741E-2</v>
      </c>
      <c r="AH137" s="3">
        <v>42247</v>
      </c>
      <c r="AI137" s="36">
        <f t="shared" si="86"/>
        <v>-9.8352873025476378E-3</v>
      </c>
      <c r="AJ137" s="36"/>
      <c r="AK137" s="3">
        <v>42247</v>
      </c>
      <c r="AL137" s="36">
        <f t="shared" si="87"/>
        <v>-5.8304228398030379E-2</v>
      </c>
      <c r="AM137">
        <f t="shared" si="88"/>
        <v>-4.8468941095482741E-2</v>
      </c>
      <c r="AN137">
        <f t="shared" si="89"/>
        <v>2.3492382509173759E-3</v>
      </c>
      <c r="AP137" s="3">
        <v>42247</v>
      </c>
      <c r="AQ137" s="36">
        <f t="shared" si="90"/>
        <v>-5.8304228398030379E-2</v>
      </c>
      <c r="AR137">
        <f t="shared" si="91"/>
        <v>-4.8468941095482741E-2</v>
      </c>
      <c r="AS137">
        <f t="shared" si="92"/>
        <v>-1</v>
      </c>
      <c r="AT137">
        <f t="shared" si="93"/>
        <v>-4.8468941095482741E-2</v>
      </c>
      <c r="AU137">
        <f t="shared" si="94"/>
        <v>4.8468941095482741E-2</v>
      </c>
      <c r="AW137" s="3">
        <v>42247</v>
      </c>
      <c r="AX137" s="36">
        <f t="shared" si="95"/>
        <v>-5.8304228398030379E-2</v>
      </c>
      <c r="AY137">
        <f t="shared" si="96"/>
        <v>-4.8468941095482741E-2</v>
      </c>
      <c r="AZ137" s="49">
        <f t="shared" ref="AZ137:BA137" si="156">BF343</f>
        <v>0.33</v>
      </c>
      <c r="BA137" s="49">
        <f t="shared" si="156"/>
        <v>2.77</v>
      </c>
    </row>
    <row r="138" spans="2:55" ht="13" x14ac:dyDescent="0.3">
      <c r="B138" s="21">
        <v>42277</v>
      </c>
      <c r="C138" s="33">
        <v>162.19999999999999</v>
      </c>
      <c r="D138" s="23"/>
      <c r="E138" s="22">
        <v>162.19999999999999</v>
      </c>
      <c r="F138" s="22">
        <v>0</v>
      </c>
      <c r="G138" s="24">
        <v>0</v>
      </c>
      <c r="H138" s="22">
        <v>162.19999999999999</v>
      </c>
      <c r="I138" s="25"/>
      <c r="J138" s="26"/>
      <c r="K138" s="31">
        <f t="shared" si="81"/>
        <v>-4.5908910889904918E-2</v>
      </c>
      <c r="L138" s="36"/>
      <c r="N138" s="39">
        <v>42277</v>
      </c>
      <c r="O138" s="40">
        <v>3570.1714000000002</v>
      </c>
      <c r="P138" s="41">
        <v>-90.579800000000006</v>
      </c>
      <c r="Q138" s="42">
        <v>-2.4743500732855001E-2</v>
      </c>
      <c r="R138" s="40">
        <v>3552.6550000000002</v>
      </c>
      <c r="S138" s="40">
        <v>3498.6134999999999</v>
      </c>
      <c r="T138" s="40">
        <v>3707.6248000000001</v>
      </c>
      <c r="U138">
        <f t="shared" si="82"/>
        <v>-2.5054766411327235E-2</v>
      </c>
      <c r="V138" s="44"/>
      <c r="W138" s="45"/>
      <c r="X138" s="3"/>
      <c r="Y138" s="3">
        <v>42277</v>
      </c>
      <c r="Z138">
        <v>99.6953125</v>
      </c>
      <c r="AA138">
        <f t="shared" si="83"/>
        <v>1.6115365745012461E-2</v>
      </c>
      <c r="AB138" s="45"/>
      <c r="AC138" s="45"/>
      <c r="AD138" s="3">
        <v>42277</v>
      </c>
      <c r="AE138" s="36">
        <f t="shared" si="84"/>
        <v>-6.2024276634917379E-2</v>
      </c>
      <c r="AF138">
        <f t="shared" si="85"/>
        <v>-4.1170132156339696E-2</v>
      </c>
      <c r="AH138" s="3">
        <v>42277</v>
      </c>
      <c r="AI138" s="36">
        <f t="shared" si="86"/>
        <v>-2.0854144478577682E-2</v>
      </c>
      <c r="AJ138" s="36"/>
      <c r="AK138" s="3">
        <v>42277</v>
      </c>
      <c r="AL138" s="36">
        <f t="shared" si="87"/>
        <v>-6.2024276634917379E-2</v>
      </c>
      <c r="AM138">
        <f t="shared" si="88"/>
        <v>-4.1170132156339696E-2</v>
      </c>
      <c r="AN138">
        <f t="shared" si="89"/>
        <v>1.6949797817704759E-3</v>
      </c>
      <c r="AP138" s="3">
        <v>42277</v>
      </c>
      <c r="AQ138" s="36">
        <f t="shared" si="90"/>
        <v>-6.2024276634917379E-2</v>
      </c>
      <c r="AR138">
        <f t="shared" si="91"/>
        <v>-4.1170132156339696E-2</v>
      </c>
      <c r="AS138">
        <f t="shared" si="92"/>
        <v>-1</v>
      </c>
      <c r="AT138">
        <f t="shared" si="93"/>
        <v>-4.1170132156339696E-2</v>
      </c>
      <c r="AU138">
        <f t="shared" si="94"/>
        <v>4.1170132156339696E-2</v>
      </c>
      <c r="AW138" s="3">
        <v>42277</v>
      </c>
      <c r="AX138" s="36">
        <f t="shared" si="95"/>
        <v>-6.2024276634917379E-2</v>
      </c>
      <c r="AY138">
        <f t="shared" si="96"/>
        <v>-4.1170132156339696E-2</v>
      </c>
      <c r="AZ138" s="49">
        <f t="shared" ref="AZ138:BA138" si="157">BF344</f>
        <v>-2.62</v>
      </c>
      <c r="BA138" s="49">
        <f t="shared" si="157"/>
        <v>0.56000000000000005</v>
      </c>
    </row>
    <row r="139" spans="2:55" ht="13" x14ac:dyDescent="0.3">
      <c r="B139" s="27" t="s">
        <v>155</v>
      </c>
      <c r="C139" s="34">
        <v>175.04</v>
      </c>
      <c r="D139" s="29"/>
      <c r="E139" s="28">
        <v>175.04</v>
      </c>
      <c r="F139" s="28">
        <v>0</v>
      </c>
      <c r="G139" s="30">
        <v>0</v>
      </c>
      <c r="H139" s="28">
        <v>175.04</v>
      </c>
      <c r="I139" s="28"/>
      <c r="J139" s="31"/>
      <c r="K139" s="31">
        <f t="shared" si="81"/>
        <v>7.6184377552303839E-2</v>
      </c>
      <c r="L139" s="36"/>
      <c r="N139" s="39">
        <v>42308</v>
      </c>
      <c r="O139" s="40">
        <v>3871.3298</v>
      </c>
      <c r="P139" s="41">
        <v>301.15839999999997</v>
      </c>
      <c r="Q139" s="42">
        <v>8.4354045298777505E-2</v>
      </c>
      <c r="R139" s="40">
        <v>3577.4713999999999</v>
      </c>
      <c r="S139" s="40">
        <v>3577.4713999999999</v>
      </c>
      <c r="T139" s="40">
        <v>3891.3506000000002</v>
      </c>
      <c r="U139">
        <f t="shared" si="82"/>
        <v>8.0984459746224202E-2</v>
      </c>
      <c r="V139" s="44"/>
      <c r="W139" s="45"/>
      <c r="X139" s="3"/>
      <c r="Y139" s="3">
        <v>42308</v>
      </c>
      <c r="Z139">
        <v>98.7265625</v>
      </c>
      <c r="AA139">
        <f t="shared" si="83"/>
        <v>-9.7646259752956505E-3</v>
      </c>
      <c r="AB139" s="45"/>
      <c r="AC139" s="45"/>
      <c r="AD139" s="3">
        <v>42308</v>
      </c>
      <c r="AE139" s="36">
        <f t="shared" si="84"/>
        <v>8.5949003527599488E-2</v>
      </c>
      <c r="AF139">
        <f t="shared" si="85"/>
        <v>9.0749085721519851E-2</v>
      </c>
      <c r="AH139" s="3">
        <v>42308</v>
      </c>
      <c r="AI139" s="36">
        <f t="shared" si="86"/>
        <v>-4.8000821939203631E-3</v>
      </c>
      <c r="AJ139" s="36"/>
      <c r="AK139" s="3">
        <v>42308</v>
      </c>
      <c r="AL139" s="36">
        <f t="shared" si="87"/>
        <v>8.5949003527599488E-2</v>
      </c>
      <c r="AM139">
        <f t="shared" si="88"/>
        <v>9.0749085721519851E-2</v>
      </c>
      <c r="AN139">
        <f t="shared" si="89"/>
        <v>8.2353965592917577E-3</v>
      </c>
      <c r="AP139" s="3">
        <v>42308</v>
      </c>
      <c r="AQ139" s="36">
        <f t="shared" si="90"/>
        <v>8.5949003527599488E-2</v>
      </c>
      <c r="AR139">
        <f t="shared" si="91"/>
        <v>9.0749085721519851E-2</v>
      </c>
      <c r="AS139">
        <f t="shared" si="92"/>
        <v>0</v>
      </c>
      <c r="AT139">
        <f t="shared" si="93"/>
        <v>9.0749085721519851E-2</v>
      </c>
      <c r="AU139">
        <f t="shared" si="94"/>
        <v>0</v>
      </c>
      <c r="AW139" s="3">
        <v>42308</v>
      </c>
      <c r="AX139" s="36">
        <f t="shared" si="95"/>
        <v>8.5949003527599488E-2</v>
      </c>
      <c r="AY139">
        <f t="shared" si="96"/>
        <v>9.0749085721519851E-2</v>
      </c>
      <c r="AZ139" s="49">
        <f t="shared" ref="AZ139:BA139" si="158">BF345</f>
        <v>-1.89</v>
      </c>
      <c r="BA139" s="49">
        <f t="shared" si="158"/>
        <v>-0.46</v>
      </c>
    </row>
    <row r="140" spans="2:55" ht="13" x14ac:dyDescent="0.3">
      <c r="B140" s="21">
        <v>42338</v>
      </c>
      <c r="C140" s="33">
        <v>174.18</v>
      </c>
      <c r="D140" s="23"/>
      <c r="E140" s="22">
        <v>174.18</v>
      </c>
      <c r="F140" s="22">
        <v>0</v>
      </c>
      <c r="G140" s="24">
        <v>0</v>
      </c>
      <c r="H140" s="22">
        <v>174.18</v>
      </c>
      <c r="I140" s="25"/>
      <c r="J140" s="26"/>
      <c r="K140" s="31">
        <f t="shared" si="81"/>
        <v>-4.9252719690228014E-3</v>
      </c>
      <c r="L140" s="36"/>
      <c r="N140" s="39">
        <v>42338</v>
      </c>
      <c r="O140" s="40">
        <v>3882.8425000000002</v>
      </c>
      <c r="P140" s="41">
        <v>11.5127000000002</v>
      </c>
      <c r="Q140" s="42">
        <v>2.97383601882749E-3</v>
      </c>
      <c r="R140" s="40">
        <v>3917.3029999999999</v>
      </c>
      <c r="S140" s="40">
        <v>3771.585</v>
      </c>
      <c r="T140" s="40">
        <v>3928.0520000000001</v>
      </c>
      <c r="U140">
        <f t="shared" si="82"/>
        <v>2.969422915559457E-3</v>
      </c>
      <c r="V140" s="44"/>
      <c r="W140" s="45"/>
      <c r="X140" s="3"/>
      <c r="Y140" s="3">
        <v>42338</v>
      </c>
      <c r="Z140">
        <v>100.3828125</v>
      </c>
      <c r="AA140">
        <f t="shared" si="83"/>
        <v>1.6636968524800008E-2</v>
      </c>
      <c r="AB140" s="45"/>
      <c r="AC140" s="45"/>
      <c r="AD140" s="3">
        <v>42338</v>
      </c>
      <c r="AE140" s="36">
        <f t="shared" si="84"/>
        <v>-2.1562240493822809E-2</v>
      </c>
      <c r="AF140">
        <f t="shared" si="85"/>
        <v>-1.366754560924055E-2</v>
      </c>
      <c r="AH140" s="3">
        <v>42338</v>
      </c>
      <c r="AI140" s="36">
        <f t="shared" si="86"/>
        <v>-7.8946948845822588E-3</v>
      </c>
      <c r="AJ140" s="36"/>
      <c r="AK140" s="3">
        <v>42338</v>
      </c>
      <c r="AL140" s="36">
        <f t="shared" si="87"/>
        <v>-2.1562240493822809E-2</v>
      </c>
      <c r="AM140">
        <f t="shared" si="88"/>
        <v>-1.366754560924055E-2</v>
      </c>
      <c r="AN140">
        <f t="shared" si="89"/>
        <v>1.8680180298067065E-4</v>
      </c>
      <c r="AP140" s="3">
        <v>42338</v>
      </c>
      <c r="AQ140" s="36">
        <f t="shared" si="90"/>
        <v>-2.1562240493822809E-2</v>
      </c>
      <c r="AR140">
        <f t="shared" si="91"/>
        <v>-1.366754560924055E-2</v>
      </c>
      <c r="AS140">
        <f t="shared" si="92"/>
        <v>-1</v>
      </c>
      <c r="AT140">
        <f t="shared" si="93"/>
        <v>-1.366754560924055E-2</v>
      </c>
      <c r="AU140">
        <f t="shared" si="94"/>
        <v>1.366754560924055E-2</v>
      </c>
      <c r="AW140" s="3">
        <v>42338</v>
      </c>
      <c r="AX140" s="36">
        <f t="shared" si="95"/>
        <v>-2.1562240493822809E-2</v>
      </c>
      <c r="AY140">
        <f t="shared" si="96"/>
        <v>-1.366754560924055E-2</v>
      </c>
      <c r="AZ140" s="49">
        <f t="shared" ref="AZ140:BA140" si="159">BF346</f>
        <v>3.59</v>
      </c>
      <c r="BA140" s="49">
        <f t="shared" si="159"/>
        <v>-0.42</v>
      </c>
    </row>
    <row r="141" spans="2:55" ht="13" x14ac:dyDescent="0.3">
      <c r="B141" s="27">
        <v>42369</v>
      </c>
      <c r="C141" s="34">
        <v>162.77000000000001</v>
      </c>
      <c r="D141" s="29"/>
      <c r="E141" s="28">
        <v>162.77000000000001</v>
      </c>
      <c r="F141" s="28">
        <v>0</v>
      </c>
      <c r="G141" s="30">
        <v>0</v>
      </c>
      <c r="H141" s="28">
        <v>162.77000000000001</v>
      </c>
      <c r="I141" s="28"/>
      <c r="J141" s="31"/>
      <c r="K141" s="31">
        <f t="shared" si="81"/>
        <v>-6.7751085861186597E-2</v>
      </c>
      <c r="L141" s="36"/>
      <c r="N141" s="39">
        <v>42369</v>
      </c>
      <c r="O141" s="40">
        <v>3821.6030000000001</v>
      </c>
      <c r="P141" s="41">
        <v>-61.239500000000099</v>
      </c>
      <c r="Q141" s="42">
        <v>-1.5771821803228E-2</v>
      </c>
      <c r="R141" s="40">
        <v>3924.6279</v>
      </c>
      <c r="S141" s="40">
        <v>3747.5581000000002</v>
      </c>
      <c r="T141" s="40">
        <v>3924.6279</v>
      </c>
      <c r="U141">
        <f t="shared" si="82"/>
        <v>-1.5897520400491971E-2</v>
      </c>
      <c r="V141" s="44"/>
      <c r="W141" s="45"/>
      <c r="X141" s="3"/>
      <c r="Y141" s="3">
        <v>42369</v>
      </c>
      <c r="Z141">
        <v>99.8359375</v>
      </c>
      <c r="AA141">
        <f t="shared" si="83"/>
        <v>-5.4627886747773803E-3</v>
      </c>
      <c r="AB141" s="45"/>
      <c r="AC141" s="45"/>
      <c r="AD141" s="3">
        <v>42369</v>
      </c>
      <c r="AE141" s="36">
        <f t="shared" si="84"/>
        <v>-6.2288297186409214E-2</v>
      </c>
      <c r="AF141">
        <f t="shared" si="85"/>
        <v>-1.0434731725714592E-2</v>
      </c>
      <c r="AH141" s="3">
        <v>42369</v>
      </c>
      <c r="AI141" s="36">
        <f t="shared" si="86"/>
        <v>-5.1853565460694626E-2</v>
      </c>
      <c r="AJ141" s="36"/>
      <c r="AK141" s="3">
        <v>42369</v>
      </c>
      <c r="AL141" s="36">
        <f t="shared" si="87"/>
        <v>-6.2288297186409214E-2</v>
      </c>
      <c r="AM141">
        <f t="shared" si="88"/>
        <v>-1.0434731725714592E-2</v>
      </c>
      <c r="AN141">
        <f t="shared" si="89"/>
        <v>1.0888362618763462E-4</v>
      </c>
      <c r="AP141" s="3">
        <v>42369</v>
      </c>
      <c r="AQ141" s="36">
        <f t="shared" si="90"/>
        <v>-6.2288297186409214E-2</v>
      </c>
      <c r="AR141">
        <f t="shared" si="91"/>
        <v>-1.0434731725714592E-2</v>
      </c>
      <c r="AS141">
        <f t="shared" si="92"/>
        <v>-1</v>
      </c>
      <c r="AT141">
        <f t="shared" si="93"/>
        <v>-1.0434731725714592E-2</v>
      </c>
      <c r="AU141">
        <f t="shared" si="94"/>
        <v>1.0434731725714592E-2</v>
      </c>
      <c r="AW141" s="3">
        <v>42369</v>
      </c>
      <c r="AX141" s="36">
        <f t="shared" si="95"/>
        <v>-6.2288297186409214E-2</v>
      </c>
      <c r="AY141">
        <f t="shared" si="96"/>
        <v>-1.0434731725714592E-2</v>
      </c>
      <c r="AZ141" s="49">
        <f t="shared" ref="AZ141:BA141" si="160">BF347</f>
        <v>-2.85</v>
      </c>
      <c r="BA141" s="49">
        <f t="shared" si="160"/>
        <v>-2.61</v>
      </c>
    </row>
    <row r="142" spans="2:55" ht="13" x14ac:dyDescent="0.3">
      <c r="B142" s="21">
        <v>42398</v>
      </c>
      <c r="C142" s="33">
        <v>151.6</v>
      </c>
      <c r="D142" s="23"/>
      <c r="E142" s="22">
        <v>151.6</v>
      </c>
      <c r="F142" s="22">
        <v>0</v>
      </c>
      <c r="G142" s="24">
        <v>0</v>
      </c>
      <c r="H142" s="22">
        <v>151.6</v>
      </c>
      <c r="I142" s="25"/>
      <c r="J142" s="26"/>
      <c r="K142" s="31">
        <f t="shared" ref="K142:K205" si="161">LN((C142+J142)/C141)</f>
        <v>-7.10926881951357E-2</v>
      </c>
      <c r="L142" s="36"/>
      <c r="N142" s="39">
        <v>42400</v>
      </c>
      <c r="O142" s="40">
        <v>3631.9589999999998</v>
      </c>
      <c r="P142" s="41">
        <v>-189.64400000000001</v>
      </c>
      <c r="Q142" s="42">
        <v>-4.9624202199966903E-2</v>
      </c>
      <c r="R142" s="40">
        <v>3763.9863</v>
      </c>
      <c r="S142" s="40">
        <v>3479.7510000000002</v>
      </c>
      <c r="T142" s="40">
        <v>3771.5700999999999</v>
      </c>
      <c r="U142">
        <f t="shared" ref="U142:U205" si="162">LN(O142/O141)</f>
        <v>-5.0897795975745196E-2</v>
      </c>
      <c r="V142" s="44"/>
      <c r="W142" s="45"/>
      <c r="X142" s="3"/>
      <c r="Y142" s="3">
        <v>42400</v>
      </c>
      <c r="Z142">
        <v>102.9140625</v>
      </c>
      <c r="AA142">
        <f t="shared" ref="AA142:AA205" si="163">LN(Z142/Z141)</f>
        <v>3.0366081621123833E-2</v>
      </c>
      <c r="AB142" s="45"/>
      <c r="AC142" s="45"/>
      <c r="AD142" s="3">
        <v>42400</v>
      </c>
      <c r="AE142" s="36">
        <f t="shared" ref="AE142:AE205" si="164">$K142-$AA142</f>
        <v>-0.10145876981625954</v>
      </c>
      <c r="AF142">
        <f t="shared" ref="AF142:AF205" si="165">$U142-$AA142</f>
        <v>-8.1263877596869025E-2</v>
      </c>
      <c r="AH142" s="3">
        <v>42400</v>
      </c>
      <c r="AI142" s="36">
        <f t="shared" ref="AI142:AI205" si="166">K142-U142</f>
        <v>-2.0194892219390505E-2</v>
      </c>
      <c r="AJ142" s="36"/>
      <c r="AK142" s="3">
        <v>42400</v>
      </c>
      <c r="AL142" s="36">
        <f t="shared" ref="AL142:AL205" si="167">$K142-$AA142</f>
        <v>-0.10145876981625954</v>
      </c>
      <c r="AM142">
        <f t="shared" ref="AM142:AM205" si="168">$U142-$AA142</f>
        <v>-8.1263877596869025E-2</v>
      </c>
      <c r="AN142">
        <f t="shared" ref="AN142:AN205" si="169">(AM142)^2</f>
        <v>6.6038178020789116E-3</v>
      </c>
      <c r="AP142" s="3">
        <v>42400</v>
      </c>
      <c r="AQ142" s="36">
        <f t="shared" ref="AQ142:AQ205" si="170">$K142-$AA142</f>
        <v>-0.10145876981625954</v>
      </c>
      <c r="AR142">
        <f t="shared" ref="AR142:AR205" si="171">$U142-$AA142</f>
        <v>-8.1263877596869025E-2</v>
      </c>
      <c r="AS142">
        <f t="shared" ref="AS142:AS205" si="172">IF(AR142&lt;0,-1,0)</f>
        <v>-1</v>
      </c>
      <c r="AT142">
        <f t="shared" ref="AT142:AT205" si="173">AR142</f>
        <v>-8.1263877596869025E-2</v>
      </c>
      <c r="AU142">
        <f t="shared" ref="AU142:AU205" si="174">AS142*AR142</f>
        <v>8.1263877596869025E-2</v>
      </c>
      <c r="AW142" s="3">
        <v>42400</v>
      </c>
      <c r="AX142" s="36">
        <f t="shared" ref="AX142:AX205" si="175">$K142-$AA142</f>
        <v>-0.10145876981625954</v>
      </c>
      <c r="AY142">
        <f t="shared" ref="AY142:AY205" si="176">$U142-$AA142</f>
        <v>-8.1263877596869025E-2</v>
      </c>
      <c r="AZ142" s="49">
        <f t="shared" ref="AZ142:BA142" si="177">BF348</f>
        <v>-3.42</v>
      </c>
      <c r="BA142" s="49">
        <f t="shared" si="177"/>
        <v>2.09</v>
      </c>
    </row>
    <row r="143" spans="2:55" ht="13" x14ac:dyDescent="0.3">
      <c r="B143" s="27">
        <v>42429</v>
      </c>
      <c r="C143" s="34">
        <v>150.56</v>
      </c>
      <c r="D143" s="29"/>
      <c r="E143" s="28">
        <v>150.56</v>
      </c>
      <c r="F143" s="28">
        <v>0</v>
      </c>
      <c r="G143" s="30">
        <v>0</v>
      </c>
      <c r="H143" s="28">
        <v>150.56</v>
      </c>
      <c r="I143" s="28"/>
      <c r="J143" s="31"/>
      <c r="K143" s="31">
        <f t="shared" si="161"/>
        <v>-6.8837973712016966E-3</v>
      </c>
      <c r="L143" s="36"/>
      <c r="N143" s="39">
        <v>42429</v>
      </c>
      <c r="O143" s="40">
        <v>3627.0585999999998</v>
      </c>
      <c r="P143" s="41">
        <v>-4.9003999999999897</v>
      </c>
      <c r="Q143" s="42">
        <v>-1.34924430589662E-3</v>
      </c>
      <c r="R143" s="40">
        <v>3630.4591999999998</v>
      </c>
      <c r="S143" s="40">
        <v>3428.9856</v>
      </c>
      <c r="T143" s="40">
        <v>3662.8393999999998</v>
      </c>
      <c r="U143">
        <f t="shared" si="162"/>
        <v>-1.3501553555730983E-3</v>
      </c>
      <c r="V143" s="44"/>
      <c r="W143" s="45"/>
      <c r="X143" s="3"/>
      <c r="Y143" s="3">
        <v>42429</v>
      </c>
      <c r="Z143">
        <v>98.9765625</v>
      </c>
      <c r="AA143">
        <f t="shared" si="163"/>
        <v>-3.9011215627773821E-2</v>
      </c>
      <c r="AB143" s="45"/>
      <c r="AC143" s="45"/>
      <c r="AD143" s="3">
        <v>42429</v>
      </c>
      <c r="AE143" s="36">
        <f t="shared" si="164"/>
        <v>3.2127418256572123E-2</v>
      </c>
      <c r="AF143">
        <f t="shared" si="165"/>
        <v>3.7661060272200723E-2</v>
      </c>
      <c r="AH143" s="3">
        <v>42429</v>
      </c>
      <c r="AI143" s="36">
        <f t="shared" si="166"/>
        <v>-5.5336420156285983E-3</v>
      </c>
      <c r="AJ143" s="36"/>
      <c r="AK143" s="3">
        <v>42429</v>
      </c>
      <c r="AL143" s="36">
        <f t="shared" si="167"/>
        <v>3.2127418256572123E-2</v>
      </c>
      <c r="AM143">
        <f t="shared" si="168"/>
        <v>3.7661060272200723E-2</v>
      </c>
      <c r="AN143">
        <f t="shared" si="169"/>
        <v>1.4183554608263357E-3</v>
      </c>
      <c r="AP143" s="3">
        <v>42429</v>
      </c>
      <c r="AQ143" s="36">
        <f t="shared" si="170"/>
        <v>3.2127418256572123E-2</v>
      </c>
      <c r="AR143">
        <f t="shared" si="171"/>
        <v>3.7661060272200723E-2</v>
      </c>
      <c r="AS143">
        <f t="shared" si="172"/>
        <v>0</v>
      </c>
      <c r="AT143">
        <f t="shared" si="173"/>
        <v>3.7661060272200723E-2</v>
      </c>
      <c r="AU143">
        <f t="shared" si="174"/>
        <v>0</v>
      </c>
      <c r="AW143" s="3">
        <v>42429</v>
      </c>
      <c r="AX143" s="36">
        <f t="shared" si="175"/>
        <v>3.2127418256572123E-2</v>
      </c>
      <c r="AY143">
        <f t="shared" si="176"/>
        <v>3.7661060272200723E-2</v>
      </c>
      <c r="AZ143" s="49">
        <f t="shared" ref="AZ143:BA143" si="178">BF349</f>
        <v>0.74</v>
      </c>
      <c r="BA143" s="49">
        <f t="shared" si="178"/>
        <v>-0.56999999999999995</v>
      </c>
    </row>
    <row r="144" spans="2:55" ht="13" x14ac:dyDescent="0.3">
      <c r="B144" s="21">
        <v>42460</v>
      </c>
      <c r="C144" s="33">
        <v>157.16</v>
      </c>
      <c r="D144" s="23"/>
      <c r="E144" s="22">
        <v>157.16</v>
      </c>
      <c r="F144" s="22">
        <v>0</v>
      </c>
      <c r="G144" s="24">
        <v>0</v>
      </c>
      <c r="H144" s="22">
        <v>157.16</v>
      </c>
      <c r="I144" s="25"/>
      <c r="J144" s="26"/>
      <c r="K144" s="31">
        <f t="shared" si="161"/>
        <v>4.2902718853189387E-2</v>
      </c>
      <c r="L144" s="36"/>
      <c r="N144" s="39">
        <v>42460</v>
      </c>
      <c r="O144" s="40">
        <v>3873.1118000000001</v>
      </c>
      <c r="P144" s="41">
        <v>246.0532</v>
      </c>
      <c r="Q144" s="42">
        <v>6.7838220204107097E-2</v>
      </c>
      <c r="R144" s="40">
        <v>3713.6959999999999</v>
      </c>
      <c r="S144" s="40">
        <v>3713.6959999999999</v>
      </c>
      <c r="T144" s="40">
        <v>3881.0144</v>
      </c>
      <c r="U144">
        <f t="shared" si="162"/>
        <v>6.5636249854231249E-2</v>
      </c>
      <c r="V144" s="44"/>
      <c r="W144" s="45"/>
      <c r="X144" s="3"/>
      <c r="Y144" s="3">
        <v>42460</v>
      </c>
      <c r="Z144">
        <v>98.6953125</v>
      </c>
      <c r="AA144">
        <f t="shared" si="163"/>
        <v>-2.8456267720158024E-3</v>
      </c>
      <c r="AB144" s="45"/>
      <c r="AC144" s="45"/>
      <c r="AD144" s="3">
        <v>42460</v>
      </c>
      <c r="AE144" s="36">
        <f t="shared" si="164"/>
        <v>4.5748345625205189E-2</v>
      </c>
      <c r="AF144">
        <f t="shared" si="165"/>
        <v>6.8481876626247051E-2</v>
      </c>
      <c r="AH144" s="3">
        <v>42460</v>
      </c>
      <c r="AI144" s="36">
        <f t="shared" si="166"/>
        <v>-2.2733531001041862E-2</v>
      </c>
      <c r="AJ144" s="36"/>
      <c r="AK144" s="3">
        <v>42460</v>
      </c>
      <c r="AL144" s="36">
        <f t="shared" si="167"/>
        <v>4.5748345625205189E-2</v>
      </c>
      <c r="AM144">
        <f t="shared" si="168"/>
        <v>6.8481876626247051E-2</v>
      </c>
      <c r="AN144">
        <f t="shared" si="169"/>
        <v>4.6897674262525221E-3</v>
      </c>
      <c r="AP144" s="3">
        <v>42460</v>
      </c>
      <c r="AQ144" s="36">
        <f t="shared" si="170"/>
        <v>4.5748345625205189E-2</v>
      </c>
      <c r="AR144">
        <f t="shared" si="171"/>
        <v>6.8481876626247051E-2</v>
      </c>
      <c r="AS144">
        <f t="shared" si="172"/>
        <v>0</v>
      </c>
      <c r="AT144">
        <f t="shared" si="173"/>
        <v>6.8481876626247051E-2</v>
      </c>
      <c r="AU144">
        <f t="shared" si="174"/>
        <v>0</v>
      </c>
      <c r="AW144" s="3">
        <v>42460</v>
      </c>
      <c r="AX144" s="36">
        <f t="shared" si="175"/>
        <v>4.5748345625205189E-2</v>
      </c>
      <c r="AY144">
        <f t="shared" si="176"/>
        <v>6.8481876626247051E-2</v>
      </c>
      <c r="AZ144" s="49">
        <f t="shared" ref="AZ144:BA144" si="179">BF350</f>
        <v>0.82</v>
      </c>
      <c r="BA144" s="49">
        <f t="shared" si="179"/>
        <v>1.19</v>
      </c>
    </row>
    <row r="145" spans="2:57" ht="13" x14ac:dyDescent="0.3">
      <c r="B145" s="27">
        <v>42489</v>
      </c>
      <c r="C145" s="34">
        <v>160.49</v>
      </c>
      <c r="D145" s="29"/>
      <c r="E145" s="28">
        <v>160.49</v>
      </c>
      <c r="F145" s="28">
        <v>0</v>
      </c>
      <c r="G145" s="30">
        <v>0</v>
      </c>
      <c r="H145" s="28">
        <v>160.49</v>
      </c>
      <c r="I145" s="28"/>
      <c r="J145" s="31"/>
      <c r="K145" s="31">
        <f t="shared" si="161"/>
        <v>2.0967240642805966E-2</v>
      </c>
      <c r="L145" s="36"/>
      <c r="N145" s="39">
        <v>42490</v>
      </c>
      <c r="O145" s="40">
        <v>3888.1266999999998</v>
      </c>
      <c r="P145" s="41">
        <v>15.014899999999701</v>
      </c>
      <c r="Q145" s="42">
        <v>3.8767019325390202E-3</v>
      </c>
      <c r="R145" s="40">
        <v>3897.6619000000001</v>
      </c>
      <c r="S145" s="40">
        <v>3841.9807000000001</v>
      </c>
      <c r="T145" s="40">
        <v>3957.2465999999999</v>
      </c>
      <c r="U145">
        <f t="shared" si="162"/>
        <v>3.8692068880594125E-3</v>
      </c>
      <c r="V145" s="44"/>
      <c r="W145" s="45"/>
      <c r="X145" s="3"/>
      <c r="Y145" s="3">
        <v>42490</v>
      </c>
      <c r="Z145">
        <v>98.1328125</v>
      </c>
      <c r="AA145">
        <f t="shared" si="163"/>
        <v>-5.7156621427843961E-3</v>
      </c>
      <c r="AB145" s="45"/>
      <c r="AC145" s="45"/>
      <c r="AD145" s="3">
        <v>42490</v>
      </c>
      <c r="AE145" s="36">
        <f t="shared" si="164"/>
        <v>2.6682902785590362E-2</v>
      </c>
      <c r="AF145">
        <f t="shared" si="165"/>
        <v>9.5848690308438095E-3</v>
      </c>
      <c r="AH145" s="3">
        <v>42490</v>
      </c>
      <c r="AI145" s="36">
        <f t="shared" si="166"/>
        <v>1.7098033754746556E-2</v>
      </c>
      <c r="AJ145" s="36"/>
      <c r="AK145" s="3">
        <v>42490</v>
      </c>
      <c r="AL145" s="36">
        <f t="shared" si="167"/>
        <v>2.6682902785590362E-2</v>
      </c>
      <c r="AM145">
        <f t="shared" si="168"/>
        <v>9.5848690308438095E-3</v>
      </c>
      <c r="AN145">
        <f t="shared" si="169"/>
        <v>9.1869714338428752E-5</v>
      </c>
      <c r="AP145" s="3">
        <v>42490</v>
      </c>
      <c r="AQ145" s="36">
        <f t="shared" si="170"/>
        <v>2.6682902785590362E-2</v>
      </c>
      <c r="AR145">
        <f t="shared" si="171"/>
        <v>9.5848690308438095E-3</v>
      </c>
      <c r="AS145">
        <f t="shared" si="172"/>
        <v>0</v>
      </c>
      <c r="AT145">
        <f t="shared" si="173"/>
        <v>9.5848690308438095E-3</v>
      </c>
      <c r="AU145">
        <f t="shared" si="174"/>
        <v>0</v>
      </c>
      <c r="AW145" s="3">
        <v>42490</v>
      </c>
      <c r="AX145" s="36">
        <f t="shared" si="175"/>
        <v>2.6682902785590362E-2</v>
      </c>
      <c r="AY145">
        <f t="shared" si="176"/>
        <v>9.5848690308438095E-3</v>
      </c>
      <c r="AZ145" s="49">
        <f t="shared" ref="AZ145:BA145" si="180">BF351</f>
        <v>0.76</v>
      </c>
      <c r="BA145" s="49">
        <f t="shared" si="180"/>
        <v>3.28</v>
      </c>
    </row>
    <row r="146" spans="2:57" ht="13" x14ac:dyDescent="0.3">
      <c r="B146" s="21" t="s">
        <v>156</v>
      </c>
      <c r="C146" s="33">
        <v>164.16</v>
      </c>
      <c r="D146" s="23"/>
      <c r="E146" s="22">
        <v>164.16</v>
      </c>
      <c r="F146" s="22">
        <v>0</v>
      </c>
      <c r="G146" s="24">
        <v>0</v>
      </c>
      <c r="H146" s="22">
        <v>164.16</v>
      </c>
      <c r="I146" s="25"/>
      <c r="J146" s="26"/>
      <c r="K146" s="31">
        <f t="shared" si="161"/>
        <v>2.2609926649339859E-2</v>
      </c>
      <c r="L146" s="36"/>
      <c r="N146" s="39">
        <v>42521</v>
      </c>
      <c r="O146" s="40">
        <v>3957.9504000000002</v>
      </c>
      <c r="P146" s="41">
        <v>69.8237000000004</v>
      </c>
      <c r="Q146" s="42">
        <v>1.7958185364689998E-2</v>
      </c>
      <c r="R146" s="40">
        <v>3918.5270999999998</v>
      </c>
      <c r="S146" s="40">
        <v>3847.9739</v>
      </c>
      <c r="T146" s="40">
        <v>3961.6655000000001</v>
      </c>
      <c r="U146">
        <f t="shared" si="162"/>
        <v>1.7798842004453308E-2</v>
      </c>
      <c r="V146" s="44"/>
      <c r="W146" s="45"/>
      <c r="X146" s="3"/>
      <c r="Y146" s="3">
        <v>42521</v>
      </c>
      <c r="Z146">
        <v>97.9609375</v>
      </c>
      <c r="AA146">
        <f t="shared" si="163"/>
        <v>-1.7529884967151788E-3</v>
      </c>
      <c r="AB146" s="45"/>
      <c r="AC146" s="45"/>
      <c r="AD146" s="3">
        <v>42521</v>
      </c>
      <c r="AE146" s="36">
        <f t="shared" si="164"/>
        <v>2.4362915146055038E-2</v>
      </c>
      <c r="AF146">
        <f t="shared" si="165"/>
        <v>1.9551830501168488E-2</v>
      </c>
      <c r="AH146" s="3">
        <v>42521</v>
      </c>
      <c r="AI146" s="36">
        <f t="shared" si="166"/>
        <v>4.8110846448865506E-3</v>
      </c>
      <c r="AJ146" s="36"/>
      <c r="AK146" s="3">
        <v>42521</v>
      </c>
      <c r="AL146" s="36">
        <f t="shared" si="167"/>
        <v>2.4362915146055038E-2</v>
      </c>
      <c r="AM146">
        <f t="shared" si="168"/>
        <v>1.9551830501168488E-2</v>
      </c>
      <c r="AN146">
        <f t="shared" si="169"/>
        <v>3.8227407594642243E-4</v>
      </c>
      <c r="AP146" s="3">
        <v>42521</v>
      </c>
      <c r="AQ146" s="36">
        <f t="shared" si="170"/>
        <v>2.4362915146055038E-2</v>
      </c>
      <c r="AR146">
        <f t="shared" si="171"/>
        <v>1.9551830501168488E-2</v>
      </c>
      <c r="AS146">
        <f t="shared" si="172"/>
        <v>0</v>
      </c>
      <c r="AT146">
        <f t="shared" si="173"/>
        <v>1.9551830501168488E-2</v>
      </c>
      <c r="AU146">
        <f t="shared" si="174"/>
        <v>0</v>
      </c>
      <c r="AW146" s="3">
        <v>42521</v>
      </c>
      <c r="AX146" s="36">
        <f t="shared" si="175"/>
        <v>2.4362915146055038E-2</v>
      </c>
      <c r="AY146">
        <f t="shared" si="176"/>
        <v>1.9551830501168488E-2</v>
      </c>
      <c r="AZ146" s="49">
        <f t="shared" ref="AZ146:BA146" si="181">BF352</f>
        <v>-0.17</v>
      </c>
      <c r="BA146" s="49">
        <f t="shared" si="181"/>
        <v>-1.66</v>
      </c>
    </row>
    <row r="147" spans="2:57" ht="13" x14ac:dyDescent="0.3">
      <c r="B147" s="27">
        <v>42551</v>
      </c>
      <c r="C147" s="34">
        <v>159.19999999999999</v>
      </c>
      <c r="D147" s="29"/>
      <c r="E147" s="28">
        <v>159.19999999999999</v>
      </c>
      <c r="F147" s="28">
        <v>0</v>
      </c>
      <c r="G147" s="30">
        <v>0</v>
      </c>
      <c r="H147" s="28">
        <v>159.19999999999999</v>
      </c>
      <c r="I147" s="28"/>
      <c r="J147" s="31"/>
      <c r="K147" s="31">
        <f t="shared" si="161"/>
        <v>-3.0680288572122159E-2</v>
      </c>
      <c r="L147" s="36"/>
      <c r="N147" s="39">
        <v>42551</v>
      </c>
      <c r="O147" s="40">
        <v>3968.2058000000002</v>
      </c>
      <c r="P147" s="41">
        <v>10.2554</v>
      </c>
      <c r="Q147" s="42">
        <v>2.59108855937154E-3</v>
      </c>
      <c r="R147" s="40">
        <v>3963.0989</v>
      </c>
      <c r="S147" s="40">
        <v>3781.0151000000001</v>
      </c>
      <c r="T147" s="40">
        <v>4001.9816999999998</v>
      </c>
      <c r="U147">
        <f t="shared" si="162"/>
        <v>2.5877374767966704E-3</v>
      </c>
      <c r="V147" s="44"/>
      <c r="W147" s="45"/>
      <c r="X147" s="3"/>
      <c r="Y147" s="3">
        <v>42551</v>
      </c>
      <c r="Z147">
        <v>101.3828125</v>
      </c>
      <c r="AA147">
        <f t="shared" si="163"/>
        <v>3.4334772546692677E-2</v>
      </c>
      <c r="AB147" s="45"/>
      <c r="AC147" s="45"/>
      <c r="AD147" s="3">
        <v>42551</v>
      </c>
      <c r="AE147" s="36">
        <f t="shared" si="164"/>
        <v>-6.5015061118814832E-2</v>
      </c>
      <c r="AF147">
        <f t="shared" si="165"/>
        <v>-3.1747035069896005E-2</v>
      </c>
      <c r="AH147" s="3">
        <v>42551</v>
      </c>
      <c r="AI147" s="36">
        <f t="shared" si="166"/>
        <v>-3.3268026048918826E-2</v>
      </c>
      <c r="AJ147" s="36"/>
      <c r="AK147" s="3">
        <v>42551</v>
      </c>
      <c r="AL147" s="36">
        <f t="shared" si="167"/>
        <v>-6.5015061118814832E-2</v>
      </c>
      <c r="AM147">
        <f t="shared" si="168"/>
        <v>-3.1747035069896005E-2</v>
      </c>
      <c r="AN147">
        <f t="shared" si="169"/>
        <v>1.007874235729207E-3</v>
      </c>
      <c r="AP147" s="3">
        <v>42551</v>
      </c>
      <c r="AQ147" s="36">
        <f t="shared" si="170"/>
        <v>-6.5015061118814832E-2</v>
      </c>
      <c r="AR147">
        <f t="shared" si="171"/>
        <v>-3.1747035069896005E-2</v>
      </c>
      <c r="AS147">
        <f t="shared" si="172"/>
        <v>-1</v>
      </c>
      <c r="AT147">
        <f t="shared" si="173"/>
        <v>-3.1747035069896005E-2</v>
      </c>
      <c r="AU147">
        <f t="shared" si="174"/>
        <v>3.1747035069896005E-2</v>
      </c>
      <c r="AW147" s="3">
        <v>42551</v>
      </c>
      <c r="AX147" s="36">
        <f t="shared" si="175"/>
        <v>-6.5015061118814832E-2</v>
      </c>
      <c r="AY147">
        <f t="shared" si="176"/>
        <v>-3.1747035069896005E-2</v>
      </c>
      <c r="AZ147" s="49">
        <f t="shared" ref="AZ147:BA147" si="182">BF353</f>
        <v>0.61</v>
      </c>
      <c r="BA147" s="49">
        <f t="shared" si="182"/>
        <v>-1.48</v>
      </c>
    </row>
    <row r="148" spans="2:57" ht="13" x14ac:dyDescent="0.3">
      <c r="B148" s="21">
        <v>42580</v>
      </c>
      <c r="C148" s="33">
        <v>167.72</v>
      </c>
      <c r="D148" s="23"/>
      <c r="E148" s="22">
        <v>167.72</v>
      </c>
      <c r="F148" s="22">
        <v>0</v>
      </c>
      <c r="G148" s="24">
        <v>0</v>
      </c>
      <c r="H148" s="22">
        <v>167.72</v>
      </c>
      <c r="I148" s="25"/>
      <c r="J148" s="26"/>
      <c r="K148" s="31">
        <f t="shared" si="161"/>
        <v>5.2134648892279291E-2</v>
      </c>
      <c r="L148" s="36"/>
      <c r="N148" s="39">
        <v>42582</v>
      </c>
      <c r="O148" s="40">
        <v>4114.5083000000004</v>
      </c>
      <c r="P148" s="41">
        <v>146.30250000000001</v>
      </c>
      <c r="Q148" s="42">
        <v>3.6868677526755399E-2</v>
      </c>
      <c r="R148" s="40">
        <v>3976.6779999999999</v>
      </c>
      <c r="S148" s="40">
        <v>3949.7188000000001</v>
      </c>
      <c r="T148" s="40">
        <v>4116.5033999999996</v>
      </c>
      <c r="U148">
        <f t="shared" si="162"/>
        <v>3.6205284320598802E-2</v>
      </c>
      <c r="V148" s="44"/>
      <c r="W148" s="45"/>
      <c r="X148" s="3"/>
      <c r="Y148" s="3">
        <v>42582</v>
      </c>
      <c r="Z148">
        <v>101.6015625</v>
      </c>
      <c r="AA148">
        <f t="shared" si="163"/>
        <v>2.1553391455212956E-3</v>
      </c>
      <c r="AB148" s="45"/>
      <c r="AC148" s="45"/>
      <c r="AD148" s="3">
        <v>42582</v>
      </c>
      <c r="AE148" s="36">
        <f t="shared" si="164"/>
        <v>4.9979309746757995E-2</v>
      </c>
      <c r="AF148">
        <f t="shared" si="165"/>
        <v>3.4049945175077506E-2</v>
      </c>
      <c r="AH148" s="3">
        <v>42582</v>
      </c>
      <c r="AI148" s="36">
        <f t="shared" si="166"/>
        <v>1.5929364571680489E-2</v>
      </c>
      <c r="AJ148" s="36"/>
      <c r="AK148" s="3">
        <v>42582</v>
      </c>
      <c r="AL148" s="36">
        <f t="shared" si="167"/>
        <v>4.9979309746757995E-2</v>
      </c>
      <c r="AM148">
        <f t="shared" si="168"/>
        <v>3.4049945175077506E-2</v>
      </c>
      <c r="AN148">
        <f t="shared" si="169"/>
        <v>1.159398766425784E-3</v>
      </c>
      <c r="AP148" s="3">
        <v>42582</v>
      </c>
      <c r="AQ148" s="36">
        <f t="shared" si="170"/>
        <v>4.9979309746757995E-2</v>
      </c>
      <c r="AR148">
        <f t="shared" si="171"/>
        <v>3.4049945175077506E-2</v>
      </c>
      <c r="AS148">
        <f t="shared" si="172"/>
        <v>0</v>
      </c>
      <c r="AT148">
        <f t="shared" si="173"/>
        <v>3.4049945175077506E-2</v>
      </c>
      <c r="AU148">
        <f t="shared" si="174"/>
        <v>0</v>
      </c>
      <c r="AW148" s="3">
        <v>42582</v>
      </c>
      <c r="AX148" s="36">
        <f t="shared" si="175"/>
        <v>4.9979309746757995E-2</v>
      </c>
      <c r="AY148">
        <f t="shared" si="176"/>
        <v>3.4049945175077506E-2</v>
      </c>
      <c r="AZ148" s="49">
        <f t="shared" ref="AZ148:BA148" si="183">BF354</f>
        <v>2.4900000000000002</v>
      </c>
      <c r="BA148" s="49">
        <f t="shared" si="183"/>
        <v>-1.32</v>
      </c>
    </row>
    <row r="149" spans="2:57" ht="13" x14ac:dyDescent="0.3">
      <c r="B149" s="27">
        <v>42613</v>
      </c>
      <c r="C149" s="34">
        <v>171.16</v>
      </c>
      <c r="D149" s="29"/>
      <c r="E149" s="28">
        <v>171.16</v>
      </c>
      <c r="F149" s="28">
        <v>0</v>
      </c>
      <c r="G149" s="30">
        <v>0</v>
      </c>
      <c r="H149" s="28">
        <v>171.16</v>
      </c>
      <c r="I149" s="28"/>
      <c r="J149" s="31"/>
      <c r="K149" s="31">
        <f t="shared" si="161"/>
        <v>2.0302869246054133E-2</v>
      </c>
      <c r="L149" s="36"/>
      <c r="N149" s="39">
        <v>42613</v>
      </c>
      <c r="O149" s="40">
        <v>4120.2852000000003</v>
      </c>
      <c r="P149" s="41">
        <v>5.7768999999998396</v>
      </c>
      <c r="Q149" s="42">
        <v>1.4040316797999501E-3</v>
      </c>
      <c r="R149" s="40">
        <v>4109.2837</v>
      </c>
      <c r="S149" s="40">
        <v>4083.2487999999998</v>
      </c>
      <c r="T149" s="40">
        <v>4151.6904000000004</v>
      </c>
      <c r="U149">
        <f t="shared" si="162"/>
        <v>1.4030469489420309E-3</v>
      </c>
      <c r="V149" s="44"/>
      <c r="W149" s="45"/>
      <c r="X149" s="3"/>
      <c r="Y149" s="3">
        <v>42613</v>
      </c>
      <c r="Z149">
        <v>99.2890625</v>
      </c>
      <c r="AA149">
        <f t="shared" si="163"/>
        <v>-2.3023495000681491E-2</v>
      </c>
      <c r="AB149" s="45"/>
      <c r="AC149" s="45"/>
      <c r="AD149" s="3">
        <v>42613</v>
      </c>
      <c r="AE149" s="36">
        <f t="shared" si="164"/>
        <v>4.3326364246735624E-2</v>
      </c>
      <c r="AF149">
        <f t="shared" si="165"/>
        <v>2.4426541949623522E-2</v>
      </c>
      <c r="AH149" s="3">
        <v>42613</v>
      </c>
      <c r="AI149" s="36">
        <f t="shared" si="166"/>
        <v>1.8899822297112102E-2</v>
      </c>
      <c r="AJ149" s="36"/>
      <c r="AK149" s="3">
        <v>42613</v>
      </c>
      <c r="AL149" s="36">
        <f t="shared" si="167"/>
        <v>4.3326364246735624E-2</v>
      </c>
      <c r="AM149">
        <f t="shared" si="168"/>
        <v>2.4426541949623522E-2</v>
      </c>
      <c r="AN149">
        <f t="shared" si="169"/>
        <v>5.9665595161671769E-4</v>
      </c>
      <c r="AP149" s="3">
        <v>42613</v>
      </c>
      <c r="AQ149" s="36">
        <f t="shared" si="170"/>
        <v>4.3326364246735624E-2</v>
      </c>
      <c r="AR149">
        <f t="shared" si="171"/>
        <v>2.4426541949623522E-2</v>
      </c>
      <c r="AS149">
        <f t="shared" si="172"/>
        <v>0</v>
      </c>
      <c r="AT149">
        <f t="shared" si="173"/>
        <v>2.4426541949623522E-2</v>
      </c>
      <c r="AU149">
        <f t="shared" si="174"/>
        <v>0</v>
      </c>
      <c r="AW149" s="3">
        <v>42613</v>
      </c>
      <c r="AX149" s="36">
        <f t="shared" si="175"/>
        <v>4.3326364246735624E-2</v>
      </c>
      <c r="AY149">
        <f t="shared" si="176"/>
        <v>2.4426541949623522E-2</v>
      </c>
      <c r="AZ149" s="49">
        <f t="shared" ref="AZ149:BA149" si="184">BF355</f>
        <v>1.1599999999999999</v>
      </c>
      <c r="BA149" s="49">
        <f t="shared" si="184"/>
        <v>3.18</v>
      </c>
      <c r="BD149" s="46" t="s">
        <v>255</v>
      </c>
      <c r="BE149">
        <f>(Answer!$B$10/Answer!$B$7)*(Answer!$B$6-Answer!$B$11)+Answer!$B$11</f>
        <v>2.619224828727707E-3</v>
      </c>
    </row>
    <row r="150" spans="2:57" ht="13" x14ac:dyDescent="0.3">
      <c r="B150" s="21">
        <v>42643</v>
      </c>
      <c r="C150" s="33">
        <v>172.69</v>
      </c>
      <c r="D150" s="23"/>
      <c r="E150" s="22">
        <v>172.69</v>
      </c>
      <c r="F150" s="22">
        <v>0</v>
      </c>
      <c r="G150" s="24">
        <v>0</v>
      </c>
      <c r="H150" s="22">
        <v>172.69</v>
      </c>
      <c r="I150" s="25"/>
      <c r="J150" s="26"/>
      <c r="K150" s="31">
        <f t="shared" si="161"/>
        <v>8.8992880479624829E-3</v>
      </c>
      <c r="L150" s="36"/>
      <c r="N150" s="39">
        <v>42643</v>
      </c>
      <c r="O150" s="40">
        <v>4121.0645000000004</v>
      </c>
      <c r="P150" s="41">
        <v>0.77930000000014799</v>
      </c>
      <c r="Q150" s="42">
        <v>1.8913739272226801E-4</v>
      </c>
      <c r="R150" s="40">
        <v>4120.1733000000004</v>
      </c>
      <c r="S150" s="40">
        <v>4037.8279000000002</v>
      </c>
      <c r="T150" s="40">
        <v>4150.5054</v>
      </c>
      <c r="U150">
        <f t="shared" si="162"/>
        <v>1.8911950850065661E-4</v>
      </c>
      <c r="V150" s="44"/>
      <c r="W150" s="45"/>
      <c r="X150" s="3"/>
      <c r="Y150" s="3">
        <v>42643</v>
      </c>
      <c r="Z150">
        <v>99.1171875</v>
      </c>
      <c r="AA150">
        <f t="shared" si="163"/>
        <v>-1.7325567414721234E-3</v>
      </c>
      <c r="AB150" s="45"/>
      <c r="AC150" s="45"/>
      <c r="AD150" s="3">
        <v>42643</v>
      </c>
      <c r="AE150" s="36">
        <f t="shared" si="164"/>
        <v>1.0631844789434606E-2</v>
      </c>
      <c r="AF150">
        <f t="shared" si="165"/>
        <v>1.9216762499727801E-3</v>
      </c>
      <c r="AH150" s="3">
        <v>42643</v>
      </c>
      <c r="AI150" s="36">
        <f t="shared" si="166"/>
        <v>8.7101685394618267E-3</v>
      </c>
      <c r="AJ150" s="36"/>
      <c r="AK150" s="3">
        <v>42643</v>
      </c>
      <c r="AL150" s="36">
        <f t="shared" si="167"/>
        <v>1.0631844789434606E-2</v>
      </c>
      <c r="AM150">
        <f t="shared" si="168"/>
        <v>1.9216762499727801E-3</v>
      </c>
      <c r="AN150">
        <f t="shared" si="169"/>
        <v>3.6928396097094469E-6</v>
      </c>
      <c r="AP150" s="3">
        <v>42643</v>
      </c>
      <c r="AQ150" s="36">
        <f t="shared" si="170"/>
        <v>1.0631844789434606E-2</v>
      </c>
      <c r="AR150">
        <f t="shared" si="171"/>
        <v>1.9216762499727801E-3</v>
      </c>
      <c r="AS150">
        <f t="shared" si="172"/>
        <v>0</v>
      </c>
      <c r="AT150">
        <f t="shared" si="173"/>
        <v>1.9216762499727801E-3</v>
      </c>
      <c r="AU150">
        <f t="shared" si="174"/>
        <v>0</v>
      </c>
      <c r="AW150" s="3">
        <v>42643</v>
      </c>
      <c r="AX150" s="36">
        <f t="shared" si="175"/>
        <v>1.0631844789434606E-2</v>
      </c>
      <c r="AY150">
        <f t="shared" si="176"/>
        <v>1.9216762499727801E-3</v>
      </c>
      <c r="AZ150" s="49">
        <f t="shared" ref="AZ150:BA150" si="185">BF356</f>
        <v>2.12</v>
      </c>
      <c r="BA150" s="49">
        <f t="shared" si="185"/>
        <v>-1.24</v>
      </c>
      <c r="BD150" s="46" t="s">
        <v>256</v>
      </c>
      <c r="BE150">
        <f>(Answer!$B$10/Answer!B10)*(Answer!$B$9-Answer!$B$11)+Answer!$B$11</f>
        <v>8.1194358884164805E-3</v>
      </c>
    </row>
    <row r="151" spans="2:57" ht="13" x14ac:dyDescent="0.3">
      <c r="B151" s="27" t="s">
        <v>157</v>
      </c>
      <c r="C151" s="34">
        <v>172.24</v>
      </c>
      <c r="D151" s="29"/>
      <c r="E151" s="28">
        <v>172.24</v>
      </c>
      <c r="F151" s="28">
        <v>0</v>
      </c>
      <c r="G151" s="30">
        <v>0</v>
      </c>
      <c r="H151" s="28">
        <v>172.24</v>
      </c>
      <c r="I151" s="28"/>
      <c r="J151" s="31"/>
      <c r="K151" s="31">
        <f t="shared" si="161"/>
        <v>-2.6092265404709389E-3</v>
      </c>
      <c r="L151" s="36"/>
      <c r="N151" s="39">
        <v>42674</v>
      </c>
      <c r="O151" s="40">
        <v>4045.8914</v>
      </c>
      <c r="P151" s="41">
        <v>-75.173100000000403</v>
      </c>
      <c r="Q151" s="42">
        <v>-1.8241185014211798E-2</v>
      </c>
      <c r="R151" s="40">
        <v>4108.1333000000004</v>
      </c>
      <c r="S151" s="40">
        <v>4045.0688</v>
      </c>
      <c r="T151" s="40">
        <v>4115.1196</v>
      </c>
      <c r="U151">
        <f t="shared" si="162"/>
        <v>-1.8409606714530676E-2</v>
      </c>
      <c r="V151" s="44"/>
      <c r="W151" s="45"/>
      <c r="X151" s="3"/>
      <c r="Y151" s="3">
        <v>42674</v>
      </c>
      <c r="Z151">
        <v>97.1015625</v>
      </c>
      <c r="AA151">
        <f t="shared" si="163"/>
        <v>-2.054539539508678E-2</v>
      </c>
      <c r="AB151" s="45"/>
      <c r="AC151" s="45"/>
      <c r="AD151" s="3">
        <v>42674</v>
      </c>
      <c r="AE151" s="36">
        <f t="shared" si="164"/>
        <v>1.7936168854615842E-2</v>
      </c>
      <c r="AF151">
        <f t="shared" si="165"/>
        <v>2.1357886805561041E-3</v>
      </c>
      <c r="AH151" s="3">
        <v>42674</v>
      </c>
      <c r="AI151" s="36">
        <f t="shared" si="166"/>
        <v>1.5800380174059738E-2</v>
      </c>
      <c r="AJ151" s="36"/>
      <c r="AK151" s="3">
        <v>42674</v>
      </c>
      <c r="AL151" s="36">
        <f t="shared" si="167"/>
        <v>1.7936168854615842E-2</v>
      </c>
      <c r="AM151">
        <f t="shared" si="168"/>
        <v>2.1357886805561041E-3</v>
      </c>
      <c r="AN151">
        <f t="shared" si="169"/>
        <v>4.5615932879915838E-6</v>
      </c>
      <c r="AP151" s="3">
        <v>42674</v>
      </c>
      <c r="AQ151" s="36">
        <f t="shared" si="170"/>
        <v>1.7936168854615842E-2</v>
      </c>
      <c r="AR151">
        <f t="shared" si="171"/>
        <v>2.1357886805561041E-3</v>
      </c>
      <c r="AS151">
        <f t="shared" si="172"/>
        <v>0</v>
      </c>
      <c r="AT151">
        <f t="shared" si="173"/>
        <v>2.1357886805561041E-3</v>
      </c>
      <c r="AU151">
        <f t="shared" si="174"/>
        <v>0</v>
      </c>
      <c r="AW151" s="3">
        <v>42674</v>
      </c>
      <c r="AX151" s="36">
        <f t="shared" si="175"/>
        <v>1.7936168854615842E-2</v>
      </c>
      <c r="AY151">
        <f t="shared" si="176"/>
        <v>2.1357886805561041E-3</v>
      </c>
      <c r="AZ151" s="49">
        <f t="shared" ref="AZ151:BA151" si="186">BF357</f>
        <v>-4.4000000000000004</v>
      </c>
      <c r="BA151" s="49">
        <f t="shared" si="186"/>
        <v>4.09</v>
      </c>
      <c r="BD151" s="46" t="s">
        <v>257</v>
      </c>
      <c r="BE151">
        <f>BE149-BE150</f>
        <v>-5.5002110596887735E-3</v>
      </c>
    </row>
    <row r="152" spans="2:57" ht="13" x14ac:dyDescent="0.3">
      <c r="B152" s="21">
        <v>42704</v>
      </c>
      <c r="C152" s="33">
        <v>188.81</v>
      </c>
      <c r="D152" s="23"/>
      <c r="E152" s="22">
        <v>188.81</v>
      </c>
      <c r="F152" s="22">
        <v>0</v>
      </c>
      <c r="G152" s="24">
        <v>0</v>
      </c>
      <c r="H152" s="22">
        <v>188.81</v>
      </c>
      <c r="I152" s="25"/>
      <c r="J152" s="26"/>
      <c r="K152" s="31">
        <f t="shared" si="161"/>
        <v>9.1852365354333165E-2</v>
      </c>
      <c r="L152" s="36"/>
      <c r="N152" s="39">
        <v>42704</v>
      </c>
      <c r="O152" s="40">
        <v>4195.7304999999997</v>
      </c>
      <c r="P152" s="41">
        <v>149.8391</v>
      </c>
      <c r="Q152" s="42">
        <v>3.70348793840585E-2</v>
      </c>
      <c r="R152" s="40">
        <v>4018.4746</v>
      </c>
      <c r="S152" s="40">
        <v>3970.0243999999998</v>
      </c>
      <c r="T152" s="40">
        <v>4221.0244000000002</v>
      </c>
      <c r="U152">
        <f t="shared" si="162"/>
        <v>3.6365563574766793E-2</v>
      </c>
      <c r="V152" s="44"/>
      <c r="W152" s="45"/>
      <c r="X152" s="3"/>
      <c r="Y152" s="3">
        <v>42704</v>
      </c>
      <c r="Z152">
        <v>96.578125</v>
      </c>
      <c r="AA152">
        <f t="shared" si="163"/>
        <v>-5.4052005262929109E-3</v>
      </c>
      <c r="AB152" s="45"/>
      <c r="AC152" s="45"/>
      <c r="AD152" s="3">
        <v>42704</v>
      </c>
      <c r="AE152" s="36">
        <f t="shared" si="164"/>
        <v>9.7257565880626076E-2</v>
      </c>
      <c r="AF152">
        <f t="shared" si="165"/>
        <v>4.1770764101059704E-2</v>
      </c>
      <c r="AH152" s="3">
        <v>42704</v>
      </c>
      <c r="AI152" s="36">
        <f t="shared" si="166"/>
        <v>5.5486801779566372E-2</v>
      </c>
      <c r="AJ152" s="36"/>
      <c r="AK152" s="3">
        <v>42704</v>
      </c>
      <c r="AL152" s="36">
        <f t="shared" si="167"/>
        <v>9.7257565880626076E-2</v>
      </c>
      <c r="AM152">
        <f t="shared" si="168"/>
        <v>4.1770764101059704E-2</v>
      </c>
      <c r="AN152">
        <f t="shared" si="169"/>
        <v>1.7447967335863781E-3</v>
      </c>
      <c r="AP152" s="3">
        <v>42704</v>
      </c>
      <c r="AQ152" s="36">
        <f t="shared" si="170"/>
        <v>9.7257565880626076E-2</v>
      </c>
      <c r="AR152">
        <f t="shared" si="171"/>
        <v>4.1770764101059704E-2</v>
      </c>
      <c r="AS152">
        <f t="shared" si="172"/>
        <v>0</v>
      </c>
      <c r="AT152">
        <f t="shared" si="173"/>
        <v>4.1770764101059704E-2</v>
      </c>
      <c r="AU152">
        <f t="shared" si="174"/>
        <v>0</v>
      </c>
      <c r="AW152" s="3">
        <v>42704</v>
      </c>
      <c r="AX152" s="36">
        <f t="shared" si="175"/>
        <v>9.7257565880626076E-2</v>
      </c>
      <c r="AY152">
        <f t="shared" si="176"/>
        <v>4.1770764101059704E-2</v>
      </c>
      <c r="AZ152" s="49">
        <f t="shared" ref="AZ152:BA152" si="187">BF358</f>
        <v>5.71</v>
      </c>
      <c r="BA152" s="49">
        <f t="shared" si="187"/>
        <v>8.2100000000000009</v>
      </c>
    </row>
    <row r="153" spans="2:57" ht="13" x14ac:dyDescent="0.3">
      <c r="B153" s="27">
        <v>42734</v>
      </c>
      <c r="C153" s="34">
        <v>184.3</v>
      </c>
      <c r="D153" s="29"/>
      <c r="E153" s="28">
        <v>184.3</v>
      </c>
      <c r="F153" s="28">
        <v>0</v>
      </c>
      <c r="G153" s="30">
        <v>0</v>
      </c>
      <c r="H153" s="28">
        <v>184.3</v>
      </c>
      <c r="I153" s="28"/>
      <c r="J153" s="31"/>
      <c r="K153" s="31">
        <f t="shared" si="161"/>
        <v>-2.4176353734663165E-2</v>
      </c>
      <c r="L153" s="36"/>
      <c r="N153" s="39">
        <v>42735</v>
      </c>
      <c r="O153" s="40">
        <v>4278.6635999999999</v>
      </c>
      <c r="P153" s="41">
        <v>82.933100000000195</v>
      </c>
      <c r="Q153" s="42">
        <v>1.9766069341203001E-2</v>
      </c>
      <c r="R153" s="40">
        <v>4181.1478999999999</v>
      </c>
      <c r="S153" s="40">
        <v>4181.1478999999999</v>
      </c>
      <c r="T153" s="40">
        <v>4337.8612999999996</v>
      </c>
      <c r="U153">
        <f t="shared" si="162"/>
        <v>1.9573257209738178E-2</v>
      </c>
      <c r="V153" s="44"/>
      <c r="W153" s="45"/>
      <c r="X153" s="3"/>
      <c r="Y153" s="3">
        <v>42735</v>
      </c>
      <c r="Z153">
        <v>96.1171875</v>
      </c>
      <c r="AA153">
        <f t="shared" si="163"/>
        <v>-4.7841161590497306E-3</v>
      </c>
      <c r="AB153" s="45"/>
      <c r="AC153" s="45"/>
      <c r="AD153" s="3">
        <v>42735</v>
      </c>
      <c r="AE153" s="36">
        <f t="shared" si="164"/>
        <v>-1.9392237575613435E-2</v>
      </c>
      <c r="AF153">
        <f t="shared" si="165"/>
        <v>2.4357373368787908E-2</v>
      </c>
      <c r="AH153" s="3">
        <v>42735</v>
      </c>
      <c r="AI153" s="36">
        <f t="shared" si="166"/>
        <v>-4.3749610944401343E-2</v>
      </c>
      <c r="AJ153" s="36"/>
      <c r="AK153" s="3">
        <v>42735</v>
      </c>
      <c r="AL153" s="36">
        <f t="shared" si="167"/>
        <v>-1.9392237575613435E-2</v>
      </c>
      <c r="AM153">
        <f t="shared" si="168"/>
        <v>2.4357373368787908E-2</v>
      </c>
      <c r="AN153">
        <f t="shared" si="169"/>
        <v>5.9328163742653839E-4</v>
      </c>
      <c r="AP153" s="3">
        <v>42735</v>
      </c>
      <c r="AQ153" s="36">
        <f t="shared" si="170"/>
        <v>-1.9392237575613435E-2</v>
      </c>
      <c r="AR153">
        <f t="shared" si="171"/>
        <v>2.4357373368787908E-2</v>
      </c>
      <c r="AS153">
        <f t="shared" si="172"/>
        <v>0</v>
      </c>
      <c r="AT153">
        <f t="shared" si="173"/>
        <v>2.4357373368787908E-2</v>
      </c>
      <c r="AU153">
        <f t="shared" si="174"/>
        <v>0</v>
      </c>
      <c r="AW153" s="3">
        <v>42735</v>
      </c>
      <c r="AX153" s="36">
        <f t="shared" si="175"/>
        <v>-1.9392237575613435E-2</v>
      </c>
      <c r="AY153">
        <f t="shared" si="176"/>
        <v>2.4357373368787908E-2</v>
      </c>
      <c r="AZ153" s="49">
        <f t="shared" ref="AZ153:BA153" si="188">BF359</f>
        <v>0.1</v>
      </c>
      <c r="BA153" s="49">
        <f t="shared" si="188"/>
        <v>3.53</v>
      </c>
      <c r="BC153" s="46" t="s">
        <v>258</v>
      </c>
    </row>
    <row r="154" spans="2:57" ht="13" x14ac:dyDescent="0.3">
      <c r="B154" s="21">
        <v>42766</v>
      </c>
      <c r="C154" s="33">
        <v>188.5</v>
      </c>
      <c r="D154" s="23"/>
      <c r="E154" s="22">
        <v>188.5</v>
      </c>
      <c r="F154" s="22">
        <v>0</v>
      </c>
      <c r="G154" s="24">
        <v>0</v>
      </c>
      <c r="H154" s="22">
        <v>188.5</v>
      </c>
      <c r="I154" s="25"/>
      <c r="J154" s="26"/>
      <c r="K154" s="31">
        <f t="shared" si="161"/>
        <v>2.2533142212287811E-2</v>
      </c>
      <c r="L154" s="36"/>
      <c r="N154" s="39">
        <v>42766</v>
      </c>
      <c r="O154" s="40">
        <v>4359.8149000000003</v>
      </c>
      <c r="P154" s="41">
        <v>81.151300000000404</v>
      </c>
      <c r="Q154" s="42">
        <v>1.8966506270789898E-2</v>
      </c>
      <c r="R154" s="40">
        <v>4315.0775999999996</v>
      </c>
      <c r="S154" s="40">
        <v>4315.0775999999996</v>
      </c>
      <c r="T154" s="40">
        <v>4396.5679</v>
      </c>
      <c r="U154">
        <f t="shared" si="162"/>
        <v>1.8788884486241986E-2</v>
      </c>
      <c r="V154" s="44"/>
      <c r="W154" s="45"/>
      <c r="X154" s="3"/>
      <c r="Y154" s="3">
        <v>42766</v>
      </c>
      <c r="Z154">
        <v>95.9765625</v>
      </c>
      <c r="AA154">
        <f t="shared" si="163"/>
        <v>-1.4641291048894242E-3</v>
      </c>
      <c r="AB154" s="45"/>
      <c r="AC154" s="45"/>
      <c r="AD154" s="3">
        <v>42766</v>
      </c>
      <c r="AE154" s="36">
        <f t="shared" si="164"/>
        <v>2.3997271317177236E-2</v>
      </c>
      <c r="AF154">
        <f t="shared" si="165"/>
        <v>2.0253013591131411E-2</v>
      </c>
      <c r="AH154" s="3">
        <v>42766</v>
      </c>
      <c r="AI154" s="36">
        <f t="shared" si="166"/>
        <v>3.744257726045825E-3</v>
      </c>
      <c r="AJ154" s="36"/>
      <c r="AK154" s="3">
        <v>42766</v>
      </c>
      <c r="AL154" s="36">
        <f t="shared" si="167"/>
        <v>2.3997271317177236E-2</v>
      </c>
      <c r="AM154">
        <f t="shared" si="168"/>
        <v>2.0253013591131411E-2</v>
      </c>
      <c r="AN154">
        <f t="shared" si="169"/>
        <v>4.1018455952255368E-4</v>
      </c>
      <c r="AP154" s="3">
        <v>42766</v>
      </c>
      <c r="AQ154" s="36">
        <f t="shared" si="170"/>
        <v>2.3997271317177236E-2</v>
      </c>
      <c r="AR154">
        <f t="shared" si="171"/>
        <v>2.0253013591131411E-2</v>
      </c>
      <c r="AS154">
        <f t="shared" si="172"/>
        <v>0</v>
      </c>
      <c r="AT154">
        <f t="shared" si="173"/>
        <v>2.0253013591131411E-2</v>
      </c>
      <c r="AU154">
        <f t="shared" si="174"/>
        <v>0</v>
      </c>
      <c r="AW154" s="3">
        <v>42766</v>
      </c>
      <c r="AX154" s="36">
        <f t="shared" si="175"/>
        <v>2.3997271317177236E-2</v>
      </c>
      <c r="AY154">
        <f t="shared" si="176"/>
        <v>2.0253013591131411E-2</v>
      </c>
      <c r="AZ154" s="49">
        <f t="shared" ref="AZ154:BA154" si="189">BF360</f>
        <v>-1.18</v>
      </c>
      <c r="BA154" s="49">
        <f t="shared" si="189"/>
        <v>-2.75</v>
      </c>
    </row>
    <row r="155" spans="2:57" ht="13" x14ac:dyDescent="0.3">
      <c r="B155" s="27">
        <v>42794</v>
      </c>
      <c r="C155" s="34">
        <v>194.15</v>
      </c>
      <c r="D155" s="29"/>
      <c r="E155" s="28">
        <v>194.15</v>
      </c>
      <c r="F155" s="28">
        <v>0</v>
      </c>
      <c r="G155" s="30">
        <v>0</v>
      </c>
      <c r="H155" s="28">
        <v>194.15</v>
      </c>
      <c r="I155" s="28"/>
      <c r="J155" s="31"/>
      <c r="K155" s="31">
        <f t="shared" si="161"/>
        <v>2.9533049289610799E-2</v>
      </c>
      <c r="L155" s="36"/>
      <c r="N155" s="39">
        <v>42794</v>
      </c>
      <c r="O155" s="40">
        <v>4532.9252999999999</v>
      </c>
      <c r="P155" s="41">
        <v>173.1104</v>
      </c>
      <c r="Q155" s="42">
        <v>3.9705905863113497E-2</v>
      </c>
      <c r="R155" s="40">
        <v>4362.1045000000004</v>
      </c>
      <c r="S155" s="40">
        <v>4362.1045000000004</v>
      </c>
      <c r="T155" s="40">
        <v>4544.5083000000004</v>
      </c>
      <c r="U155">
        <f t="shared" si="162"/>
        <v>3.8937890338749941E-2</v>
      </c>
      <c r="V155" s="44"/>
      <c r="W155" s="45"/>
      <c r="X155" s="3"/>
      <c r="Y155" s="3">
        <v>42794</v>
      </c>
      <c r="Z155">
        <v>98.7109375</v>
      </c>
      <c r="AA155">
        <f t="shared" si="163"/>
        <v>2.8091734867015085E-2</v>
      </c>
      <c r="AB155" s="45"/>
      <c r="AC155" s="45"/>
      <c r="AD155" s="3">
        <v>42794</v>
      </c>
      <c r="AE155" s="36">
        <f t="shared" si="164"/>
        <v>1.4413144225957145E-3</v>
      </c>
      <c r="AF155">
        <f t="shared" si="165"/>
        <v>1.0846155471734856E-2</v>
      </c>
      <c r="AH155" s="3">
        <v>42794</v>
      </c>
      <c r="AI155" s="36">
        <f t="shared" si="166"/>
        <v>-9.4048410491391413E-3</v>
      </c>
      <c r="AJ155" s="36"/>
      <c r="AK155" s="3">
        <v>42794</v>
      </c>
      <c r="AL155" s="36">
        <f t="shared" si="167"/>
        <v>1.4413144225957145E-3</v>
      </c>
      <c r="AM155">
        <f t="shared" si="168"/>
        <v>1.0846155471734856E-2</v>
      </c>
      <c r="AN155">
        <f t="shared" si="169"/>
        <v>1.1763908851704394E-4</v>
      </c>
      <c r="AP155" s="3">
        <v>42794</v>
      </c>
      <c r="AQ155" s="36">
        <f t="shared" si="170"/>
        <v>1.4413144225957145E-3</v>
      </c>
      <c r="AR155">
        <f t="shared" si="171"/>
        <v>1.0846155471734856E-2</v>
      </c>
      <c r="AS155">
        <f t="shared" si="172"/>
        <v>0</v>
      </c>
      <c r="AT155">
        <f t="shared" si="173"/>
        <v>1.0846155471734856E-2</v>
      </c>
      <c r="AU155">
        <f t="shared" si="174"/>
        <v>0</v>
      </c>
      <c r="AW155" s="3">
        <v>42794</v>
      </c>
      <c r="AX155" s="36">
        <f t="shared" si="175"/>
        <v>1.4413144225957145E-3</v>
      </c>
      <c r="AY155">
        <f t="shared" si="176"/>
        <v>1.0846155471734856E-2</v>
      </c>
      <c r="AZ155" s="49">
        <f t="shared" ref="AZ155:BA155" si="190">BF361</f>
        <v>-2.0499999999999998</v>
      </c>
      <c r="BA155" s="49">
        <f t="shared" si="190"/>
        <v>-1.67</v>
      </c>
    </row>
    <row r="156" spans="2:57" ht="13" x14ac:dyDescent="0.3">
      <c r="B156" s="21">
        <v>42825</v>
      </c>
      <c r="C156" s="33">
        <v>189.96</v>
      </c>
      <c r="D156" s="23"/>
      <c r="E156" s="22">
        <v>189.96</v>
      </c>
      <c r="F156" s="22">
        <v>0</v>
      </c>
      <c r="G156" s="24">
        <v>0</v>
      </c>
      <c r="H156" s="22">
        <v>189.96</v>
      </c>
      <c r="I156" s="25"/>
      <c r="J156" s="26"/>
      <c r="K156" s="31">
        <f t="shared" si="161"/>
        <v>-2.1817532496755249E-2</v>
      </c>
      <c r="L156" s="36"/>
      <c r="N156" s="39">
        <v>42825</v>
      </c>
      <c r="O156" s="40">
        <v>4538.2129000000004</v>
      </c>
      <c r="P156" s="41">
        <v>5.2876000000005696</v>
      </c>
      <c r="Q156" s="42">
        <v>1.1664873453795001E-3</v>
      </c>
      <c r="R156" s="40">
        <v>4595.7349000000004</v>
      </c>
      <c r="S156" s="40">
        <v>4496.5288</v>
      </c>
      <c r="T156" s="40">
        <v>4595.7349000000004</v>
      </c>
      <c r="U156">
        <f t="shared" si="162"/>
        <v>1.1658075276306517E-3</v>
      </c>
      <c r="V156" s="44"/>
      <c r="W156" s="45"/>
      <c r="X156" s="3"/>
      <c r="Y156" s="3">
        <v>42825</v>
      </c>
      <c r="Z156">
        <v>98.7890625</v>
      </c>
      <c r="AA156">
        <f t="shared" si="163"/>
        <v>7.9113928177101034E-4</v>
      </c>
      <c r="AB156" s="45"/>
      <c r="AC156" s="45"/>
      <c r="AD156" s="3">
        <v>42825</v>
      </c>
      <c r="AE156" s="36">
        <f t="shared" si="164"/>
        <v>-2.2608671778526258E-2</v>
      </c>
      <c r="AF156">
        <f t="shared" si="165"/>
        <v>3.7466824585964133E-4</v>
      </c>
      <c r="AH156" s="3">
        <v>42825</v>
      </c>
      <c r="AI156" s="36">
        <f t="shared" si="166"/>
        <v>-2.2983340024385901E-2</v>
      </c>
      <c r="AJ156" s="36"/>
      <c r="AK156" s="3">
        <v>42825</v>
      </c>
      <c r="AL156" s="36">
        <f t="shared" si="167"/>
        <v>-2.2608671778526258E-2</v>
      </c>
      <c r="AM156">
        <f t="shared" si="168"/>
        <v>3.7466824585964133E-4</v>
      </c>
      <c r="AN156">
        <f t="shared" si="169"/>
        <v>1.4037629445554064E-7</v>
      </c>
      <c r="AP156" s="3">
        <v>42825</v>
      </c>
      <c r="AQ156" s="36">
        <f t="shared" si="170"/>
        <v>-2.2608671778526258E-2</v>
      </c>
      <c r="AR156">
        <f t="shared" si="171"/>
        <v>3.7466824585964133E-4</v>
      </c>
      <c r="AS156">
        <f t="shared" si="172"/>
        <v>0</v>
      </c>
      <c r="AT156">
        <f t="shared" si="173"/>
        <v>3.7466824585964133E-4</v>
      </c>
      <c r="AU156">
        <f t="shared" si="174"/>
        <v>0</v>
      </c>
      <c r="AW156" s="3">
        <v>42825</v>
      </c>
      <c r="AX156" s="36">
        <f t="shared" si="175"/>
        <v>-2.2608671778526258E-2</v>
      </c>
      <c r="AY156">
        <f t="shared" si="176"/>
        <v>3.7466824585964133E-4</v>
      </c>
      <c r="AZ156" s="49">
        <f t="shared" ref="AZ156:BA156" si="191">BF362</f>
        <v>1.1399999999999999</v>
      </c>
      <c r="BA156" s="49">
        <f t="shared" si="191"/>
        <v>-3.35</v>
      </c>
    </row>
    <row r="157" spans="2:57" ht="13" x14ac:dyDescent="0.3">
      <c r="B157" s="27">
        <v>42853</v>
      </c>
      <c r="C157" s="34">
        <v>190.73</v>
      </c>
      <c r="D157" s="29"/>
      <c r="E157" s="28">
        <v>190.73</v>
      </c>
      <c r="F157" s="28">
        <v>0</v>
      </c>
      <c r="G157" s="30">
        <v>0</v>
      </c>
      <c r="H157" s="28">
        <v>190.73</v>
      </c>
      <c r="I157" s="28"/>
      <c r="J157" s="31"/>
      <c r="K157" s="31">
        <f t="shared" si="161"/>
        <v>4.0452917074140556E-3</v>
      </c>
      <c r="L157" s="36"/>
      <c r="N157" s="39">
        <v>42855</v>
      </c>
      <c r="O157" s="40">
        <v>4584.8198000000002</v>
      </c>
      <c r="P157" s="41">
        <v>46.606899999999797</v>
      </c>
      <c r="Q157" s="42">
        <v>1.02698795818944E-2</v>
      </c>
      <c r="R157" s="40">
        <v>4530.9750999999997</v>
      </c>
      <c r="S157" s="40">
        <v>4477.0688</v>
      </c>
      <c r="T157" s="40">
        <v>4593.5684000000001</v>
      </c>
      <c r="U157">
        <f t="shared" si="162"/>
        <v>1.0217502666426515E-2</v>
      </c>
      <c r="V157" s="44"/>
      <c r="W157" s="45"/>
      <c r="X157" s="3"/>
      <c r="Y157" s="3">
        <v>42855</v>
      </c>
      <c r="Z157">
        <v>99.6640625</v>
      </c>
      <c r="AA157">
        <f t="shared" si="163"/>
        <v>8.8182604342244685E-3</v>
      </c>
      <c r="AB157" s="45"/>
      <c r="AC157" s="45"/>
      <c r="AD157" s="3">
        <v>42855</v>
      </c>
      <c r="AE157" s="36">
        <f t="shared" si="164"/>
        <v>-4.7729687268104129E-3</v>
      </c>
      <c r="AF157">
        <f t="shared" si="165"/>
        <v>1.399242232202046E-3</v>
      </c>
      <c r="AH157" s="3">
        <v>42855</v>
      </c>
      <c r="AI157" s="36">
        <f t="shared" si="166"/>
        <v>-6.1722109590124589E-3</v>
      </c>
      <c r="AJ157" s="36"/>
      <c r="AK157" s="3">
        <v>42855</v>
      </c>
      <c r="AL157" s="36">
        <f t="shared" si="167"/>
        <v>-4.7729687268104129E-3</v>
      </c>
      <c r="AM157">
        <f t="shared" si="168"/>
        <v>1.399242232202046E-3</v>
      </c>
      <c r="AN157">
        <f t="shared" si="169"/>
        <v>1.9578788243777642E-6</v>
      </c>
      <c r="AP157" s="3">
        <v>42855</v>
      </c>
      <c r="AQ157" s="36">
        <f t="shared" si="170"/>
        <v>-4.7729687268104129E-3</v>
      </c>
      <c r="AR157">
        <f t="shared" si="171"/>
        <v>1.399242232202046E-3</v>
      </c>
      <c r="AS157">
        <f t="shared" si="172"/>
        <v>0</v>
      </c>
      <c r="AT157">
        <f t="shared" si="173"/>
        <v>1.399242232202046E-3</v>
      </c>
      <c r="AU157">
        <f t="shared" si="174"/>
        <v>0</v>
      </c>
      <c r="AW157" s="3">
        <v>42855</v>
      </c>
      <c r="AX157" s="36">
        <f t="shared" si="175"/>
        <v>-4.7729687268104129E-3</v>
      </c>
      <c r="AY157">
        <f t="shared" si="176"/>
        <v>1.399242232202046E-3</v>
      </c>
      <c r="AZ157" s="49">
        <f t="shared" ref="AZ157:BA157" si="192">BF363</f>
        <v>0.73</v>
      </c>
      <c r="BA157" s="49">
        <f t="shared" si="192"/>
        <v>-2.13</v>
      </c>
    </row>
    <row r="158" spans="2:57" ht="13" x14ac:dyDescent="0.3">
      <c r="B158" s="21" t="s">
        <v>158</v>
      </c>
      <c r="C158" s="33">
        <v>190.57</v>
      </c>
      <c r="D158" s="23"/>
      <c r="E158" s="22">
        <v>190.57</v>
      </c>
      <c r="F158" s="22">
        <v>0</v>
      </c>
      <c r="G158" s="24">
        <v>0</v>
      </c>
      <c r="H158" s="22">
        <v>190.57</v>
      </c>
      <c r="I158" s="25"/>
      <c r="J158" s="26"/>
      <c r="K158" s="31">
        <f t="shared" si="161"/>
        <v>-8.3923424805059776E-4</v>
      </c>
      <c r="L158" s="36"/>
      <c r="N158" s="39">
        <v>42886</v>
      </c>
      <c r="O158" s="40">
        <v>4649.3413</v>
      </c>
      <c r="P158" s="41">
        <v>64.521499999999804</v>
      </c>
      <c r="Q158" s="42">
        <v>1.4072854073784899E-2</v>
      </c>
      <c r="R158" s="40">
        <v>4592.7808000000005</v>
      </c>
      <c r="S158" s="40">
        <v>4540.5825000000004</v>
      </c>
      <c r="T158" s="40">
        <v>4655.6538</v>
      </c>
      <c r="U158">
        <f t="shared" si="162"/>
        <v>1.3974750787032102E-2</v>
      </c>
      <c r="V158" s="44"/>
      <c r="W158" s="45"/>
      <c r="X158" s="3"/>
      <c r="Y158" s="3">
        <v>42886</v>
      </c>
      <c r="Z158">
        <v>101.5078125</v>
      </c>
      <c r="AA158">
        <f t="shared" si="163"/>
        <v>1.833061034444626E-2</v>
      </c>
      <c r="AB158" s="45"/>
      <c r="AC158" s="45"/>
      <c r="AD158" s="3">
        <v>42886</v>
      </c>
      <c r="AE158" s="36">
        <f t="shared" si="164"/>
        <v>-1.9169844592496859E-2</v>
      </c>
      <c r="AF158">
        <f t="shared" si="165"/>
        <v>-4.3558595574141584E-3</v>
      </c>
      <c r="AH158" s="3">
        <v>42886</v>
      </c>
      <c r="AI158" s="36">
        <f t="shared" si="166"/>
        <v>-1.4813985035082699E-2</v>
      </c>
      <c r="AJ158" s="36"/>
      <c r="AK158" s="3">
        <v>42886</v>
      </c>
      <c r="AL158" s="36">
        <f t="shared" si="167"/>
        <v>-1.9169844592496859E-2</v>
      </c>
      <c r="AM158">
        <f t="shared" si="168"/>
        <v>-4.3558595574141584E-3</v>
      </c>
      <c r="AN158">
        <f t="shared" si="169"/>
        <v>1.8973512483916269E-5</v>
      </c>
      <c r="AP158" s="3">
        <v>42886</v>
      </c>
      <c r="AQ158" s="36">
        <f t="shared" si="170"/>
        <v>-1.9169844592496859E-2</v>
      </c>
      <c r="AR158">
        <f t="shared" si="171"/>
        <v>-4.3558595574141584E-3</v>
      </c>
      <c r="AS158">
        <f t="shared" si="172"/>
        <v>-1</v>
      </c>
      <c r="AT158">
        <f t="shared" si="173"/>
        <v>-4.3558595574141584E-3</v>
      </c>
      <c r="AU158">
        <f t="shared" si="174"/>
        <v>4.3558595574141584E-3</v>
      </c>
      <c r="AW158" s="3">
        <v>42886</v>
      </c>
      <c r="AX158" s="36">
        <f t="shared" si="175"/>
        <v>-1.9169844592496859E-2</v>
      </c>
      <c r="AY158">
        <f t="shared" si="176"/>
        <v>-4.3558595574141584E-3</v>
      </c>
      <c r="AZ158" s="49">
        <f t="shared" ref="AZ158:BA158" si="193">BF364</f>
        <v>-2.57</v>
      </c>
      <c r="BA158" s="49">
        <f t="shared" si="193"/>
        <v>-3.78</v>
      </c>
    </row>
    <row r="159" spans="2:57" ht="13" x14ac:dyDescent="0.3">
      <c r="B159" s="27">
        <v>42916</v>
      </c>
      <c r="C159" s="34">
        <v>192.69</v>
      </c>
      <c r="D159" s="29"/>
      <c r="E159" s="28">
        <v>192.69</v>
      </c>
      <c r="F159" s="28">
        <v>0</v>
      </c>
      <c r="G159" s="30">
        <v>0</v>
      </c>
      <c r="H159" s="28">
        <v>192.69</v>
      </c>
      <c r="I159" s="28"/>
      <c r="J159" s="31"/>
      <c r="K159" s="31">
        <f t="shared" si="161"/>
        <v>1.1063098797526238E-2</v>
      </c>
      <c r="L159" s="36"/>
      <c r="N159" s="39">
        <v>42916</v>
      </c>
      <c r="O159" s="40">
        <v>4678.3599000000004</v>
      </c>
      <c r="P159" s="41">
        <v>29.018600000000301</v>
      </c>
      <c r="Q159" s="42">
        <v>6.2414432771369897E-3</v>
      </c>
      <c r="R159" s="40">
        <v>4685.1103999999996</v>
      </c>
      <c r="S159" s="40">
        <v>4669.2686000000003</v>
      </c>
      <c r="T159" s="40">
        <v>4734.4790000000003</v>
      </c>
      <c r="U159">
        <f t="shared" si="162"/>
        <v>6.2220461389643844E-3</v>
      </c>
      <c r="V159" s="44"/>
      <c r="W159" s="45"/>
      <c r="X159" s="3"/>
      <c r="Y159" s="3">
        <v>42916</v>
      </c>
      <c r="Z159">
        <v>100.6328125</v>
      </c>
      <c r="AA159">
        <f t="shared" si="163"/>
        <v>-8.65739348664845E-3</v>
      </c>
      <c r="AB159" s="45"/>
      <c r="AC159" s="45"/>
      <c r="AD159" s="3">
        <v>42916</v>
      </c>
      <c r="AE159" s="36">
        <f t="shared" si="164"/>
        <v>1.972049228417469E-2</v>
      </c>
      <c r="AF159">
        <f t="shared" si="165"/>
        <v>1.4879439625612834E-2</v>
      </c>
      <c r="AH159" s="3">
        <v>42916</v>
      </c>
      <c r="AI159" s="36">
        <f t="shared" si="166"/>
        <v>4.8410526585618537E-3</v>
      </c>
      <c r="AJ159" s="36"/>
      <c r="AK159" s="3">
        <v>42916</v>
      </c>
      <c r="AL159" s="36">
        <f t="shared" si="167"/>
        <v>1.972049228417469E-2</v>
      </c>
      <c r="AM159">
        <f t="shared" si="168"/>
        <v>1.4879439625612834E-2</v>
      </c>
      <c r="AN159">
        <f t="shared" si="169"/>
        <v>2.2139772357225739E-4</v>
      </c>
      <c r="AP159" s="3">
        <v>42916</v>
      </c>
      <c r="AQ159" s="36">
        <f t="shared" si="170"/>
        <v>1.972049228417469E-2</v>
      </c>
      <c r="AR159">
        <f t="shared" si="171"/>
        <v>1.4879439625612834E-2</v>
      </c>
      <c r="AS159">
        <f t="shared" si="172"/>
        <v>0</v>
      </c>
      <c r="AT159">
        <f t="shared" si="173"/>
        <v>1.4879439625612834E-2</v>
      </c>
      <c r="AU159">
        <f t="shared" si="174"/>
        <v>0</v>
      </c>
      <c r="AW159" s="3">
        <v>42916</v>
      </c>
      <c r="AX159" s="36">
        <f t="shared" si="175"/>
        <v>1.972049228417469E-2</v>
      </c>
      <c r="AY159">
        <f t="shared" si="176"/>
        <v>1.4879439625612834E-2</v>
      </c>
      <c r="AZ159" s="49">
        <f t="shared" ref="AZ159:BA159" si="194">BF365</f>
        <v>2.25</v>
      </c>
      <c r="BA159" s="49">
        <f t="shared" si="194"/>
        <v>1.48</v>
      </c>
    </row>
    <row r="160" spans="2:57" ht="13" x14ac:dyDescent="0.3">
      <c r="B160" s="21">
        <v>42947</v>
      </c>
      <c r="C160" s="33">
        <v>196.17</v>
      </c>
      <c r="D160" s="23"/>
      <c r="E160" s="22">
        <v>196.17</v>
      </c>
      <c r="F160" s="22">
        <v>0</v>
      </c>
      <c r="G160" s="24">
        <v>0</v>
      </c>
      <c r="H160" s="22">
        <v>196.17</v>
      </c>
      <c r="I160" s="25"/>
      <c r="J160" s="26"/>
      <c r="K160" s="31">
        <f t="shared" si="161"/>
        <v>1.7898950303483464E-2</v>
      </c>
      <c r="L160" s="36"/>
      <c r="N160" s="39">
        <v>42947</v>
      </c>
      <c r="O160" s="40">
        <v>4774.5595999999996</v>
      </c>
      <c r="P160" s="41">
        <v>96.199699999999197</v>
      </c>
      <c r="Q160" s="42">
        <v>2.0562697624011202E-2</v>
      </c>
      <c r="R160" s="40">
        <v>4689.6084000000001</v>
      </c>
      <c r="S160" s="40">
        <v>4655.0249000000003</v>
      </c>
      <c r="T160" s="40">
        <v>4788.4111000000003</v>
      </c>
      <c r="U160">
        <f t="shared" si="162"/>
        <v>2.035413952261526E-2</v>
      </c>
      <c r="V160" s="44"/>
      <c r="W160" s="45"/>
      <c r="X160" s="3"/>
      <c r="Y160" s="3">
        <v>42947</v>
      </c>
      <c r="Z160">
        <v>100.6953125</v>
      </c>
      <c r="AA160">
        <f t="shared" si="163"/>
        <v>6.208770086917455E-4</v>
      </c>
      <c r="AB160" s="45"/>
      <c r="AC160" s="45"/>
      <c r="AD160" s="3">
        <v>42947</v>
      </c>
      <c r="AE160" s="36">
        <f t="shared" si="164"/>
        <v>1.727807329479172E-2</v>
      </c>
      <c r="AF160">
        <f t="shared" si="165"/>
        <v>1.9733262513923516E-2</v>
      </c>
      <c r="AH160" s="3">
        <v>42947</v>
      </c>
      <c r="AI160" s="36">
        <f t="shared" si="166"/>
        <v>-2.455189219131796E-3</v>
      </c>
      <c r="AJ160" s="36"/>
      <c r="AK160" s="3">
        <v>42947</v>
      </c>
      <c r="AL160" s="36">
        <f t="shared" si="167"/>
        <v>1.727807329479172E-2</v>
      </c>
      <c r="AM160">
        <f t="shared" si="168"/>
        <v>1.9733262513923516E-2</v>
      </c>
      <c r="AN160">
        <f t="shared" si="169"/>
        <v>3.8940164944341907E-4</v>
      </c>
      <c r="AP160" s="3">
        <v>42947</v>
      </c>
      <c r="AQ160" s="36">
        <f t="shared" si="170"/>
        <v>1.727807329479172E-2</v>
      </c>
      <c r="AR160">
        <f t="shared" si="171"/>
        <v>1.9733262513923516E-2</v>
      </c>
      <c r="AS160">
        <f t="shared" si="172"/>
        <v>0</v>
      </c>
      <c r="AT160">
        <f t="shared" si="173"/>
        <v>1.9733262513923516E-2</v>
      </c>
      <c r="AU160">
        <f t="shared" si="174"/>
        <v>0</v>
      </c>
      <c r="AW160" s="3">
        <v>42947</v>
      </c>
      <c r="AX160" s="36">
        <f t="shared" si="175"/>
        <v>1.727807329479172E-2</v>
      </c>
      <c r="AY160">
        <f t="shared" si="176"/>
        <v>1.9733262513923516E-2</v>
      </c>
      <c r="AZ160" s="49">
        <f t="shared" ref="AZ160:BA160" si="195">BF366</f>
        <v>-1.5</v>
      </c>
      <c r="BA160" s="49">
        <f t="shared" si="195"/>
        <v>-0.31</v>
      </c>
    </row>
    <row r="161" spans="2:55" ht="13" x14ac:dyDescent="0.3">
      <c r="B161" s="27">
        <v>42978</v>
      </c>
      <c r="C161" s="34">
        <v>194.1</v>
      </c>
      <c r="D161" s="29"/>
      <c r="E161" s="28">
        <v>194.1</v>
      </c>
      <c r="F161" s="28">
        <v>0</v>
      </c>
      <c r="G161" s="30">
        <v>0</v>
      </c>
      <c r="H161" s="28">
        <v>194.1</v>
      </c>
      <c r="I161" s="28"/>
      <c r="J161" s="31"/>
      <c r="K161" s="31">
        <f t="shared" si="161"/>
        <v>-1.060814006632964E-2</v>
      </c>
      <c r="L161" s="36"/>
      <c r="N161" s="39">
        <v>42978</v>
      </c>
      <c r="O161" s="40">
        <v>4789.1758</v>
      </c>
      <c r="P161" s="41">
        <v>14.616200000000401</v>
      </c>
      <c r="Q161" s="42">
        <v>3.0612666349374702E-3</v>
      </c>
      <c r="R161" s="40">
        <v>4786.2655999999997</v>
      </c>
      <c r="S161" s="40">
        <v>4696.2201999999997</v>
      </c>
      <c r="T161" s="40">
        <v>4797.1313</v>
      </c>
      <c r="U161">
        <f t="shared" si="162"/>
        <v>3.0565904990675916E-3</v>
      </c>
      <c r="V161" s="44"/>
      <c r="W161" s="45"/>
      <c r="X161" s="3"/>
      <c r="Y161" s="3">
        <v>42978</v>
      </c>
      <c r="Z161">
        <v>101.1640625</v>
      </c>
      <c r="AA161">
        <f t="shared" si="163"/>
        <v>4.6443306640604875E-3</v>
      </c>
      <c r="AB161" s="45"/>
      <c r="AC161" s="45"/>
      <c r="AD161" s="3">
        <v>42978</v>
      </c>
      <c r="AE161" s="36">
        <f t="shared" si="164"/>
        <v>-1.5252470730390127E-2</v>
      </c>
      <c r="AF161">
        <f t="shared" si="165"/>
        <v>-1.5877401649928959E-3</v>
      </c>
      <c r="AH161" s="3">
        <v>42978</v>
      </c>
      <c r="AI161" s="36">
        <f t="shared" si="166"/>
        <v>-1.3664730565397232E-2</v>
      </c>
      <c r="AJ161" s="36"/>
      <c r="AK161" s="3">
        <v>42978</v>
      </c>
      <c r="AL161" s="36">
        <f t="shared" si="167"/>
        <v>-1.5252470730390127E-2</v>
      </c>
      <c r="AM161">
        <f t="shared" si="168"/>
        <v>-1.5877401649928959E-3</v>
      </c>
      <c r="AN161">
        <f t="shared" si="169"/>
        <v>2.5209188315316683E-6</v>
      </c>
      <c r="AP161" s="3">
        <v>42978</v>
      </c>
      <c r="AQ161" s="36">
        <f t="shared" si="170"/>
        <v>-1.5252470730390127E-2</v>
      </c>
      <c r="AR161">
        <f t="shared" si="171"/>
        <v>-1.5877401649928959E-3</v>
      </c>
      <c r="AS161">
        <f t="shared" si="172"/>
        <v>-1</v>
      </c>
      <c r="AT161">
        <f t="shared" si="173"/>
        <v>-1.5877401649928959E-3</v>
      </c>
      <c r="AU161">
        <f t="shared" si="174"/>
        <v>1.5877401649928959E-3</v>
      </c>
      <c r="AW161" s="3">
        <v>42978</v>
      </c>
      <c r="AX161" s="36">
        <f t="shared" si="175"/>
        <v>-1.5252470730390127E-2</v>
      </c>
      <c r="AY161">
        <f t="shared" si="176"/>
        <v>-1.5877401649928959E-3</v>
      </c>
      <c r="AZ161" s="49">
        <f t="shared" ref="AZ161:BA161" si="196">BF367</f>
        <v>-1.67</v>
      </c>
      <c r="BA161" s="49">
        <f t="shared" si="196"/>
        <v>-2.1</v>
      </c>
    </row>
    <row r="162" spans="2:55" ht="13" x14ac:dyDescent="0.3">
      <c r="B162" s="21">
        <v>43007</v>
      </c>
      <c r="C162" s="33">
        <v>200.52</v>
      </c>
      <c r="D162" s="23"/>
      <c r="E162" s="22">
        <v>200.52</v>
      </c>
      <c r="F162" s="22">
        <v>0</v>
      </c>
      <c r="G162" s="24">
        <v>0</v>
      </c>
      <c r="H162" s="22">
        <v>200.52</v>
      </c>
      <c r="I162" s="25"/>
      <c r="J162" s="26"/>
      <c r="K162" s="31">
        <f t="shared" si="161"/>
        <v>3.254050222033824E-2</v>
      </c>
      <c r="L162" s="36"/>
      <c r="N162" s="39">
        <v>43008</v>
      </c>
      <c r="O162" s="40">
        <v>4887.9673000000003</v>
      </c>
      <c r="P162" s="41">
        <v>98.791500000000298</v>
      </c>
      <c r="Q162" s="42">
        <v>2.06280796791799E-2</v>
      </c>
      <c r="R162" s="40">
        <v>4798.9872999999998</v>
      </c>
      <c r="S162" s="40">
        <v>4762.7461000000003</v>
      </c>
      <c r="T162" s="40">
        <v>4887.9673000000003</v>
      </c>
      <c r="U162">
        <f t="shared" si="162"/>
        <v>2.0418202182429509E-2</v>
      </c>
      <c r="V162" s="44"/>
      <c r="W162" s="45"/>
      <c r="X162" s="3"/>
      <c r="Y162" s="3">
        <v>43008</v>
      </c>
      <c r="Z162">
        <v>99.2265625</v>
      </c>
      <c r="AA162">
        <f t="shared" si="163"/>
        <v>-1.9337834564520619E-2</v>
      </c>
      <c r="AB162" s="45"/>
      <c r="AC162" s="45"/>
      <c r="AD162" s="3">
        <v>43008</v>
      </c>
      <c r="AE162" s="36">
        <f t="shared" si="164"/>
        <v>5.1878336784858856E-2</v>
      </c>
      <c r="AF162">
        <f t="shared" si="165"/>
        <v>3.9756036746950128E-2</v>
      </c>
      <c r="AH162" s="3">
        <v>43008</v>
      </c>
      <c r="AI162" s="36">
        <f t="shared" si="166"/>
        <v>1.2122300037908731E-2</v>
      </c>
      <c r="AJ162" s="36"/>
      <c r="AK162" s="3">
        <v>43008</v>
      </c>
      <c r="AL162" s="36">
        <f t="shared" si="167"/>
        <v>5.1878336784858856E-2</v>
      </c>
      <c r="AM162">
        <f t="shared" si="168"/>
        <v>3.9756036746950128E-2</v>
      </c>
      <c r="AN162">
        <f t="shared" si="169"/>
        <v>1.5805424578248489E-3</v>
      </c>
      <c r="AP162" s="3">
        <v>43008</v>
      </c>
      <c r="AQ162" s="36">
        <f t="shared" si="170"/>
        <v>5.1878336784858856E-2</v>
      </c>
      <c r="AR162">
        <f t="shared" si="171"/>
        <v>3.9756036746950128E-2</v>
      </c>
      <c r="AS162">
        <f t="shared" si="172"/>
        <v>0</v>
      </c>
      <c r="AT162">
        <f t="shared" si="173"/>
        <v>3.9756036746950128E-2</v>
      </c>
      <c r="AU162">
        <f t="shared" si="174"/>
        <v>0</v>
      </c>
      <c r="AW162" s="3">
        <v>43008</v>
      </c>
      <c r="AX162" s="36">
        <f t="shared" si="175"/>
        <v>5.1878336784858856E-2</v>
      </c>
      <c r="AY162">
        <f t="shared" si="176"/>
        <v>3.9756036746950128E-2</v>
      </c>
      <c r="AZ162" s="49">
        <f t="shared" ref="AZ162:BA162" si="197">BF368</f>
        <v>4.47</v>
      </c>
      <c r="BA162" s="49">
        <f t="shared" si="197"/>
        <v>3.12</v>
      </c>
    </row>
    <row r="163" spans="2:55" ht="13" x14ac:dyDescent="0.3">
      <c r="B163" s="27" t="s">
        <v>159</v>
      </c>
      <c r="C163" s="34">
        <v>201.77</v>
      </c>
      <c r="D163" s="29"/>
      <c r="E163" s="28">
        <v>201.77</v>
      </c>
      <c r="F163" s="28">
        <v>0</v>
      </c>
      <c r="G163" s="30">
        <v>0</v>
      </c>
      <c r="H163" s="28">
        <v>201.77</v>
      </c>
      <c r="I163" s="28"/>
      <c r="J163" s="31"/>
      <c r="K163" s="31">
        <f t="shared" si="161"/>
        <v>6.2144424312840464E-3</v>
      </c>
      <c r="L163" s="36"/>
      <c r="N163" s="39">
        <v>43039</v>
      </c>
      <c r="O163" s="40">
        <v>5002.0303000000004</v>
      </c>
      <c r="P163" s="41">
        <v>114.063</v>
      </c>
      <c r="Q163" s="42">
        <v>2.3335467076467602E-2</v>
      </c>
      <c r="R163" s="40">
        <v>4906.9184999999998</v>
      </c>
      <c r="S163" s="40">
        <v>4906.9184999999998</v>
      </c>
      <c r="T163" s="40">
        <v>5012.7494999999999</v>
      </c>
      <c r="U163">
        <f t="shared" si="162"/>
        <v>2.3067358019832989E-2</v>
      </c>
      <c r="V163" s="44"/>
      <c r="W163" s="45"/>
      <c r="X163" s="3"/>
      <c r="Y163" s="3">
        <v>43039</v>
      </c>
      <c r="Z163">
        <v>98.8984375</v>
      </c>
      <c r="AA163">
        <f t="shared" si="163"/>
        <v>-3.3123058674912101E-3</v>
      </c>
      <c r="AB163" s="45"/>
      <c r="AC163" s="45"/>
      <c r="AD163" s="3">
        <v>43039</v>
      </c>
      <c r="AE163" s="36">
        <f t="shared" si="164"/>
        <v>9.5267482987752561E-3</v>
      </c>
      <c r="AF163">
        <f t="shared" si="165"/>
        <v>2.6379663887324198E-2</v>
      </c>
      <c r="AH163" s="3">
        <v>43039</v>
      </c>
      <c r="AI163" s="36">
        <f t="shared" si="166"/>
        <v>-1.6852915588548942E-2</v>
      </c>
      <c r="AJ163" s="36"/>
      <c r="AK163" s="3">
        <v>43039</v>
      </c>
      <c r="AL163" s="36">
        <f t="shared" si="167"/>
        <v>9.5267482987752561E-3</v>
      </c>
      <c r="AM163">
        <f t="shared" si="168"/>
        <v>2.6379663887324198E-2</v>
      </c>
      <c r="AN163">
        <f t="shared" si="169"/>
        <v>6.9588666680819638E-4</v>
      </c>
      <c r="AP163" s="3">
        <v>43039</v>
      </c>
      <c r="AQ163" s="36">
        <f t="shared" si="170"/>
        <v>9.5267482987752561E-3</v>
      </c>
      <c r="AR163">
        <f t="shared" si="171"/>
        <v>2.6379663887324198E-2</v>
      </c>
      <c r="AS163">
        <f t="shared" si="172"/>
        <v>0</v>
      </c>
      <c r="AT163">
        <f t="shared" si="173"/>
        <v>2.6379663887324198E-2</v>
      </c>
      <c r="AU163">
        <f t="shared" si="174"/>
        <v>0</v>
      </c>
      <c r="AW163" s="3">
        <v>43039</v>
      </c>
      <c r="AX163" s="36">
        <f t="shared" si="175"/>
        <v>9.5267482987752561E-3</v>
      </c>
      <c r="AY163">
        <f t="shared" si="176"/>
        <v>2.6379663887324198E-2</v>
      </c>
      <c r="AZ163" s="49">
        <f t="shared" ref="AZ163:BA163" si="198">BF369</f>
        <v>-1.94</v>
      </c>
      <c r="BA163" s="49">
        <f t="shared" si="198"/>
        <v>0.19</v>
      </c>
    </row>
    <row r="164" spans="2:55" ht="13" x14ac:dyDescent="0.3">
      <c r="B164" s="21">
        <v>43069</v>
      </c>
      <c r="C164" s="33">
        <v>207.01</v>
      </c>
      <c r="D164" s="23"/>
      <c r="E164" s="22">
        <v>207.01</v>
      </c>
      <c r="F164" s="22">
        <v>0</v>
      </c>
      <c r="G164" s="24">
        <v>0</v>
      </c>
      <c r="H164" s="22">
        <v>207.01</v>
      </c>
      <c r="I164" s="25"/>
      <c r="J164" s="26"/>
      <c r="K164" s="31">
        <f t="shared" si="161"/>
        <v>2.5638666450675505E-2</v>
      </c>
      <c r="L164" s="36"/>
      <c r="N164" s="39">
        <v>43069</v>
      </c>
      <c r="O164" s="40">
        <v>5155.4413999999997</v>
      </c>
      <c r="P164" s="41">
        <v>153.41109999999901</v>
      </c>
      <c r="Q164" s="42">
        <v>3.06697662347226E-2</v>
      </c>
      <c r="R164" s="40">
        <v>5009.9858000000004</v>
      </c>
      <c r="S164" s="40">
        <v>4987.9594999999999</v>
      </c>
      <c r="T164" s="40">
        <v>5155.4413999999997</v>
      </c>
      <c r="U164">
        <f t="shared" si="162"/>
        <v>3.0208849395418257E-2</v>
      </c>
      <c r="V164" s="44"/>
      <c r="W164" s="45"/>
      <c r="X164" s="3"/>
      <c r="Y164" s="3">
        <v>43069</v>
      </c>
      <c r="Z164">
        <v>98.5546875</v>
      </c>
      <c r="AA164">
        <f t="shared" si="163"/>
        <v>-3.4818425616701147E-3</v>
      </c>
      <c r="AB164" s="45"/>
      <c r="AC164" s="45"/>
      <c r="AD164" s="3">
        <v>43069</v>
      </c>
      <c r="AE164" s="36">
        <f t="shared" si="164"/>
        <v>2.912050901234562E-2</v>
      </c>
      <c r="AF164">
        <f t="shared" si="165"/>
        <v>3.3690691957088369E-2</v>
      </c>
      <c r="AH164" s="3">
        <v>43069</v>
      </c>
      <c r="AI164" s="36">
        <f t="shared" si="166"/>
        <v>-4.5701829447427518E-3</v>
      </c>
      <c r="AJ164" s="36"/>
      <c r="AK164" s="3">
        <v>43069</v>
      </c>
      <c r="AL164" s="36">
        <f t="shared" si="167"/>
        <v>2.912050901234562E-2</v>
      </c>
      <c r="AM164">
        <f t="shared" si="168"/>
        <v>3.3690691957088369E-2</v>
      </c>
      <c r="AN164">
        <f t="shared" si="169"/>
        <v>1.1350627245474189E-3</v>
      </c>
      <c r="AP164" s="3">
        <v>43069</v>
      </c>
      <c r="AQ164" s="36">
        <f t="shared" si="170"/>
        <v>2.912050901234562E-2</v>
      </c>
      <c r="AR164">
        <f t="shared" si="171"/>
        <v>3.3690691957088369E-2</v>
      </c>
      <c r="AS164">
        <f t="shared" si="172"/>
        <v>0</v>
      </c>
      <c r="AT164">
        <f t="shared" si="173"/>
        <v>3.3690691957088369E-2</v>
      </c>
      <c r="AU164">
        <f t="shared" si="174"/>
        <v>0</v>
      </c>
      <c r="AW164" s="3">
        <v>43069</v>
      </c>
      <c r="AX164" s="36">
        <f t="shared" si="175"/>
        <v>2.912050901234562E-2</v>
      </c>
      <c r="AY164">
        <f t="shared" si="176"/>
        <v>3.3690691957088369E-2</v>
      </c>
      <c r="AZ164" s="49">
        <f t="shared" ref="AZ164:BA164" si="199">BF370</f>
        <v>-0.54</v>
      </c>
      <c r="BA164" s="49">
        <f t="shared" si="199"/>
        <v>-0.03</v>
      </c>
    </row>
    <row r="165" spans="2:55" ht="13" x14ac:dyDescent="0.3">
      <c r="B165" s="27">
        <v>43098</v>
      </c>
      <c r="C165" s="34">
        <v>203.61</v>
      </c>
      <c r="D165" s="29"/>
      <c r="E165" s="28">
        <v>203.61</v>
      </c>
      <c r="F165" s="28">
        <v>0</v>
      </c>
      <c r="G165" s="30">
        <v>0</v>
      </c>
      <c r="H165" s="28">
        <v>203.61</v>
      </c>
      <c r="I165" s="28"/>
      <c r="J165" s="31"/>
      <c r="K165" s="31">
        <f t="shared" si="161"/>
        <v>-1.6560701893485425E-2</v>
      </c>
      <c r="L165" s="36"/>
      <c r="N165" s="39">
        <v>43100</v>
      </c>
      <c r="O165" s="40">
        <v>5212.7632000000003</v>
      </c>
      <c r="P165" s="41">
        <v>57.3218000000006</v>
      </c>
      <c r="Q165" s="42">
        <v>1.1118698779119199E-2</v>
      </c>
      <c r="R165" s="40">
        <v>5145.2070000000003</v>
      </c>
      <c r="S165" s="40">
        <v>5120.4629000000004</v>
      </c>
      <c r="T165" s="40">
        <v>5242.2847000000002</v>
      </c>
      <c r="U165">
        <f t="shared" si="162"/>
        <v>1.1057340445468916E-2</v>
      </c>
      <c r="V165" s="44"/>
      <c r="W165" s="45"/>
      <c r="X165" s="3"/>
      <c r="Y165" s="3">
        <v>43100</v>
      </c>
      <c r="Z165">
        <v>98.6484375</v>
      </c>
      <c r="AA165">
        <f t="shared" si="163"/>
        <v>9.5079636352223451E-4</v>
      </c>
      <c r="AB165" s="45"/>
      <c r="AC165" s="45"/>
      <c r="AD165" s="3">
        <v>43100</v>
      </c>
      <c r="AE165" s="36">
        <f t="shared" si="164"/>
        <v>-1.7511498257007659E-2</v>
      </c>
      <c r="AF165">
        <f t="shared" si="165"/>
        <v>1.0106544081946681E-2</v>
      </c>
      <c r="AH165" s="3">
        <v>43100</v>
      </c>
      <c r="AI165" s="36">
        <f t="shared" si="166"/>
        <v>-2.7618042338954339E-2</v>
      </c>
      <c r="AJ165" s="36"/>
      <c r="AK165" s="3">
        <v>43100</v>
      </c>
      <c r="AL165" s="36">
        <f t="shared" si="167"/>
        <v>-1.7511498257007659E-2</v>
      </c>
      <c r="AM165">
        <f t="shared" si="168"/>
        <v>1.0106544081946681E-2</v>
      </c>
      <c r="AN165">
        <f t="shared" si="169"/>
        <v>1.0214223328033148E-4</v>
      </c>
      <c r="AP165" s="3">
        <v>43100</v>
      </c>
      <c r="AQ165" s="36">
        <f t="shared" si="170"/>
        <v>-1.7511498257007659E-2</v>
      </c>
      <c r="AR165">
        <f t="shared" si="171"/>
        <v>1.0106544081946681E-2</v>
      </c>
      <c r="AS165">
        <f t="shared" si="172"/>
        <v>0</v>
      </c>
      <c r="AT165">
        <f t="shared" si="173"/>
        <v>1.0106544081946681E-2</v>
      </c>
      <c r="AU165">
        <f t="shared" si="174"/>
        <v>0</v>
      </c>
      <c r="AW165" s="3">
        <v>43100</v>
      </c>
      <c r="AX165" s="36">
        <f t="shared" si="175"/>
        <v>-1.7511498257007659E-2</v>
      </c>
      <c r="AY165">
        <f t="shared" si="176"/>
        <v>1.0106544081946681E-2</v>
      </c>
      <c r="AZ165" s="49">
        <f t="shared" ref="AZ165:BA165" si="200">BF371</f>
        <v>-1.32</v>
      </c>
      <c r="BA165" s="49">
        <f t="shared" si="200"/>
        <v>0.06</v>
      </c>
    </row>
    <row r="166" spans="2:55" ht="13" x14ac:dyDescent="0.3">
      <c r="B166" s="21">
        <v>43131</v>
      </c>
      <c r="C166" s="33">
        <v>215.21</v>
      </c>
      <c r="D166" s="23"/>
      <c r="E166" s="22">
        <v>215.21</v>
      </c>
      <c r="F166" s="22">
        <v>0</v>
      </c>
      <c r="G166" s="24">
        <v>0</v>
      </c>
      <c r="H166" s="22">
        <v>215.21</v>
      </c>
      <c r="I166" s="25"/>
      <c r="J166" s="26"/>
      <c r="K166" s="31">
        <f t="shared" si="161"/>
        <v>5.5407896225716985E-2</v>
      </c>
      <c r="L166" s="36"/>
      <c r="N166" s="39">
        <v>43131</v>
      </c>
      <c r="O166" s="40">
        <v>5511.2143999999998</v>
      </c>
      <c r="P166" s="41">
        <v>298.45119999999997</v>
      </c>
      <c r="Q166" s="42">
        <v>5.7253933959631902E-2</v>
      </c>
      <c r="R166" s="40">
        <v>5256.2842000000001</v>
      </c>
      <c r="S166" s="40">
        <v>5256.2842000000001</v>
      </c>
      <c r="T166" s="40">
        <v>5606.085</v>
      </c>
      <c r="U166">
        <f t="shared" si="162"/>
        <v>5.5674918299581613E-2</v>
      </c>
      <c r="V166" s="44"/>
      <c r="W166" s="45"/>
      <c r="X166" s="3"/>
      <c r="Y166" s="3">
        <v>43131</v>
      </c>
      <c r="Z166">
        <v>96.0546875</v>
      </c>
      <c r="AA166">
        <f t="shared" si="163"/>
        <v>-2.664470278838741E-2</v>
      </c>
      <c r="AB166" s="45"/>
      <c r="AC166" s="45"/>
      <c r="AD166" s="3">
        <v>43131</v>
      </c>
      <c r="AE166" s="36">
        <f t="shared" si="164"/>
        <v>8.2052599014104388E-2</v>
      </c>
      <c r="AF166">
        <f t="shared" si="165"/>
        <v>8.231962108796903E-2</v>
      </c>
      <c r="AH166" s="3">
        <v>43131</v>
      </c>
      <c r="AI166" s="36">
        <f t="shared" si="166"/>
        <v>-2.670220738646284E-4</v>
      </c>
      <c r="AJ166" s="36"/>
      <c r="AK166" s="3">
        <v>43131</v>
      </c>
      <c r="AL166" s="36">
        <f t="shared" si="167"/>
        <v>8.2052599014104388E-2</v>
      </c>
      <c r="AM166">
        <f t="shared" si="168"/>
        <v>8.231962108796903E-2</v>
      </c>
      <c r="AN166">
        <f t="shared" si="169"/>
        <v>6.7765200160667957E-3</v>
      </c>
      <c r="AP166" s="3">
        <v>43131</v>
      </c>
      <c r="AQ166" s="36">
        <f t="shared" si="170"/>
        <v>8.2052599014104388E-2</v>
      </c>
      <c r="AR166">
        <f t="shared" si="171"/>
        <v>8.231962108796903E-2</v>
      </c>
      <c r="AS166">
        <f t="shared" si="172"/>
        <v>0</v>
      </c>
      <c r="AT166">
        <f t="shared" si="173"/>
        <v>8.231962108796903E-2</v>
      </c>
      <c r="AU166">
        <f t="shared" si="174"/>
        <v>0</v>
      </c>
      <c r="AW166" s="3">
        <v>43131</v>
      </c>
      <c r="AX166" s="36">
        <f t="shared" si="175"/>
        <v>8.2052599014104388E-2</v>
      </c>
      <c r="AY166">
        <f t="shared" si="176"/>
        <v>8.231962108796903E-2</v>
      </c>
      <c r="AZ166" s="49">
        <f t="shared" ref="AZ166:BA166" si="201">BF372</f>
        <v>-3.12</v>
      </c>
      <c r="BA166" s="49">
        <f t="shared" si="201"/>
        <v>-1.28</v>
      </c>
    </row>
    <row r="167" spans="2:55" ht="13" x14ac:dyDescent="0.3">
      <c r="B167" s="27">
        <v>43159</v>
      </c>
      <c r="C167" s="34">
        <v>206.83</v>
      </c>
      <c r="D167" s="29"/>
      <c r="E167" s="28">
        <v>206.83</v>
      </c>
      <c r="F167" s="28">
        <v>0</v>
      </c>
      <c r="G167" s="30">
        <v>0</v>
      </c>
      <c r="H167" s="28">
        <v>206.83</v>
      </c>
      <c r="I167" s="28"/>
      <c r="J167" s="31"/>
      <c r="K167" s="31">
        <f t="shared" si="161"/>
        <v>-3.9717095798261402E-2</v>
      </c>
      <c r="L167" s="36"/>
      <c r="N167" s="39">
        <v>43159</v>
      </c>
      <c r="O167" s="40">
        <v>5308.0869000000002</v>
      </c>
      <c r="P167" s="41">
        <v>-203.1275</v>
      </c>
      <c r="Q167" s="42">
        <v>-3.6857121726202403E-2</v>
      </c>
      <c r="R167" s="40">
        <v>5508.7002000000002</v>
      </c>
      <c r="S167" s="40">
        <v>5040.0551999999998</v>
      </c>
      <c r="T167" s="40">
        <v>5508.7002000000002</v>
      </c>
      <c r="U167">
        <f t="shared" si="162"/>
        <v>-3.7553510303874195E-2</v>
      </c>
      <c r="V167" s="44"/>
      <c r="W167" s="45"/>
      <c r="X167" s="3"/>
      <c r="Y167" s="3">
        <v>43159</v>
      </c>
      <c r="Z167">
        <v>99.0234375</v>
      </c>
      <c r="AA167">
        <f t="shared" si="163"/>
        <v>3.0438873809091042E-2</v>
      </c>
      <c r="AB167" s="45"/>
      <c r="AC167" s="45"/>
      <c r="AD167" s="3">
        <v>43159</v>
      </c>
      <c r="AE167" s="36">
        <f t="shared" si="164"/>
        <v>-7.0155969607352445E-2</v>
      </c>
      <c r="AF167">
        <f t="shared" si="165"/>
        <v>-6.7992384112965237E-2</v>
      </c>
      <c r="AH167" s="3">
        <v>43159</v>
      </c>
      <c r="AI167" s="36">
        <f t="shared" si="166"/>
        <v>-2.1635854943872074E-3</v>
      </c>
      <c r="AJ167" s="36"/>
      <c r="AK167" s="3">
        <v>43159</v>
      </c>
      <c r="AL167" s="36">
        <f t="shared" si="167"/>
        <v>-7.0155969607352445E-2</v>
      </c>
      <c r="AM167">
        <f t="shared" si="168"/>
        <v>-6.7992384112965237E-2</v>
      </c>
      <c r="AN167">
        <f t="shared" si="169"/>
        <v>4.6229642973650079E-3</v>
      </c>
      <c r="AP167" s="3">
        <v>43159</v>
      </c>
      <c r="AQ167" s="36">
        <f t="shared" si="170"/>
        <v>-7.0155969607352445E-2</v>
      </c>
      <c r="AR167">
        <f t="shared" si="171"/>
        <v>-6.7992384112965237E-2</v>
      </c>
      <c r="AS167">
        <f t="shared" si="172"/>
        <v>-1</v>
      </c>
      <c r="AT167">
        <f t="shared" si="173"/>
        <v>-6.7992384112965237E-2</v>
      </c>
      <c r="AU167">
        <f t="shared" si="174"/>
        <v>6.7992384112965237E-2</v>
      </c>
      <c r="AW167" s="3">
        <v>43159</v>
      </c>
      <c r="AX167" s="36">
        <f t="shared" si="175"/>
        <v>-7.0155969607352445E-2</v>
      </c>
      <c r="AY167">
        <f t="shared" si="176"/>
        <v>-6.7992384112965237E-2</v>
      </c>
      <c r="AZ167" s="49">
        <f t="shared" ref="AZ167:BA167" si="202">BF373</f>
        <v>0.26</v>
      </c>
      <c r="BA167" s="49">
        <f t="shared" si="202"/>
        <v>-1.04</v>
      </c>
    </row>
    <row r="168" spans="2:55" ht="13" x14ac:dyDescent="0.3">
      <c r="B168" s="21">
        <v>43188</v>
      </c>
      <c r="C168" s="33">
        <v>197.11</v>
      </c>
      <c r="D168" s="23"/>
      <c r="E168" s="22">
        <v>197.11</v>
      </c>
      <c r="F168" s="22">
        <v>0</v>
      </c>
      <c r="G168" s="24">
        <v>0</v>
      </c>
      <c r="H168" s="22">
        <v>197.11</v>
      </c>
      <c r="I168" s="25"/>
      <c r="J168" s="26"/>
      <c r="K168" s="31">
        <f t="shared" si="161"/>
        <v>-4.8135251272394132E-2</v>
      </c>
      <c r="L168" s="36"/>
      <c r="N168" s="39">
        <v>43190</v>
      </c>
      <c r="O168" s="40">
        <v>5173.1908999999996</v>
      </c>
      <c r="P168" s="41">
        <v>-134.89600000000101</v>
      </c>
      <c r="Q168" s="42">
        <v>-2.5413299092748601E-2</v>
      </c>
      <c r="R168" s="40">
        <v>5238.1831000000002</v>
      </c>
      <c r="S168" s="40">
        <v>5069.0268999999998</v>
      </c>
      <c r="T168" s="40">
        <v>5454.0254000000004</v>
      </c>
      <c r="U168">
        <f t="shared" si="162"/>
        <v>-2.5741794359194495E-2</v>
      </c>
      <c r="V168" s="44"/>
      <c r="W168" s="45"/>
      <c r="X168" s="3"/>
      <c r="Y168" s="3">
        <v>43190</v>
      </c>
      <c r="Z168">
        <v>100.0859375</v>
      </c>
      <c r="AA168">
        <f t="shared" si="163"/>
        <v>1.0672627397049749E-2</v>
      </c>
      <c r="AB168" s="45"/>
      <c r="AC168" s="45"/>
      <c r="AD168" s="3">
        <v>43190</v>
      </c>
      <c r="AE168" s="36">
        <f t="shared" si="164"/>
        <v>-5.8807878669443883E-2</v>
      </c>
      <c r="AF168">
        <f t="shared" si="165"/>
        <v>-3.6414421756244243E-2</v>
      </c>
      <c r="AH168" s="3">
        <v>43190</v>
      </c>
      <c r="AI168" s="36">
        <f t="shared" si="166"/>
        <v>-2.2393456913199637E-2</v>
      </c>
      <c r="AJ168" s="36"/>
      <c r="AK168" s="3">
        <v>43190</v>
      </c>
      <c r="AL168" s="36">
        <f t="shared" si="167"/>
        <v>-5.8807878669443883E-2</v>
      </c>
      <c r="AM168">
        <f t="shared" si="168"/>
        <v>-3.6414421756244243E-2</v>
      </c>
      <c r="AN168">
        <f t="shared" si="169"/>
        <v>1.3260101118416341E-3</v>
      </c>
      <c r="AP168" s="3">
        <v>43190</v>
      </c>
      <c r="AQ168" s="36">
        <f t="shared" si="170"/>
        <v>-5.8807878669443883E-2</v>
      </c>
      <c r="AR168">
        <f t="shared" si="171"/>
        <v>-3.6414421756244243E-2</v>
      </c>
      <c r="AS168">
        <f t="shared" si="172"/>
        <v>-1</v>
      </c>
      <c r="AT168">
        <f t="shared" si="173"/>
        <v>-3.6414421756244243E-2</v>
      </c>
      <c r="AU168">
        <f t="shared" si="174"/>
        <v>3.6414421756244243E-2</v>
      </c>
      <c r="AW168" s="3">
        <v>43190</v>
      </c>
      <c r="AX168" s="36">
        <f t="shared" si="175"/>
        <v>-5.8807878669443883E-2</v>
      </c>
      <c r="AY168">
        <f t="shared" si="176"/>
        <v>-3.6414421756244243E-2</v>
      </c>
      <c r="AZ168" s="49">
        <f t="shared" ref="AZ168:BA168" si="203">BF374</f>
        <v>4.0599999999999996</v>
      </c>
      <c r="BA168" s="49">
        <f t="shared" si="203"/>
        <v>-0.2</v>
      </c>
    </row>
    <row r="169" spans="2:55" ht="13" x14ac:dyDescent="0.3">
      <c r="B169" s="27">
        <v>43220</v>
      </c>
      <c r="C169" s="34">
        <v>198.52</v>
      </c>
      <c r="D169" s="29"/>
      <c r="E169" s="28">
        <v>198.52</v>
      </c>
      <c r="F169" s="28">
        <v>0</v>
      </c>
      <c r="G169" s="30">
        <v>0</v>
      </c>
      <c r="H169" s="28">
        <v>198.52</v>
      </c>
      <c r="I169" s="28"/>
      <c r="J169" s="31"/>
      <c r="K169" s="31">
        <f t="shared" si="161"/>
        <v>7.1279021804018178E-3</v>
      </c>
      <c r="L169" s="36"/>
      <c r="N169" s="39">
        <v>43220</v>
      </c>
      <c r="O169" s="40">
        <v>5193.0410000000002</v>
      </c>
      <c r="P169" s="41">
        <v>19.850100000000602</v>
      </c>
      <c r="Q169" s="42">
        <v>3.83710951010924E-3</v>
      </c>
      <c r="R169" s="40">
        <v>5057.6890000000003</v>
      </c>
      <c r="S169" s="40">
        <v>5057.6890000000003</v>
      </c>
      <c r="T169" s="40">
        <v>5310.3212999999996</v>
      </c>
      <c r="U169">
        <f t="shared" si="162"/>
        <v>3.8297665831622096E-3</v>
      </c>
      <c r="V169" s="44"/>
      <c r="W169" s="45"/>
      <c r="X169" s="3"/>
      <c r="Y169" s="3">
        <v>43220</v>
      </c>
      <c r="Z169">
        <v>98.2734375</v>
      </c>
      <c r="AA169">
        <f t="shared" si="163"/>
        <v>-1.8275420017561394E-2</v>
      </c>
      <c r="AB169" s="45"/>
      <c r="AC169" s="45"/>
      <c r="AD169" s="3">
        <v>43220</v>
      </c>
      <c r="AE169" s="36">
        <f t="shared" si="164"/>
        <v>2.5403322197963211E-2</v>
      </c>
      <c r="AF169">
        <f t="shared" si="165"/>
        <v>2.2105186600723602E-2</v>
      </c>
      <c r="AH169" s="3">
        <v>43220</v>
      </c>
      <c r="AI169" s="36">
        <f t="shared" si="166"/>
        <v>3.2981355972396082E-3</v>
      </c>
      <c r="AJ169" s="36"/>
      <c r="AK169" s="3">
        <v>43220</v>
      </c>
      <c r="AL169" s="36">
        <f t="shared" si="167"/>
        <v>2.5403322197963211E-2</v>
      </c>
      <c r="AM169">
        <f t="shared" si="168"/>
        <v>2.2105186600723602E-2</v>
      </c>
      <c r="AN169">
        <f t="shared" si="169"/>
        <v>4.8863927465281028E-4</v>
      </c>
      <c r="AP169" s="3">
        <v>43220</v>
      </c>
      <c r="AQ169" s="36">
        <f t="shared" si="170"/>
        <v>2.5403322197963211E-2</v>
      </c>
      <c r="AR169">
        <f t="shared" si="171"/>
        <v>2.2105186600723602E-2</v>
      </c>
      <c r="AS169">
        <f t="shared" si="172"/>
        <v>0</v>
      </c>
      <c r="AT169">
        <f t="shared" si="173"/>
        <v>2.2105186600723602E-2</v>
      </c>
      <c r="AU169">
        <f t="shared" si="174"/>
        <v>0</v>
      </c>
      <c r="AW169" s="3">
        <v>43220</v>
      </c>
      <c r="AX169" s="36">
        <f t="shared" si="175"/>
        <v>2.5403322197963211E-2</v>
      </c>
      <c r="AY169">
        <f t="shared" si="176"/>
        <v>2.2105186600723602E-2</v>
      </c>
      <c r="AZ169" s="49">
        <f t="shared" ref="AZ169:BA169" si="204">BF375</f>
        <v>1.1299999999999999</v>
      </c>
      <c r="BA169" s="49">
        <f t="shared" si="204"/>
        <v>0.54</v>
      </c>
    </row>
    <row r="170" spans="2:55" ht="13" x14ac:dyDescent="0.3">
      <c r="B170" s="21" t="s">
        <v>160</v>
      </c>
      <c r="C170" s="33">
        <v>199.59</v>
      </c>
      <c r="D170" s="23"/>
      <c r="E170" s="22">
        <v>199.59</v>
      </c>
      <c r="F170" s="22">
        <v>0</v>
      </c>
      <c r="G170" s="24">
        <v>0</v>
      </c>
      <c r="H170" s="22">
        <v>199.59</v>
      </c>
      <c r="I170" s="25"/>
      <c r="J170" s="26"/>
      <c r="K170" s="31">
        <f t="shared" si="161"/>
        <v>5.3754117026658154E-3</v>
      </c>
      <c r="L170" s="36"/>
      <c r="N170" s="39">
        <v>43251</v>
      </c>
      <c r="O170" s="40">
        <v>5318.0995999999996</v>
      </c>
      <c r="P170" s="41">
        <v>125.058599999999</v>
      </c>
      <c r="Q170" s="42">
        <v>2.4081958913861699E-2</v>
      </c>
      <c r="R170" s="40">
        <v>5206.3051999999998</v>
      </c>
      <c r="S170" s="40">
        <v>5157.6977999999999</v>
      </c>
      <c r="T170" s="40">
        <v>5369.9893000000002</v>
      </c>
      <c r="U170">
        <f t="shared" si="162"/>
        <v>2.3796561416264107E-2</v>
      </c>
      <c r="V170" s="44"/>
      <c r="W170" s="45"/>
      <c r="X170" s="3"/>
      <c r="Y170" s="3">
        <v>43251</v>
      </c>
      <c r="Z170">
        <v>100.1328125</v>
      </c>
      <c r="AA170">
        <f t="shared" si="163"/>
        <v>1.874365789095167E-2</v>
      </c>
      <c r="AB170" s="45"/>
      <c r="AC170" s="45"/>
      <c r="AD170" s="3">
        <v>43251</v>
      </c>
      <c r="AE170" s="36">
        <f t="shared" si="164"/>
        <v>-1.3368246188285856E-2</v>
      </c>
      <c r="AF170">
        <f t="shared" si="165"/>
        <v>5.0529035253124369E-3</v>
      </c>
      <c r="AH170" s="3">
        <v>43251</v>
      </c>
      <c r="AI170" s="36">
        <f t="shared" si="166"/>
        <v>-1.8421149713598293E-2</v>
      </c>
      <c r="AJ170" s="36"/>
      <c r="AK170" s="3">
        <v>43251</v>
      </c>
      <c r="AL170" s="36">
        <f t="shared" si="167"/>
        <v>-1.3368246188285856E-2</v>
      </c>
      <c r="AM170">
        <f t="shared" si="168"/>
        <v>5.0529035253124369E-3</v>
      </c>
      <c r="AN170">
        <f t="shared" si="169"/>
        <v>2.5531834036114854E-5</v>
      </c>
      <c r="AP170" s="3">
        <v>43251</v>
      </c>
      <c r="AQ170" s="36">
        <f t="shared" si="170"/>
        <v>-1.3368246188285856E-2</v>
      </c>
      <c r="AR170">
        <f t="shared" si="171"/>
        <v>5.0529035253124369E-3</v>
      </c>
      <c r="AS170">
        <f t="shared" si="172"/>
        <v>0</v>
      </c>
      <c r="AT170">
        <f t="shared" si="173"/>
        <v>5.0529035253124369E-3</v>
      </c>
      <c r="AU170">
        <f t="shared" si="174"/>
        <v>0</v>
      </c>
      <c r="AW170" s="3">
        <v>43251</v>
      </c>
      <c r="AX170" s="36">
        <f t="shared" si="175"/>
        <v>-1.3368246188285856E-2</v>
      </c>
      <c r="AY170">
        <f t="shared" si="176"/>
        <v>5.0529035253124369E-3</v>
      </c>
      <c r="AZ170" s="49">
        <f t="shared" ref="AZ170:BA170" si="205">BF376</f>
        <v>5.26</v>
      </c>
      <c r="BA170" s="49">
        <f t="shared" si="205"/>
        <v>-3.22</v>
      </c>
    </row>
    <row r="171" spans="2:55" ht="13" x14ac:dyDescent="0.3">
      <c r="B171" s="27">
        <v>43280</v>
      </c>
      <c r="C171" s="34">
        <v>201.86</v>
      </c>
      <c r="D171" s="29"/>
      <c r="E171" s="28">
        <v>201.86</v>
      </c>
      <c r="F171" s="28">
        <v>0</v>
      </c>
      <c r="G171" s="30">
        <v>0</v>
      </c>
      <c r="H171" s="28">
        <v>201.86</v>
      </c>
      <c r="I171" s="28"/>
      <c r="J171" s="31"/>
      <c r="K171" s="31">
        <f t="shared" si="161"/>
        <v>1.1309125388807613E-2</v>
      </c>
      <c r="L171" s="36"/>
      <c r="N171" s="39">
        <v>43281</v>
      </c>
      <c r="O171" s="40">
        <v>5350.8320000000003</v>
      </c>
      <c r="P171" s="41">
        <v>32.732400000000801</v>
      </c>
      <c r="Q171" s="42">
        <v>6.1549054101959202E-3</v>
      </c>
      <c r="R171" s="40">
        <v>5376.2920000000004</v>
      </c>
      <c r="S171" s="40">
        <v>5312.8915999999999</v>
      </c>
      <c r="T171" s="40">
        <v>5481.0688</v>
      </c>
      <c r="U171">
        <f t="shared" si="162"/>
        <v>6.1360413446793953E-3</v>
      </c>
      <c r="V171" s="44"/>
      <c r="W171" s="45"/>
      <c r="X171" s="3"/>
      <c r="Y171" s="3">
        <v>43281</v>
      </c>
      <c r="Z171">
        <v>100.1328125</v>
      </c>
      <c r="AA171">
        <f t="shared" si="163"/>
        <v>0</v>
      </c>
      <c r="AB171" s="45"/>
      <c r="AC171" s="45"/>
      <c r="AD171" s="3">
        <v>43281</v>
      </c>
      <c r="AE171" s="36">
        <f t="shared" si="164"/>
        <v>1.1309125388807613E-2</v>
      </c>
      <c r="AF171">
        <f t="shared" si="165"/>
        <v>6.1360413446793953E-3</v>
      </c>
      <c r="AH171" s="3">
        <v>43281</v>
      </c>
      <c r="AI171" s="36">
        <f t="shared" si="166"/>
        <v>5.1730840441282172E-3</v>
      </c>
      <c r="AJ171" s="36"/>
      <c r="AK171" s="3">
        <v>43281</v>
      </c>
      <c r="AL171" s="36">
        <f t="shared" si="167"/>
        <v>1.1309125388807613E-2</v>
      </c>
      <c r="AM171">
        <f t="shared" si="168"/>
        <v>6.1360413446793953E-3</v>
      </c>
      <c r="AN171">
        <f t="shared" si="169"/>
        <v>3.7651003383614924E-5</v>
      </c>
      <c r="AP171" s="3">
        <v>43281</v>
      </c>
      <c r="AQ171" s="36">
        <f t="shared" si="170"/>
        <v>1.1309125388807613E-2</v>
      </c>
      <c r="AR171">
        <f t="shared" si="171"/>
        <v>6.1360413446793953E-3</v>
      </c>
      <c r="AS171">
        <f t="shared" si="172"/>
        <v>0</v>
      </c>
      <c r="AT171">
        <f t="shared" si="173"/>
        <v>6.1360413446793953E-3</v>
      </c>
      <c r="AU171">
        <f t="shared" si="174"/>
        <v>0</v>
      </c>
      <c r="AW171" s="3">
        <v>43281</v>
      </c>
      <c r="AX171" s="36">
        <f t="shared" si="175"/>
        <v>1.1309125388807613E-2</v>
      </c>
      <c r="AY171">
        <f t="shared" si="176"/>
        <v>6.1360413446793953E-3</v>
      </c>
      <c r="AZ171" s="49">
        <f t="shared" ref="AZ171:BA171" si="206">BF377</f>
        <v>1.1399999999999999</v>
      </c>
      <c r="BA171" s="49">
        <f t="shared" si="206"/>
        <v>-2.33</v>
      </c>
    </row>
    <row r="172" spans="2:55" ht="13" x14ac:dyDescent="0.3">
      <c r="B172" s="21">
        <v>43312</v>
      </c>
      <c r="C172" s="33">
        <v>211.13</v>
      </c>
      <c r="D172" s="23"/>
      <c r="E172" s="22">
        <v>211.13</v>
      </c>
      <c r="F172" s="22">
        <v>0</v>
      </c>
      <c r="G172" s="24">
        <v>0</v>
      </c>
      <c r="H172" s="22">
        <v>211.13</v>
      </c>
      <c r="I172" s="25"/>
      <c r="J172" s="26"/>
      <c r="K172" s="31">
        <f t="shared" si="161"/>
        <v>4.4899669689278207E-2</v>
      </c>
      <c r="L172" s="36"/>
      <c r="N172" s="39">
        <v>43312</v>
      </c>
      <c r="O172" s="40">
        <v>5549.9556000000002</v>
      </c>
      <c r="P172" s="41">
        <v>199.12360000000001</v>
      </c>
      <c r="Q172" s="42">
        <v>3.7213577253032801E-2</v>
      </c>
      <c r="R172" s="40">
        <v>5367.4907000000003</v>
      </c>
      <c r="S172" s="40">
        <v>5340.9341000000004</v>
      </c>
      <c r="T172" s="40">
        <v>5607.9931999999999</v>
      </c>
      <c r="U172">
        <f t="shared" si="162"/>
        <v>3.6537864890787738E-2</v>
      </c>
      <c r="V172" s="44"/>
      <c r="W172" s="45"/>
      <c r="X172" s="3"/>
      <c r="Y172" s="3">
        <v>43312</v>
      </c>
      <c r="Z172">
        <v>99.2734375</v>
      </c>
      <c r="AA172">
        <f t="shared" si="163"/>
        <v>-8.6193920252896523E-3</v>
      </c>
      <c r="AB172" s="45"/>
      <c r="AC172" s="45"/>
      <c r="AD172" s="3">
        <v>43312</v>
      </c>
      <c r="AE172" s="36">
        <f t="shared" si="164"/>
        <v>5.3519061714567856E-2</v>
      </c>
      <c r="AF172">
        <f t="shared" si="165"/>
        <v>4.5157256916077387E-2</v>
      </c>
      <c r="AH172" s="3">
        <v>43312</v>
      </c>
      <c r="AI172" s="36">
        <f t="shared" si="166"/>
        <v>8.3618047984904686E-3</v>
      </c>
      <c r="AJ172" s="36"/>
      <c r="AK172" s="3">
        <v>43312</v>
      </c>
      <c r="AL172" s="36">
        <f t="shared" si="167"/>
        <v>5.3519061714567856E-2</v>
      </c>
      <c r="AM172">
        <f t="shared" si="168"/>
        <v>4.5157256916077387E-2</v>
      </c>
      <c r="AN172">
        <f t="shared" si="169"/>
        <v>2.039177852184619E-3</v>
      </c>
      <c r="AP172" s="3">
        <v>43312</v>
      </c>
      <c r="AQ172" s="36">
        <f t="shared" si="170"/>
        <v>5.3519061714567856E-2</v>
      </c>
      <c r="AR172">
        <f t="shared" si="171"/>
        <v>4.5157256916077387E-2</v>
      </c>
      <c r="AS172">
        <f t="shared" si="172"/>
        <v>0</v>
      </c>
      <c r="AT172">
        <f t="shared" si="173"/>
        <v>4.5157256916077387E-2</v>
      </c>
      <c r="AU172">
        <f t="shared" si="174"/>
        <v>0</v>
      </c>
      <c r="AW172" s="3">
        <v>43312</v>
      </c>
      <c r="AX172" s="36">
        <f t="shared" si="175"/>
        <v>5.3519061714567856E-2</v>
      </c>
      <c r="AY172">
        <f t="shared" si="176"/>
        <v>4.5157256916077387E-2</v>
      </c>
      <c r="AZ172" s="49">
        <f t="shared" ref="AZ172:BA172" si="207">BF378</f>
        <v>-2.2200000000000002</v>
      </c>
      <c r="BA172" s="49">
        <f t="shared" si="207"/>
        <v>0.45</v>
      </c>
    </row>
    <row r="173" spans="2:55" ht="13" x14ac:dyDescent="0.3">
      <c r="B173" s="27">
        <v>43343</v>
      </c>
      <c r="C173" s="34">
        <v>214.61</v>
      </c>
      <c r="D173" s="29"/>
      <c r="E173" s="28">
        <v>214.61</v>
      </c>
      <c r="F173" s="28">
        <v>0</v>
      </c>
      <c r="G173" s="30">
        <v>0</v>
      </c>
      <c r="H173" s="28">
        <v>214.61</v>
      </c>
      <c r="I173" s="28"/>
      <c r="J173" s="31"/>
      <c r="K173" s="31">
        <f t="shared" si="161"/>
        <v>1.6348369933398818E-2</v>
      </c>
      <c r="L173" s="36"/>
      <c r="N173" s="39">
        <v>43343</v>
      </c>
      <c r="O173" s="40">
        <v>5730.8027000000002</v>
      </c>
      <c r="P173" s="41">
        <v>180.84710000000001</v>
      </c>
      <c r="Q173" s="42">
        <v>3.2585323745652997E-2</v>
      </c>
      <c r="R173" s="40">
        <v>5544.1943000000001</v>
      </c>
      <c r="S173" s="40">
        <v>5544.1943000000001</v>
      </c>
      <c r="T173" s="40">
        <v>5753.9975999999997</v>
      </c>
      <c r="U173">
        <f t="shared" si="162"/>
        <v>3.206568044903621E-2</v>
      </c>
      <c r="V173" s="44"/>
      <c r="W173" s="45"/>
      <c r="X173" s="3"/>
      <c r="Y173" s="3">
        <v>43343</v>
      </c>
      <c r="Z173">
        <v>100.1328125</v>
      </c>
      <c r="AA173">
        <f t="shared" si="163"/>
        <v>8.6193920252896662E-3</v>
      </c>
      <c r="AB173" s="45"/>
      <c r="AC173" s="45"/>
      <c r="AD173" s="3">
        <v>43343</v>
      </c>
      <c r="AE173" s="36">
        <f t="shared" si="164"/>
        <v>7.7289779081091518E-3</v>
      </c>
      <c r="AF173">
        <f t="shared" si="165"/>
        <v>2.3446288423746544E-2</v>
      </c>
      <c r="AH173" s="3">
        <v>43343</v>
      </c>
      <c r="AI173" s="36">
        <f t="shared" si="166"/>
        <v>-1.5717310515637392E-2</v>
      </c>
      <c r="AJ173" s="36"/>
      <c r="AK173" s="3">
        <v>43343</v>
      </c>
      <c r="AL173" s="36">
        <f t="shared" si="167"/>
        <v>7.7289779081091518E-3</v>
      </c>
      <c r="AM173">
        <f t="shared" si="168"/>
        <v>2.3446288423746544E-2</v>
      </c>
      <c r="AN173">
        <f t="shared" si="169"/>
        <v>5.4972844084951117E-4</v>
      </c>
      <c r="AP173" s="3">
        <v>43343</v>
      </c>
      <c r="AQ173" s="36">
        <f t="shared" si="170"/>
        <v>7.7289779081091518E-3</v>
      </c>
      <c r="AR173">
        <f t="shared" si="171"/>
        <v>2.3446288423746544E-2</v>
      </c>
      <c r="AS173">
        <f t="shared" si="172"/>
        <v>0</v>
      </c>
      <c r="AT173">
        <f t="shared" si="173"/>
        <v>2.3446288423746544E-2</v>
      </c>
      <c r="AU173">
        <f t="shared" si="174"/>
        <v>0</v>
      </c>
      <c r="AW173" s="3">
        <v>43343</v>
      </c>
      <c r="AX173" s="36">
        <f t="shared" si="175"/>
        <v>7.7289779081091518E-3</v>
      </c>
      <c r="AY173">
        <f t="shared" si="176"/>
        <v>2.3446288423746544E-2</v>
      </c>
      <c r="AZ173" s="49">
        <f t="shared" ref="AZ173:BA173" si="208">BF379</f>
        <v>1.1499999999999999</v>
      </c>
      <c r="BA173" s="49">
        <f t="shared" si="208"/>
        <v>-4</v>
      </c>
    </row>
    <row r="174" spans="2:55" ht="13" x14ac:dyDescent="0.3">
      <c r="B174" s="21">
        <v>43371</v>
      </c>
      <c r="C174" s="33">
        <v>214.31</v>
      </c>
      <c r="D174" s="23"/>
      <c r="E174" s="22">
        <v>214.31</v>
      </c>
      <c r="F174" s="22">
        <v>0</v>
      </c>
      <c r="G174" s="24">
        <v>0</v>
      </c>
      <c r="H174" s="22">
        <v>214.31</v>
      </c>
      <c r="I174" s="25"/>
      <c r="J174" s="26"/>
      <c r="K174" s="31">
        <f t="shared" si="161"/>
        <v>-1.39886248680596E-3</v>
      </c>
      <c r="L174" s="36"/>
      <c r="N174" s="39">
        <v>43373</v>
      </c>
      <c r="O174" s="40">
        <v>5763.4224000000004</v>
      </c>
      <c r="P174" s="41">
        <v>32.619700000000201</v>
      </c>
      <c r="Q174" s="42">
        <v>5.69199494514096E-3</v>
      </c>
      <c r="R174" s="40">
        <v>5721.8559999999998</v>
      </c>
      <c r="S174" s="40">
        <v>5674.5806000000002</v>
      </c>
      <c r="T174" s="40">
        <v>5794.7222000000002</v>
      </c>
      <c r="U174">
        <f t="shared" si="162"/>
        <v>5.6758567519628088E-3</v>
      </c>
      <c r="V174" s="44"/>
      <c r="W174" s="45"/>
      <c r="X174" s="3"/>
      <c r="Y174" s="3">
        <v>43373</v>
      </c>
      <c r="Z174">
        <v>98.3984375</v>
      </c>
      <c r="AA174">
        <f t="shared" si="163"/>
        <v>-1.74725049431134E-2</v>
      </c>
      <c r="AB174" s="45"/>
      <c r="AC174" s="45"/>
      <c r="AD174" s="3">
        <v>43373</v>
      </c>
      <c r="AE174" s="36">
        <f t="shared" si="164"/>
        <v>1.6073642456307439E-2</v>
      </c>
      <c r="AF174">
        <f t="shared" si="165"/>
        <v>2.3148361695076208E-2</v>
      </c>
      <c r="AH174" s="3">
        <v>43373</v>
      </c>
      <c r="AI174" s="36">
        <f t="shared" si="166"/>
        <v>-7.0747192387687688E-3</v>
      </c>
      <c r="AJ174" s="36"/>
      <c r="AK174" s="3">
        <v>43373</v>
      </c>
      <c r="AL174" s="36">
        <f t="shared" si="167"/>
        <v>1.6073642456307439E-2</v>
      </c>
      <c r="AM174">
        <f t="shared" si="168"/>
        <v>2.3148361695076208E-2</v>
      </c>
      <c r="AN174">
        <f t="shared" si="169"/>
        <v>5.3584664916607146E-4</v>
      </c>
      <c r="AP174" s="3">
        <v>43373</v>
      </c>
      <c r="AQ174" s="36">
        <f t="shared" si="170"/>
        <v>1.6073642456307439E-2</v>
      </c>
      <c r="AR174">
        <f t="shared" si="171"/>
        <v>2.3148361695076208E-2</v>
      </c>
      <c r="AS174">
        <f t="shared" si="172"/>
        <v>0</v>
      </c>
      <c r="AT174">
        <f t="shared" si="173"/>
        <v>2.3148361695076208E-2</v>
      </c>
      <c r="AU174">
        <f t="shared" si="174"/>
        <v>0</v>
      </c>
      <c r="AW174" s="3">
        <v>43373</v>
      </c>
      <c r="AX174" s="36">
        <f t="shared" si="175"/>
        <v>1.6073642456307439E-2</v>
      </c>
      <c r="AY174">
        <f t="shared" si="176"/>
        <v>2.3148361695076208E-2</v>
      </c>
      <c r="AZ174" s="49">
        <f t="shared" ref="AZ174:BA174" si="209">BF380</f>
        <v>-2.29</v>
      </c>
      <c r="BA174" s="49">
        <f t="shared" si="209"/>
        <v>-1.71</v>
      </c>
    </row>
    <row r="175" spans="2:55" ht="13" x14ac:dyDescent="0.3">
      <c r="B175" s="27" t="s">
        <v>161</v>
      </c>
      <c r="C175" s="34">
        <v>201.76</v>
      </c>
      <c r="D175" s="29"/>
      <c r="E175" s="28">
        <v>201.76</v>
      </c>
      <c r="F175" s="28">
        <v>0</v>
      </c>
      <c r="G175" s="30">
        <v>0</v>
      </c>
      <c r="H175" s="28">
        <v>201.76</v>
      </c>
      <c r="I175" s="28"/>
      <c r="J175" s="31"/>
      <c r="K175" s="31">
        <f t="shared" si="161"/>
        <v>-6.0344692729975086E-2</v>
      </c>
      <c r="L175" s="36"/>
      <c r="N175" s="39">
        <v>43404</v>
      </c>
      <c r="O175" s="40">
        <v>5369.4912000000004</v>
      </c>
      <c r="P175" s="41">
        <v>-393.93119999999999</v>
      </c>
      <c r="Q175" s="42">
        <v>-6.8350221909815198E-2</v>
      </c>
      <c r="R175" s="40">
        <v>5784.4516999999996</v>
      </c>
      <c r="S175" s="40">
        <v>5229.2772999999997</v>
      </c>
      <c r="T175" s="40">
        <v>5786.4790000000003</v>
      </c>
      <c r="U175">
        <f t="shared" si="162"/>
        <v>-7.0798309498852921E-2</v>
      </c>
      <c r="V175" s="44"/>
      <c r="W175" s="45"/>
      <c r="X175" s="3"/>
      <c r="Y175" s="3">
        <v>43404</v>
      </c>
      <c r="Z175">
        <v>97.7109375</v>
      </c>
      <c r="AA175">
        <f t="shared" si="163"/>
        <v>-7.0114222378039777E-3</v>
      </c>
      <c r="AB175" s="45"/>
      <c r="AC175" s="45"/>
      <c r="AD175" s="3">
        <v>43404</v>
      </c>
      <c r="AE175" s="36">
        <f t="shared" si="164"/>
        <v>-5.3333270492171111E-2</v>
      </c>
      <c r="AF175">
        <f t="shared" si="165"/>
        <v>-6.3786887261048947E-2</v>
      </c>
      <c r="AH175" s="3">
        <v>43404</v>
      </c>
      <c r="AI175" s="36">
        <f t="shared" si="166"/>
        <v>1.0453616768877835E-2</v>
      </c>
      <c r="AJ175" s="36"/>
      <c r="AK175" s="3">
        <v>43404</v>
      </c>
      <c r="AL175" s="36">
        <f t="shared" si="167"/>
        <v>-5.3333270492171111E-2</v>
      </c>
      <c r="AM175">
        <f t="shared" si="168"/>
        <v>-6.3786887261048947E-2</v>
      </c>
      <c r="AN175">
        <f t="shared" si="169"/>
        <v>4.0687669864537682E-3</v>
      </c>
      <c r="AP175" s="3">
        <v>43404</v>
      </c>
      <c r="AQ175" s="36">
        <f t="shared" si="170"/>
        <v>-5.3333270492171111E-2</v>
      </c>
      <c r="AR175">
        <f t="shared" si="171"/>
        <v>-6.3786887261048947E-2</v>
      </c>
      <c r="AS175">
        <f t="shared" si="172"/>
        <v>-1</v>
      </c>
      <c r="AT175">
        <f t="shared" si="173"/>
        <v>-6.3786887261048947E-2</v>
      </c>
      <c r="AU175">
        <f t="shared" si="174"/>
        <v>6.3786887261048947E-2</v>
      </c>
      <c r="AW175" s="3">
        <v>43404</v>
      </c>
      <c r="AX175" s="36">
        <f t="shared" si="175"/>
        <v>-5.3333270492171111E-2</v>
      </c>
      <c r="AY175">
        <f t="shared" si="176"/>
        <v>-6.3786887261048947E-2</v>
      </c>
      <c r="AZ175" s="49">
        <f t="shared" ref="AZ175:BA175" si="210">BF381</f>
        <v>-4.74</v>
      </c>
      <c r="BA175" s="49">
        <f t="shared" si="210"/>
        <v>3.4</v>
      </c>
      <c r="BC175" s="46" t="s">
        <v>262</v>
      </c>
    </row>
    <row r="176" spans="2:55" ht="13" x14ac:dyDescent="0.3">
      <c r="B176" s="21">
        <v>43434</v>
      </c>
      <c r="C176" s="33">
        <v>207.39</v>
      </c>
      <c r="D176" s="23"/>
      <c r="E176" s="22">
        <v>207.39</v>
      </c>
      <c r="F176" s="22">
        <v>0</v>
      </c>
      <c r="G176" s="24">
        <v>0</v>
      </c>
      <c r="H176" s="22">
        <v>207.39</v>
      </c>
      <c r="I176" s="25"/>
      <c r="J176" s="26"/>
      <c r="K176" s="31">
        <f t="shared" si="161"/>
        <v>2.7522206408673804E-2</v>
      </c>
      <c r="L176" s="36"/>
      <c r="N176" s="39">
        <v>43434</v>
      </c>
      <c r="O176" s="40">
        <v>5478.9130999999998</v>
      </c>
      <c r="P176" s="41">
        <v>109.421899999999</v>
      </c>
      <c r="Q176" s="42">
        <v>2.0378448520410899E-2</v>
      </c>
      <c r="R176" s="40">
        <v>5426.3266999999996</v>
      </c>
      <c r="S176" s="40">
        <v>5222.4258</v>
      </c>
      <c r="T176" s="40">
        <v>5573.0591000000004</v>
      </c>
      <c r="U176">
        <f t="shared" si="162"/>
        <v>2.0173586443513514E-2</v>
      </c>
      <c r="V176" s="44"/>
      <c r="W176" s="45"/>
      <c r="X176" s="3"/>
      <c r="Y176" s="3">
        <v>43434</v>
      </c>
      <c r="Z176">
        <v>101.1328125</v>
      </c>
      <c r="AA176">
        <f t="shared" si="163"/>
        <v>3.4421125636731435E-2</v>
      </c>
      <c r="AB176" s="45"/>
      <c r="AC176" s="45"/>
      <c r="AD176" s="3">
        <v>43434</v>
      </c>
      <c r="AE176" s="36">
        <f t="shared" si="164"/>
        <v>-6.8989192280576317E-3</v>
      </c>
      <c r="AF176">
        <f t="shared" si="165"/>
        <v>-1.4247539193217921E-2</v>
      </c>
      <c r="AH176" s="3">
        <v>43434</v>
      </c>
      <c r="AI176" s="36">
        <f t="shared" si="166"/>
        <v>7.3486199651602892E-3</v>
      </c>
      <c r="AJ176" s="36"/>
      <c r="AK176" s="3">
        <v>43434</v>
      </c>
      <c r="AL176" s="36">
        <f t="shared" si="167"/>
        <v>-6.8989192280576317E-3</v>
      </c>
      <c r="AM176">
        <f t="shared" si="168"/>
        <v>-1.4247539193217921E-2</v>
      </c>
      <c r="AN176">
        <f t="shared" si="169"/>
        <v>2.0299237306228076E-4</v>
      </c>
      <c r="AP176" s="3">
        <v>43434</v>
      </c>
      <c r="AQ176" s="36">
        <f t="shared" si="170"/>
        <v>-6.8989192280576317E-3</v>
      </c>
      <c r="AR176">
        <f t="shared" si="171"/>
        <v>-1.4247539193217921E-2</v>
      </c>
      <c r="AS176">
        <f t="shared" si="172"/>
        <v>-1</v>
      </c>
      <c r="AT176">
        <f t="shared" si="173"/>
        <v>-1.4247539193217921E-2</v>
      </c>
      <c r="AU176">
        <f t="shared" si="174"/>
        <v>1.4247539193217921E-2</v>
      </c>
      <c r="AW176" s="3">
        <v>43434</v>
      </c>
      <c r="AX176" s="36">
        <f t="shared" si="175"/>
        <v>-6.8989192280576317E-3</v>
      </c>
      <c r="AY176">
        <f t="shared" si="176"/>
        <v>-1.4247539193217921E-2</v>
      </c>
      <c r="AZ176" s="49">
        <f t="shared" ref="AZ176:BA176" si="211">BF382</f>
        <v>-0.68</v>
      </c>
      <c r="BA176" s="49">
        <f t="shared" si="211"/>
        <v>0.28000000000000003</v>
      </c>
    </row>
    <row r="177" spans="2:53" ht="13" x14ac:dyDescent="0.3">
      <c r="B177" s="27">
        <v>43465</v>
      </c>
      <c r="C177" s="34">
        <v>172.81</v>
      </c>
      <c r="D177" s="29"/>
      <c r="E177" s="28">
        <v>172.81</v>
      </c>
      <c r="F177" s="28">
        <v>0</v>
      </c>
      <c r="G177" s="30">
        <v>0</v>
      </c>
      <c r="H177" s="28">
        <v>172.81</v>
      </c>
      <c r="I177" s="28"/>
      <c r="J177" s="31"/>
      <c r="K177" s="31">
        <f t="shared" si="161"/>
        <v>-0.18240835355938292</v>
      </c>
      <c r="L177" s="36"/>
      <c r="N177" s="39">
        <v>43465</v>
      </c>
      <c r="O177" s="40">
        <v>4984.2173000000003</v>
      </c>
      <c r="P177" s="41">
        <v>-494.69580000000002</v>
      </c>
      <c r="Q177" s="42">
        <v>-9.0290864441708293E-2</v>
      </c>
      <c r="R177" s="40">
        <v>5538.8568999999998</v>
      </c>
      <c r="S177" s="40">
        <v>4672.6602000000003</v>
      </c>
      <c r="T177" s="40">
        <v>5538.8568999999998</v>
      </c>
      <c r="U177">
        <f t="shared" si="162"/>
        <v>-9.4630361818822867E-2</v>
      </c>
      <c r="V177" s="44"/>
      <c r="W177" s="45"/>
      <c r="X177" s="3"/>
      <c r="Y177" s="3">
        <v>43465</v>
      </c>
      <c r="Z177">
        <v>103.796875</v>
      </c>
      <c r="AA177">
        <f t="shared" si="163"/>
        <v>2.6001236039548532E-2</v>
      </c>
      <c r="AB177" s="45"/>
      <c r="AC177" s="45"/>
      <c r="AD177" s="3">
        <v>43465</v>
      </c>
      <c r="AE177" s="36">
        <f t="shared" si="164"/>
        <v>-0.20840958959893147</v>
      </c>
      <c r="AF177">
        <f t="shared" si="165"/>
        <v>-0.12063159785837139</v>
      </c>
      <c r="AH177" s="3">
        <v>43465</v>
      </c>
      <c r="AI177" s="36">
        <f t="shared" si="166"/>
        <v>-8.7777991740560057E-2</v>
      </c>
      <c r="AJ177" s="36"/>
      <c r="AK177" s="3">
        <v>43465</v>
      </c>
      <c r="AL177" s="36">
        <f t="shared" si="167"/>
        <v>-0.20840958959893147</v>
      </c>
      <c r="AM177">
        <f t="shared" si="168"/>
        <v>-0.12063159785837139</v>
      </c>
      <c r="AN177">
        <f t="shared" si="169"/>
        <v>1.4551982401863834E-2</v>
      </c>
      <c r="AP177" s="3">
        <v>43465</v>
      </c>
      <c r="AQ177" s="36">
        <f t="shared" si="170"/>
        <v>-0.20840958959893147</v>
      </c>
      <c r="AR177">
        <f t="shared" si="171"/>
        <v>-0.12063159785837139</v>
      </c>
      <c r="AS177">
        <f t="shared" si="172"/>
        <v>-1</v>
      </c>
      <c r="AT177">
        <f t="shared" si="173"/>
        <v>-0.12063159785837139</v>
      </c>
      <c r="AU177">
        <f t="shared" si="174"/>
        <v>0.12063159785837139</v>
      </c>
      <c r="AW177" s="3">
        <v>43465</v>
      </c>
      <c r="AX177" s="36">
        <f t="shared" si="175"/>
        <v>-0.20840958959893147</v>
      </c>
      <c r="AY177">
        <f t="shared" si="176"/>
        <v>-0.12063159785837139</v>
      </c>
      <c r="AZ177" s="49">
        <f t="shared" ref="AZ177:BA177" si="212">BF383</f>
        <v>-2.37</v>
      </c>
      <c r="BA177" s="49">
        <f t="shared" si="212"/>
        <v>-1.88</v>
      </c>
    </row>
    <row r="178" spans="2:53" ht="13" x14ac:dyDescent="0.3">
      <c r="B178" s="21">
        <v>43496</v>
      </c>
      <c r="C178" s="33">
        <v>187.52</v>
      </c>
      <c r="D178" s="23"/>
      <c r="E178" s="22">
        <v>187.52</v>
      </c>
      <c r="F178" s="22">
        <v>0</v>
      </c>
      <c r="G178" s="24">
        <v>0</v>
      </c>
      <c r="H178" s="22">
        <v>187.52</v>
      </c>
      <c r="I178" s="25"/>
      <c r="J178" s="26"/>
      <c r="K178" s="31">
        <f t="shared" si="161"/>
        <v>8.1692781322747599E-2</v>
      </c>
      <c r="L178" s="36"/>
      <c r="N178" s="39">
        <v>43496</v>
      </c>
      <c r="O178" s="40">
        <v>5383.6318000000001</v>
      </c>
      <c r="P178" s="41">
        <v>399.41449999999998</v>
      </c>
      <c r="Q178" s="42">
        <v>8.0135852022342594E-2</v>
      </c>
      <c r="R178" s="40">
        <v>4990.5562</v>
      </c>
      <c r="S178" s="40">
        <v>4868.2959000000001</v>
      </c>
      <c r="T178" s="40">
        <v>5383.6318000000001</v>
      </c>
      <c r="U178">
        <f t="shared" si="162"/>
        <v>7.7086822134943236E-2</v>
      </c>
      <c r="V178" s="44"/>
      <c r="W178" s="45"/>
      <c r="X178" s="3"/>
      <c r="Y178" s="3">
        <v>43496</v>
      </c>
      <c r="Z178">
        <v>104.2265625</v>
      </c>
      <c r="AA178">
        <f t="shared" si="163"/>
        <v>4.131150953619594E-3</v>
      </c>
      <c r="AB178" s="45"/>
      <c r="AC178" s="45"/>
      <c r="AD178" s="3">
        <v>43496</v>
      </c>
      <c r="AE178" s="36">
        <f t="shared" si="164"/>
        <v>7.7561630369127998E-2</v>
      </c>
      <c r="AF178">
        <f t="shared" si="165"/>
        <v>7.2955671181323636E-2</v>
      </c>
      <c r="AH178" s="3">
        <v>43496</v>
      </c>
      <c r="AI178" s="36">
        <f t="shared" si="166"/>
        <v>4.6059591878043621E-3</v>
      </c>
      <c r="AJ178" s="36"/>
      <c r="AK178" s="3">
        <v>43496</v>
      </c>
      <c r="AL178" s="36">
        <f t="shared" si="167"/>
        <v>7.7561630369127998E-2</v>
      </c>
      <c r="AM178">
        <f t="shared" si="168"/>
        <v>7.2955671181323636E-2</v>
      </c>
      <c r="AN178">
        <f t="shared" si="169"/>
        <v>5.3225299575174164E-3</v>
      </c>
      <c r="AP178" s="3">
        <v>43496</v>
      </c>
      <c r="AQ178" s="36">
        <f t="shared" si="170"/>
        <v>7.7561630369127998E-2</v>
      </c>
      <c r="AR178">
        <f t="shared" si="171"/>
        <v>7.2955671181323636E-2</v>
      </c>
      <c r="AS178">
        <f t="shared" si="172"/>
        <v>0</v>
      </c>
      <c r="AT178">
        <f t="shared" si="173"/>
        <v>7.2955671181323636E-2</v>
      </c>
      <c r="AU178">
        <f t="shared" si="174"/>
        <v>0</v>
      </c>
      <c r="AW178" s="3">
        <v>43496</v>
      </c>
      <c r="AX178" s="36">
        <f t="shared" si="175"/>
        <v>7.7561630369127998E-2</v>
      </c>
      <c r="AY178">
        <f t="shared" si="176"/>
        <v>7.2955671181323636E-2</v>
      </c>
      <c r="AZ178" s="49">
        <f t="shared" ref="AZ178:BA178" si="213">BF384</f>
        <v>2.88</v>
      </c>
      <c r="BA178" s="49">
        <f t="shared" si="213"/>
        <v>-0.45</v>
      </c>
    </row>
    <row r="179" spans="2:53" ht="13" x14ac:dyDescent="0.3">
      <c r="B179" s="27">
        <v>43524</v>
      </c>
      <c r="C179" s="34">
        <v>191</v>
      </c>
      <c r="D179" s="29"/>
      <c r="E179" s="28">
        <v>191</v>
      </c>
      <c r="F179" s="28">
        <v>0</v>
      </c>
      <c r="G179" s="30">
        <v>0</v>
      </c>
      <c r="H179" s="28">
        <v>191</v>
      </c>
      <c r="I179" s="28"/>
      <c r="J179" s="31"/>
      <c r="K179" s="31">
        <f t="shared" si="161"/>
        <v>1.8387921657982118E-2</v>
      </c>
      <c r="L179" s="36"/>
      <c r="N179" s="39">
        <v>43524</v>
      </c>
      <c r="O179" s="40">
        <v>5556.4903999999997</v>
      </c>
      <c r="P179" s="41">
        <v>172.8586</v>
      </c>
      <c r="Q179" s="42">
        <v>3.2108176491564597E-2</v>
      </c>
      <c r="R179" s="40">
        <v>5389.1938</v>
      </c>
      <c r="S179" s="40">
        <v>5389.1938</v>
      </c>
      <c r="T179" s="40">
        <v>5577.0852999999997</v>
      </c>
      <c r="U179">
        <f t="shared" si="162"/>
        <v>3.1603483747658534E-2</v>
      </c>
      <c r="V179" s="44"/>
      <c r="W179" s="45"/>
      <c r="X179" s="3"/>
      <c r="Y179" s="3">
        <v>43524</v>
      </c>
      <c r="Z179">
        <v>99.2109375</v>
      </c>
      <c r="AA179">
        <f t="shared" si="163"/>
        <v>-4.9318749989772787E-2</v>
      </c>
      <c r="AB179" s="45"/>
      <c r="AC179" s="45"/>
      <c r="AD179" s="3">
        <v>43524</v>
      </c>
      <c r="AE179" s="36">
        <f t="shared" si="164"/>
        <v>6.7706671647754901E-2</v>
      </c>
      <c r="AF179">
        <f t="shared" si="165"/>
        <v>8.0922233737431321E-2</v>
      </c>
      <c r="AH179" s="3">
        <v>43524</v>
      </c>
      <c r="AI179" s="36">
        <f t="shared" si="166"/>
        <v>-1.3215562089676416E-2</v>
      </c>
      <c r="AJ179" s="36"/>
      <c r="AK179" s="3">
        <v>43524</v>
      </c>
      <c r="AL179" s="36">
        <f t="shared" si="167"/>
        <v>6.7706671647754901E-2</v>
      </c>
      <c r="AM179">
        <f t="shared" si="168"/>
        <v>8.0922233737431321E-2</v>
      </c>
      <c r="AN179">
        <f t="shared" si="169"/>
        <v>6.5484079130554681E-3</v>
      </c>
      <c r="AP179" s="3">
        <v>43524</v>
      </c>
      <c r="AQ179" s="36">
        <f t="shared" si="170"/>
        <v>6.7706671647754901E-2</v>
      </c>
      <c r="AR179">
        <f t="shared" si="171"/>
        <v>8.0922233737431321E-2</v>
      </c>
      <c r="AS179">
        <f t="shared" si="172"/>
        <v>0</v>
      </c>
      <c r="AT179">
        <f t="shared" si="173"/>
        <v>8.0922233737431321E-2</v>
      </c>
      <c r="AU179">
        <f t="shared" si="174"/>
        <v>0</v>
      </c>
      <c r="AW179" s="3">
        <v>43524</v>
      </c>
      <c r="AX179" s="36">
        <f t="shared" si="175"/>
        <v>6.7706671647754901E-2</v>
      </c>
      <c r="AY179">
        <f t="shared" si="176"/>
        <v>8.0922233737431321E-2</v>
      </c>
      <c r="AZ179" s="49">
        <f t="shared" ref="AZ179:BA179" si="214">BF385</f>
        <v>2.06</v>
      </c>
      <c r="BA179" s="49">
        <f t="shared" si="214"/>
        <v>-2.71</v>
      </c>
    </row>
    <row r="180" spans="2:53" ht="13" x14ac:dyDescent="0.3">
      <c r="B180" s="21">
        <v>43553</v>
      </c>
      <c r="C180" s="33">
        <v>183.47</v>
      </c>
      <c r="D180" s="23"/>
      <c r="E180" s="22">
        <v>183.47</v>
      </c>
      <c r="F180" s="22">
        <v>0</v>
      </c>
      <c r="G180" s="24">
        <v>0</v>
      </c>
      <c r="H180" s="22">
        <v>183.47</v>
      </c>
      <c r="I180" s="25"/>
      <c r="J180" s="26"/>
      <c r="K180" s="31">
        <f t="shared" si="161"/>
        <v>-4.0222261656001554E-2</v>
      </c>
      <c r="L180" s="36"/>
      <c r="N180" s="39">
        <v>43555</v>
      </c>
      <c r="O180" s="40">
        <v>5664.4627</v>
      </c>
      <c r="P180" s="41">
        <v>107.9723</v>
      </c>
      <c r="Q180" s="42">
        <v>1.9431744181543101E-2</v>
      </c>
      <c r="R180" s="40">
        <v>5595.1129000000001</v>
      </c>
      <c r="S180" s="40">
        <v>5476.3858</v>
      </c>
      <c r="T180" s="40">
        <v>5703.2781000000004</v>
      </c>
      <c r="U180">
        <f t="shared" si="162"/>
        <v>1.9245358503258463E-2</v>
      </c>
      <c r="V180" s="44"/>
      <c r="W180" s="45"/>
      <c r="X180" s="3"/>
      <c r="Y180" s="3">
        <v>43555</v>
      </c>
      <c r="Z180">
        <v>101.9140625</v>
      </c>
      <c r="AA180">
        <f t="shared" si="163"/>
        <v>2.6881668381795405E-2</v>
      </c>
      <c r="AB180" s="45"/>
      <c r="AC180" s="45"/>
      <c r="AD180" s="3">
        <v>43555</v>
      </c>
      <c r="AE180" s="36">
        <f t="shared" si="164"/>
        <v>-6.7103930037796966E-2</v>
      </c>
      <c r="AF180">
        <f t="shared" si="165"/>
        <v>-7.636309878536942E-3</v>
      </c>
      <c r="AH180" s="3">
        <v>43555</v>
      </c>
      <c r="AI180" s="36">
        <f t="shared" si="166"/>
        <v>-5.9467620159260021E-2</v>
      </c>
      <c r="AJ180" s="36"/>
      <c r="AK180" s="3">
        <v>43555</v>
      </c>
      <c r="AL180" s="36">
        <f t="shared" si="167"/>
        <v>-6.7103930037796966E-2</v>
      </c>
      <c r="AM180">
        <f t="shared" si="168"/>
        <v>-7.636309878536942E-3</v>
      </c>
      <c r="AN180">
        <f t="shared" si="169"/>
        <v>5.8313228561040884E-5</v>
      </c>
      <c r="AP180" s="3">
        <v>43555</v>
      </c>
      <c r="AQ180" s="36">
        <f t="shared" si="170"/>
        <v>-6.7103930037796966E-2</v>
      </c>
      <c r="AR180">
        <f t="shared" si="171"/>
        <v>-7.636309878536942E-3</v>
      </c>
      <c r="AS180">
        <f t="shared" si="172"/>
        <v>-1</v>
      </c>
      <c r="AT180">
        <f t="shared" si="173"/>
        <v>-7.636309878536942E-3</v>
      </c>
      <c r="AU180">
        <f t="shared" si="174"/>
        <v>7.636309878536942E-3</v>
      </c>
      <c r="AW180" s="3">
        <v>43555</v>
      </c>
      <c r="AX180" s="36">
        <f t="shared" si="175"/>
        <v>-6.7103930037796966E-2</v>
      </c>
      <c r="AY180">
        <f t="shared" si="176"/>
        <v>-7.636309878536942E-3</v>
      </c>
      <c r="AZ180" s="49">
        <f t="shared" ref="AZ180:BA180" si="215">BF386</f>
        <v>-3.05</v>
      </c>
      <c r="BA180" s="49">
        <f t="shared" si="215"/>
        <v>-4.12</v>
      </c>
    </row>
    <row r="181" spans="2:53" ht="13" x14ac:dyDescent="0.3">
      <c r="B181" s="27">
        <v>43585</v>
      </c>
      <c r="C181" s="34">
        <v>192.11</v>
      </c>
      <c r="D181" s="29"/>
      <c r="E181" s="28">
        <v>192.11</v>
      </c>
      <c r="F181" s="28">
        <v>0</v>
      </c>
      <c r="G181" s="30">
        <v>0</v>
      </c>
      <c r="H181" s="28">
        <v>192.11</v>
      </c>
      <c r="I181" s="28"/>
      <c r="J181" s="31"/>
      <c r="K181" s="31">
        <f t="shared" si="161"/>
        <v>4.6016958249723051E-2</v>
      </c>
      <c r="L181" s="36"/>
      <c r="N181" s="39">
        <v>43585</v>
      </c>
      <c r="O181" s="40">
        <v>5893.8148000000001</v>
      </c>
      <c r="P181" s="41">
        <v>229.35210000000001</v>
      </c>
      <c r="Q181" s="42">
        <v>4.04896478530965E-2</v>
      </c>
      <c r="R181" s="40">
        <v>5730.0414000000001</v>
      </c>
      <c r="S181" s="40">
        <v>5730.0414000000001</v>
      </c>
      <c r="T181" s="40">
        <v>5893.8148000000001</v>
      </c>
      <c r="U181">
        <f t="shared" si="162"/>
        <v>3.9691417597922413E-2</v>
      </c>
      <c r="V181" s="44"/>
      <c r="W181" s="45"/>
      <c r="X181" s="3"/>
      <c r="Y181" s="3">
        <v>43585</v>
      </c>
      <c r="Z181">
        <v>101.0546875</v>
      </c>
      <c r="AA181">
        <f t="shared" si="163"/>
        <v>-8.4681029506993317E-3</v>
      </c>
      <c r="AB181" s="45"/>
      <c r="AC181" s="45"/>
      <c r="AD181" s="3">
        <v>43585</v>
      </c>
      <c r="AE181" s="36">
        <f t="shared" si="164"/>
        <v>5.4485061200422381E-2</v>
      </c>
      <c r="AF181">
        <f t="shared" si="165"/>
        <v>4.8159520548621743E-2</v>
      </c>
      <c r="AH181" s="3">
        <v>43585</v>
      </c>
      <c r="AI181" s="36">
        <f t="shared" si="166"/>
        <v>6.3255406518006388E-3</v>
      </c>
      <c r="AJ181" s="36"/>
      <c r="AK181" s="3">
        <v>43585</v>
      </c>
      <c r="AL181" s="36">
        <f t="shared" si="167"/>
        <v>5.4485061200422381E-2</v>
      </c>
      <c r="AM181">
        <f t="shared" si="168"/>
        <v>4.8159520548621743E-2</v>
      </c>
      <c r="AN181">
        <f t="shared" si="169"/>
        <v>2.31933941947312E-3</v>
      </c>
      <c r="AP181" s="3">
        <v>43585</v>
      </c>
      <c r="AQ181" s="36">
        <f t="shared" si="170"/>
        <v>5.4485061200422381E-2</v>
      </c>
      <c r="AR181">
        <f t="shared" si="171"/>
        <v>4.8159520548621743E-2</v>
      </c>
      <c r="AS181">
        <f t="shared" si="172"/>
        <v>0</v>
      </c>
      <c r="AT181">
        <f t="shared" si="173"/>
        <v>4.8159520548621743E-2</v>
      </c>
      <c r="AU181">
        <f t="shared" si="174"/>
        <v>0</v>
      </c>
      <c r="AW181" s="3">
        <v>43585</v>
      </c>
      <c r="AX181" s="36">
        <f t="shared" si="175"/>
        <v>5.4485061200422381E-2</v>
      </c>
      <c r="AY181">
        <f t="shared" si="176"/>
        <v>4.8159520548621743E-2</v>
      </c>
      <c r="AZ181" s="49">
        <f t="shared" ref="AZ181:BA181" si="216">BF387</f>
        <v>-1.72</v>
      </c>
      <c r="BA181" s="49">
        <f t="shared" si="216"/>
        <v>2.16</v>
      </c>
    </row>
    <row r="182" spans="2:53" ht="13" x14ac:dyDescent="0.3">
      <c r="B182" s="21" t="s">
        <v>162</v>
      </c>
      <c r="C182" s="33">
        <v>177.9</v>
      </c>
      <c r="D182" s="23"/>
      <c r="E182" s="22">
        <v>177.9</v>
      </c>
      <c r="F182" s="22">
        <v>0</v>
      </c>
      <c r="G182" s="24">
        <v>0</v>
      </c>
      <c r="H182" s="22">
        <v>177.9</v>
      </c>
      <c r="I182" s="25"/>
      <c r="J182" s="26"/>
      <c r="K182" s="31">
        <f t="shared" si="161"/>
        <v>-7.6846529968561894E-2</v>
      </c>
      <c r="L182" s="36"/>
      <c r="N182" s="39">
        <v>43616</v>
      </c>
      <c r="O182" s="40">
        <v>5519.2736000000004</v>
      </c>
      <c r="P182" s="41">
        <v>-374.5412</v>
      </c>
      <c r="Q182" s="42">
        <v>-6.3548179355754394E-2</v>
      </c>
      <c r="R182" s="40">
        <v>5849.6526000000003</v>
      </c>
      <c r="S182" s="40">
        <v>5519.2736000000004</v>
      </c>
      <c r="T182" s="40">
        <v>5894.3024999999998</v>
      </c>
      <c r="U182">
        <f t="shared" si="162"/>
        <v>-6.565720461013376E-2</v>
      </c>
      <c r="V182" s="44"/>
      <c r="W182" s="45"/>
      <c r="X182" s="3"/>
      <c r="Y182" s="3">
        <v>43616</v>
      </c>
      <c r="Z182">
        <v>102.1640625</v>
      </c>
      <c r="AA182">
        <f t="shared" si="163"/>
        <v>1.0918146286372797E-2</v>
      </c>
      <c r="AB182" s="45"/>
      <c r="AC182" s="45"/>
      <c r="AD182" s="3">
        <v>43616</v>
      </c>
      <c r="AE182" s="36">
        <f t="shared" si="164"/>
        <v>-8.7764676254934698E-2</v>
      </c>
      <c r="AF182">
        <f t="shared" si="165"/>
        <v>-7.657535089650655E-2</v>
      </c>
      <c r="AH182" s="3">
        <v>43616</v>
      </c>
      <c r="AI182" s="36">
        <f t="shared" si="166"/>
        <v>-1.1189325358428134E-2</v>
      </c>
      <c r="AJ182" s="36"/>
      <c r="AK182" s="3">
        <v>43616</v>
      </c>
      <c r="AL182" s="36">
        <f t="shared" si="167"/>
        <v>-8.7764676254934698E-2</v>
      </c>
      <c r="AM182">
        <f t="shared" si="168"/>
        <v>-7.657535089650655E-2</v>
      </c>
      <c r="AN182">
        <f t="shared" si="169"/>
        <v>5.8637843649231068E-3</v>
      </c>
      <c r="AP182" s="3">
        <v>43616</v>
      </c>
      <c r="AQ182" s="36">
        <f t="shared" si="170"/>
        <v>-8.7764676254934698E-2</v>
      </c>
      <c r="AR182">
        <f t="shared" si="171"/>
        <v>-7.657535089650655E-2</v>
      </c>
      <c r="AS182">
        <f t="shared" si="172"/>
        <v>-1</v>
      </c>
      <c r="AT182">
        <f t="shared" si="173"/>
        <v>-7.657535089650655E-2</v>
      </c>
      <c r="AU182">
        <f t="shared" si="174"/>
        <v>7.657535089650655E-2</v>
      </c>
      <c r="AW182" s="3">
        <v>43616</v>
      </c>
      <c r="AX182" s="36">
        <f t="shared" si="175"/>
        <v>-8.7764676254934698E-2</v>
      </c>
      <c r="AY182">
        <f t="shared" si="176"/>
        <v>-7.657535089650655E-2</v>
      </c>
      <c r="AZ182" s="49">
        <f t="shared" ref="AZ182:BA182" si="217">BF388</f>
        <v>-1.31</v>
      </c>
      <c r="BA182" s="49">
        <f t="shared" si="217"/>
        <v>-2.37</v>
      </c>
    </row>
    <row r="183" spans="2:53" ht="13" x14ac:dyDescent="0.3">
      <c r="B183" s="27">
        <v>43644</v>
      </c>
      <c r="C183" s="34">
        <v>187.1</v>
      </c>
      <c r="D183" s="29"/>
      <c r="E183" s="28">
        <v>187.1</v>
      </c>
      <c r="F183" s="28">
        <v>0</v>
      </c>
      <c r="G183" s="30">
        <v>0</v>
      </c>
      <c r="H183" s="28">
        <v>187.1</v>
      </c>
      <c r="I183" s="28"/>
      <c r="J183" s="31"/>
      <c r="K183" s="31">
        <f t="shared" si="161"/>
        <v>5.0421638608254452E-2</v>
      </c>
      <c r="L183" s="36"/>
      <c r="N183" s="39">
        <v>43646</v>
      </c>
      <c r="O183" s="40">
        <v>5908.2515000000003</v>
      </c>
      <c r="P183" s="41">
        <v>388.97789999999998</v>
      </c>
      <c r="Q183" s="42">
        <v>7.0476285140131406E-2</v>
      </c>
      <c r="R183" s="40">
        <v>5504.0518000000002</v>
      </c>
      <c r="S183" s="40">
        <v>5504.0518000000002</v>
      </c>
      <c r="T183" s="40">
        <v>5931.66</v>
      </c>
      <c r="U183">
        <f t="shared" si="162"/>
        <v>6.810367573368091E-2</v>
      </c>
      <c r="V183" s="44"/>
      <c r="W183" s="45"/>
      <c r="X183" s="3"/>
      <c r="Y183" s="3">
        <v>43646</v>
      </c>
      <c r="Z183">
        <v>103.2890625</v>
      </c>
      <c r="AA183">
        <f t="shared" si="163"/>
        <v>1.0951512603594424E-2</v>
      </c>
      <c r="AB183" s="45"/>
      <c r="AC183" s="45"/>
      <c r="AD183" s="3">
        <v>43646</v>
      </c>
      <c r="AE183" s="36">
        <f t="shared" si="164"/>
        <v>3.9470126004660031E-2</v>
      </c>
      <c r="AF183">
        <f t="shared" si="165"/>
        <v>5.7152163130086489E-2</v>
      </c>
      <c r="AH183" s="3">
        <v>43646</v>
      </c>
      <c r="AI183" s="36">
        <f t="shared" si="166"/>
        <v>-1.7682037125426459E-2</v>
      </c>
      <c r="AJ183" s="36"/>
      <c r="AK183" s="3">
        <v>43646</v>
      </c>
      <c r="AL183" s="36">
        <f t="shared" si="167"/>
        <v>3.9470126004660031E-2</v>
      </c>
      <c r="AM183">
        <f t="shared" si="168"/>
        <v>5.7152163130086489E-2</v>
      </c>
      <c r="AN183">
        <f t="shared" si="169"/>
        <v>3.2663697504480174E-3</v>
      </c>
      <c r="AP183" s="3">
        <v>43646</v>
      </c>
      <c r="AQ183" s="36">
        <f t="shared" si="170"/>
        <v>3.9470126004660031E-2</v>
      </c>
      <c r="AR183">
        <f t="shared" si="171"/>
        <v>5.7152163130086489E-2</v>
      </c>
      <c r="AS183">
        <f t="shared" si="172"/>
        <v>0</v>
      </c>
      <c r="AT183">
        <f t="shared" si="173"/>
        <v>5.7152163130086489E-2</v>
      </c>
      <c r="AU183">
        <f t="shared" si="174"/>
        <v>0</v>
      </c>
      <c r="AW183" s="3">
        <v>43646</v>
      </c>
      <c r="AX183" s="36">
        <f t="shared" si="175"/>
        <v>3.9470126004660031E-2</v>
      </c>
      <c r="AY183">
        <f t="shared" si="176"/>
        <v>5.7152163130086489E-2</v>
      </c>
      <c r="AZ183" s="49">
        <f t="shared" ref="AZ183:BA183" si="218">BF389</f>
        <v>0.28000000000000003</v>
      </c>
      <c r="BA183" s="49">
        <f t="shared" si="218"/>
        <v>-0.7</v>
      </c>
    </row>
    <row r="184" spans="2:53" ht="13" x14ac:dyDescent="0.3">
      <c r="B184" s="21">
        <v>43677</v>
      </c>
      <c r="C184" s="33">
        <v>191.07</v>
      </c>
      <c r="D184" s="23"/>
      <c r="E184" s="22">
        <v>191.07</v>
      </c>
      <c r="F184" s="22">
        <v>0</v>
      </c>
      <c r="G184" s="24">
        <v>0</v>
      </c>
      <c r="H184" s="22">
        <v>191.07</v>
      </c>
      <c r="I184" s="25"/>
      <c r="J184" s="26"/>
      <c r="K184" s="31">
        <f t="shared" si="161"/>
        <v>2.0996619771340246E-2</v>
      </c>
      <c r="L184" s="36"/>
      <c r="N184" s="39">
        <v>43677</v>
      </c>
      <c r="O184" s="40">
        <v>5993.1655000000001</v>
      </c>
      <c r="P184" s="41">
        <v>84.913999999999803</v>
      </c>
      <c r="Q184" s="42">
        <v>1.4372103150991401E-2</v>
      </c>
      <c r="R184" s="40">
        <v>5953.6268</v>
      </c>
      <c r="S184" s="40">
        <v>5953.6268</v>
      </c>
      <c r="T184" s="40">
        <v>6083.8226000000004</v>
      </c>
      <c r="U184">
        <f t="shared" si="162"/>
        <v>1.4269803485713004E-2</v>
      </c>
      <c r="V184" s="44"/>
      <c r="W184" s="45"/>
      <c r="X184" s="3"/>
      <c r="Y184" s="3">
        <v>43677</v>
      </c>
      <c r="Z184">
        <v>103.2578125</v>
      </c>
      <c r="AA184">
        <f t="shared" si="163"/>
        <v>-3.0259475229002026E-4</v>
      </c>
      <c r="AB184" s="45"/>
      <c r="AC184" s="45"/>
      <c r="AD184" s="3">
        <v>43677</v>
      </c>
      <c r="AE184" s="36">
        <f t="shared" si="164"/>
        <v>2.1299214523630268E-2</v>
      </c>
      <c r="AF184">
        <f t="shared" si="165"/>
        <v>1.4572398238003024E-2</v>
      </c>
      <c r="AH184" s="3">
        <v>43677</v>
      </c>
      <c r="AI184" s="36">
        <f t="shared" si="166"/>
        <v>6.7268162856272424E-3</v>
      </c>
      <c r="AJ184" s="36"/>
      <c r="AK184" s="3">
        <v>43677</v>
      </c>
      <c r="AL184" s="36">
        <f t="shared" si="167"/>
        <v>2.1299214523630268E-2</v>
      </c>
      <c r="AM184">
        <f t="shared" si="168"/>
        <v>1.4572398238003024E-2</v>
      </c>
      <c r="AN184">
        <f t="shared" si="169"/>
        <v>2.1235479040695364E-4</v>
      </c>
      <c r="AP184" s="3">
        <v>43677</v>
      </c>
      <c r="AQ184" s="36">
        <f t="shared" si="170"/>
        <v>2.1299214523630268E-2</v>
      </c>
      <c r="AR184">
        <f t="shared" si="171"/>
        <v>1.4572398238003024E-2</v>
      </c>
      <c r="AS184">
        <f t="shared" si="172"/>
        <v>0</v>
      </c>
      <c r="AT184">
        <f t="shared" si="173"/>
        <v>1.4572398238003024E-2</v>
      </c>
      <c r="AU184">
        <f t="shared" si="174"/>
        <v>0</v>
      </c>
      <c r="AW184" s="3">
        <v>43677</v>
      </c>
      <c r="AX184" s="36">
        <f t="shared" si="175"/>
        <v>2.1299214523630268E-2</v>
      </c>
      <c r="AY184">
        <f t="shared" si="176"/>
        <v>1.4572398238003024E-2</v>
      </c>
      <c r="AZ184" s="49">
        <f t="shared" ref="AZ184:BA184" si="219">BF390</f>
        <v>-1.93</v>
      </c>
      <c r="BA184" s="49">
        <f t="shared" si="219"/>
        <v>0.47</v>
      </c>
    </row>
    <row r="185" spans="2:53" ht="13" x14ac:dyDescent="0.3">
      <c r="B185" s="27">
        <v>43707</v>
      </c>
      <c r="C185" s="34">
        <v>181.48</v>
      </c>
      <c r="D185" s="29"/>
      <c r="E185" s="28">
        <v>181.48</v>
      </c>
      <c r="F185" s="28">
        <v>0</v>
      </c>
      <c r="G185" s="30">
        <v>0</v>
      </c>
      <c r="H185" s="28">
        <v>181.48</v>
      </c>
      <c r="I185" s="28"/>
      <c r="J185" s="31"/>
      <c r="K185" s="31">
        <f t="shared" si="161"/>
        <v>-5.1494398255621014E-2</v>
      </c>
      <c r="L185" s="36"/>
      <c r="N185" s="39">
        <v>43708</v>
      </c>
      <c r="O185" s="40">
        <v>5898.2318999999998</v>
      </c>
      <c r="P185" s="41">
        <v>-94.933600000000297</v>
      </c>
      <c r="Q185" s="42">
        <v>-1.5840310099896299E-2</v>
      </c>
      <c r="R185" s="40">
        <v>5939.8325000000004</v>
      </c>
      <c r="S185" s="40">
        <v>5719.3046999999997</v>
      </c>
      <c r="T185" s="40">
        <v>5939.8325000000004</v>
      </c>
      <c r="U185">
        <f t="shared" si="162"/>
        <v>-1.5967108613065384E-2</v>
      </c>
      <c r="V185" s="44"/>
      <c r="W185" s="45"/>
      <c r="X185" s="3"/>
      <c r="Y185" s="3">
        <v>43708</v>
      </c>
      <c r="Z185">
        <v>101.1640625</v>
      </c>
      <c r="AA185">
        <f t="shared" si="163"/>
        <v>-2.0485314688966593E-2</v>
      </c>
      <c r="AB185" s="45"/>
      <c r="AC185" s="45"/>
      <c r="AD185" s="3">
        <v>43708</v>
      </c>
      <c r="AE185" s="36">
        <f t="shared" si="164"/>
        <v>-3.1009083566654421E-2</v>
      </c>
      <c r="AF185">
        <f t="shared" si="165"/>
        <v>4.5182060759012092E-3</v>
      </c>
      <c r="AH185" s="3">
        <v>43708</v>
      </c>
      <c r="AI185" s="36">
        <f t="shared" si="166"/>
        <v>-3.552728964255563E-2</v>
      </c>
      <c r="AJ185" s="36"/>
      <c r="AK185" s="3">
        <v>43708</v>
      </c>
      <c r="AL185" s="36">
        <f t="shared" si="167"/>
        <v>-3.1009083566654421E-2</v>
      </c>
      <c r="AM185">
        <f t="shared" si="168"/>
        <v>4.5182060759012092E-3</v>
      </c>
      <c r="AN185">
        <f t="shared" si="169"/>
        <v>2.0414186144310603E-5</v>
      </c>
      <c r="AP185" s="3">
        <v>43708</v>
      </c>
      <c r="AQ185" s="36">
        <f t="shared" si="170"/>
        <v>-3.1009083566654421E-2</v>
      </c>
      <c r="AR185">
        <f t="shared" si="171"/>
        <v>4.5182060759012092E-3</v>
      </c>
      <c r="AS185">
        <f t="shared" si="172"/>
        <v>0</v>
      </c>
      <c r="AT185">
        <f t="shared" si="173"/>
        <v>4.5182060759012092E-3</v>
      </c>
      <c r="AU185">
        <f t="shared" si="174"/>
        <v>0</v>
      </c>
      <c r="AW185" s="3">
        <v>43708</v>
      </c>
      <c r="AX185" s="36">
        <f t="shared" si="175"/>
        <v>-3.1009083566654421E-2</v>
      </c>
      <c r="AY185">
        <f t="shared" si="176"/>
        <v>4.5182060759012092E-3</v>
      </c>
      <c r="AZ185" s="49">
        <f t="shared" ref="AZ185:BA185" si="220">BF391</f>
        <v>-2.39</v>
      </c>
      <c r="BA185" s="49">
        <f t="shared" si="220"/>
        <v>-4.79</v>
      </c>
    </row>
    <row r="186" spans="2:53" ht="13" x14ac:dyDescent="0.3">
      <c r="B186" s="21">
        <v>43738</v>
      </c>
      <c r="C186" s="33">
        <v>186.65</v>
      </c>
      <c r="D186" s="23"/>
      <c r="E186" s="22">
        <v>186.65</v>
      </c>
      <c r="F186" s="22">
        <v>0</v>
      </c>
      <c r="G186" s="24">
        <v>0</v>
      </c>
      <c r="H186" s="22">
        <v>186.65</v>
      </c>
      <c r="I186" s="25"/>
      <c r="J186" s="26"/>
      <c r="K186" s="31">
        <f t="shared" si="161"/>
        <v>2.808975056482968E-2</v>
      </c>
      <c r="L186" s="36"/>
      <c r="N186" s="39">
        <v>43738</v>
      </c>
      <c r="O186" s="40">
        <v>6008.5904</v>
      </c>
      <c r="P186" s="41">
        <v>110.35850000000001</v>
      </c>
      <c r="Q186" s="42">
        <v>1.8710437614363799E-2</v>
      </c>
      <c r="R186" s="40">
        <v>5857.9511000000002</v>
      </c>
      <c r="S186" s="40">
        <v>5857.9511000000002</v>
      </c>
      <c r="T186" s="40">
        <v>6070.2281000000003</v>
      </c>
      <c r="U186">
        <f t="shared" si="162"/>
        <v>1.8537550575297438E-2</v>
      </c>
      <c r="V186" s="44"/>
      <c r="W186" s="45"/>
      <c r="X186" s="3"/>
      <c r="Y186" s="3">
        <v>43738</v>
      </c>
      <c r="Z186">
        <v>99.6171875</v>
      </c>
      <c r="AA186">
        <f t="shared" si="163"/>
        <v>-1.5408865185298182E-2</v>
      </c>
      <c r="AB186" s="45"/>
      <c r="AC186" s="45"/>
      <c r="AD186" s="3">
        <v>43738</v>
      </c>
      <c r="AE186" s="36">
        <f t="shared" si="164"/>
        <v>4.349861575012786E-2</v>
      </c>
      <c r="AF186">
        <f t="shared" si="165"/>
        <v>3.3946415760595622E-2</v>
      </c>
      <c r="AH186" s="3">
        <v>43738</v>
      </c>
      <c r="AI186" s="36">
        <f t="shared" si="166"/>
        <v>9.5521999895322417E-3</v>
      </c>
      <c r="AJ186" s="36"/>
      <c r="AK186" s="3">
        <v>43738</v>
      </c>
      <c r="AL186" s="36">
        <f t="shared" si="167"/>
        <v>4.349861575012786E-2</v>
      </c>
      <c r="AM186">
        <f t="shared" si="168"/>
        <v>3.3946415760595622E-2</v>
      </c>
      <c r="AN186">
        <f t="shared" si="169"/>
        <v>1.1523591429912147E-3</v>
      </c>
      <c r="AP186" s="3">
        <v>43738</v>
      </c>
      <c r="AQ186" s="36">
        <f t="shared" si="170"/>
        <v>4.349861575012786E-2</v>
      </c>
      <c r="AR186">
        <f t="shared" si="171"/>
        <v>3.3946415760595622E-2</v>
      </c>
      <c r="AS186">
        <f t="shared" si="172"/>
        <v>0</v>
      </c>
      <c r="AT186">
        <f t="shared" si="173"/>
        <v>3.3946415760595622E-2</v>
      </c>
      <c r="AU186">
        <f t="shared" si="174"/>
        <v>0</v>
      </c>
      <c r="AW186" s="3">
        <v>43738</v>
      </c>
      <c r="AX186" s="36">
        <f t="shared" si="175"/>
        <v>4.349861575012786E-2</v>
      </c>
      <c r="AY186">
        <f t="shared" si="176"/>
        <v>3.3946415760595622E-2</v>
      </c>
      <c r="AZ186" s="49">
        <f t="shared" ref="AZ186:BA186" si="221">BF392</f>
        <v>-0.97</v>
      </c>
      <c r="BA186" s="49">
        <f t="shared" si="221"/>
        <v>6.77</v>
      </c>
    </row>
    <row r="187" spans="2:53" ht="13" x14ac:dyDescent="0.3">
      <c r="B187" s="27" t="s">
        <v>163</v>
      </c>
      <c r="C187" s="34">
        <v>191.03</v>
      </c>
      <c r="D187" s="29"/>
      <c r="E187" s="28">
        <v>191.03</v>
      </c>
      <c r="F187" s="28">
        <v>0</v>
      </c>
      <c r="G187" s="30">
        <v>0</v>
      </c>
      <c r="H187" s="28">
        <v>191.03</v>
      </c>
      <c r="I187" s="28"/>
      <c r="J187" s="31"/>
      <c r="K187" s="31">
        <f t="shared" si="161"/>
        <v>2.319527841496757E-2</v>
      </c>
      <c r="L187" s="36"/>
      <c r="N187" s="39">
        <v>43769</v>
      </c>
      <c r="O187" s="40">
        <v>6138.7348000000002</v>
      </c>
      <c r="P187" s="41">
        <v>130.14439999999999</v>
      </c>
      <c r="Q187" s="42">
        <v>2.1659722386801399E-2</v>
      </c>
      <c r="R187" s="40">
        <v>5935.1977999999999</v>
      </c>
      <c r="S187" s="40">
        <v>5828.9341999999997</v>
      </c>
      <c r="T187" s="40">
        <v>6156.9344000000001</v>
      </c>
      <c r="U187">
        <f t="shared" si="162"/>
        <v>2.1428483685677832E-2</v>
      </c>
      <c r="V187" s="44"/>
      <c r="W187" s="45"/>
      <c r="X187" s="3"/>
      <c r="Y187" s="3">
        <v>43769</v>
      </c>
      <c r="Z187">
        <v>99.4453125</v>
      </c>
      <c r="AA187">
        <f t="shared" si="163"/>
        <v>-1.7268450131073777E-3</v>
      </c>
      <c r="AB187" s="45"/>
      <c r="AC187" s="45"/>
      <c r="AD187" s="3">
        <v>43769</v>
      </c>
      <c r="AE187" s="36">
        <f t="shared" si="164"/>
        <v>2.4922123428074948E-2</v>
      </c>
      <c r="AF187">
        <f t="shared" si="165"/>
        <v>2.315532869878521E-2</v>
      </c>
      <c r="AH187" s="3">
        <v>43769</v>
      </c>
      <c r="AI187" s="36">
        <f t="shared" si="166"/>
        <v>1.7667947292897383E-3</v>
      </c>
      <c r="AJ187" s="36"/>
      <c r="AK187" s="3">
        <v>43769</v>
      </c>
      <c r="AL187" s="36">
        <f t="shared" si="167"/>
        <v>2.4922123428074948E-2</v>
      </c>
      <c r="AM187">
        <f t="shared" si="168"/>
        <v>2.315532869878521E-2</v>
      </c>
      <c r="AN187">
        <f t="shared" si="169"/>
        <v>5.36169247148786E-4</v>
      </c>
      <c r="AP187" s="3">
        <v>43769</v>
      </c>
      <c r="AQ187" s="36">
        <f t="shared" si="170"/>
        <v>2.4922123428074948E-2</v>
      </c>
      <c r="AR187">
        <f t="shared" si="171"/>
        <v>2.315532869878521E-2</v>
      </c>
      <c r="AS187">
        <f t="shared" si="172"/>
        <v>0</v>
      </c>
      <c r="AT187">
        <f t="shared" si="173"/>
        <v>2.315532869878521E-2</v>
      </c>
      <c r="AU187">
        <f t="shared" si="174"/>
        <v>0</v>
      </c>
      <c r="AW187" s="3">
        <v>43769</v>
      </c>
      <c r="AX187" s="36">
        <f t="shared" si="175"/>
        <v>2.4922123428074948E-2</v>
      </c>
      <c r="AY187">
        <f t="shared" si="176"/>
        <v>2.315532869878521E-2</v>
      </c>
      <c r="AZ187" s="49">
        <f t="shared" ref="AZ187:BA187" si="222">BF393</f>
        <v>0.28999999999999998</v>
      </c>
      <c r="BA187" s="49">
        <f t="shared" si="222"/>
        <v>-1.9</v>
      </c>
    </row>
    <row r="188" spans="2:53" ht="13" x14ac:dyDescent="0.3">
      <c r="B188" s="21">
        <v>43798</v>
      </c>
      <c r="C188" s="33">
        <v>198.73</v>
      </c>
      <c r="D188" s="23"/>
      <c r="E188" s="22">
        <v>198.73</v>
      </c>
      <c r="F188" s="22">
        <v>0</v>
      </c>
      <c r="G188" s="24">
        <v>0</v>
      </c>
      <c r="H188" s="22">
        <v>198.73</v>
      </c>
      <c r="I188" s="25"/>
      <c r="J188" s="26"/>
      <c r="K188" s="31">
        <f t="shared" si="161"/>
        <v>3.9516635764632678E-2</v>
      </c>
      <c r="L188" s="36"/>
      <c r="N188" s="39">
        <v>43799</v>
      </c>
      <c r="O188" s="40">
        <v>6361.5640000000003</v>
      </c>
      <c r="P188" s="41">
        <v>222.82919999999999</v>
      </c>
      <c r="Q188" s="42">
        <v>3.6298880349090797E-2</v>
      </c>
      <c r="R188" s="40">
        <v>6198.5907999999999</v>
      </c>
      <c r="S188" s="40">
        <v>6198.5907999999999</v>
      </c>
      <c r="T188" s="40">
        <v>6385.7646999999997</v>
      </c>
      <c r="U188">
        <f t="shared" si="162"/>
        <v>3.5655596776196459E-2</v>
      </c>
      <c r="V188" s="44"/>
      <c r="W188" s="45"/>
      <c r="X188" s="3"/>
      <c r="Y188" s="3">
        <v>43799</v>
      </c>
      <c r="Z188">
        <v>99.7890625</v>
      </c>
      <c r="AA188">
        <f t="shared" si="163"/>
        <v>3.4507131723423715E-3</v>
      </c>
      <c r="AB188" s="45"/>
      <c r="AC188" s="45"/>
      <c r="AD188" s="3">
        <v>43799</v>
      </c>
      <c r="AE188" s="36">
        <f t="shared" si="164"/>
        <v>3.6065922592290307E-2</v>
      </c>
      <c r="AF188">
        <f t="shared" si="165"/>
        <v>3.2204883603854088E-2</v>
      </c>
      <c r="AH188" s="3">
        <v>43799</v>
      </c>
      <c r="AI188" s="36">
        <f t="shared" si="166"/>
        <v>3.861038988436219E-3</v>
      </c>
      <c r="AJ188" s="36"/>
      <c r="AK188" s="3">
        <v>43799</v>
      </c>
      <c r="AL188" s="36">
        <f t="shared" si="167"/>
        <v>3.6065922592290307E-2</v>
      </c>
      <c r="AM188">
        <f t="shared" si="168"/>
        <v>3.2204883603854088E-2</v>
      </c>
      <c r="AN188">
        <f t="shared" si="169"/>
        <v>1.0371545279377898E-3</v>
      </c>
      <c r="AP188" s="3">
        <v>43799</v>
      </c>
      <c r="AQ188" s="36">
        <f t="shared" si="170"/>
        <v>3.6065922592290307E-2</v>
      </c>
      <c r="AR188">
        <f t="shared" si="171"/>
        <v>3.2204883603854088E-2</v>
      </c>
      <c r="AS188">
        <f t="shared" si="172"/>
        <v>0</v>
      </c>
      <c r="AT188">
        <f t="shared" si="173"/>
        <v>3.2204883603854088E-2</v>
      </c>
      <c r="AU188">
        <f t="shared" si="174"/>
        <v>0</v>
      </c>
      <c r="AW188" s="3">
        <v>43799</v>
      </c>
      <c r="AX188" s="36">
        <f t="shared" si="175"/>
        <v>3.6065922592290307E-2</v>
      </c>
      <c r="AY188">
        <f t="shared" si="176"/>
        <v>3.2204883603854088E-2</v>
      </c>
      <c r="AZ188" s="49">
        <f t="shared" ref="AZ188:BA188" si="223">BF394</f>
        <v>0.78</v>
      </c>
      <c r="BA188" s="49">
        <f t="shared" si="223"/>
        <v>-1.99</v>
      </c>
    </row>
    <row r="189" spans="2:53" ht="13" x14ac:dyDescent="0.3">
      <c r="B189" s="27">
        <v>43830</v>
      </c>
      <c r="C189" s="34">
        <v>193.76</v>
      </c>
      <c r="D189" s="29"/>
      <c r="E189" s="28">
        <v>193.76</v>
      </c>
      <c r="F189" s="28">
        <v>0</v>
      </c>
      <c r="G189" s="30">
        <v>0</v>
      </c>
      <c r="H189" s="28">
        <v>193.76</v>
      </c>
      <c r="I189" s="28"/>
      <c r="J189" s="31"/>
      <c r="K189" s="31">
        <f t="shared" si="161"/>
        <v>-2.5326839735410982E-2</v>
      </c>
      <c r="L189" s="36"/>
      <c r="N189" s="39">
        <v>43830</v>
      </c>
      <c r="O189" s="40">
        <v>6553.5688</v>
      </c>
      <c r="P189" s="41">
        <v>192.00479999999999</v>
      </c>
      <c r="Q189" s="42">
        <v>3.0182011844885899E-2</v>
      </c>
      <c r="R189" s="40">
        <v>6306.8768</v>
      </c>
      <c r="S189" s="40">
        <v>6265.2152999999998</v>
      </c>
      <c r="T189" s="40">
        <v>6571.0339000000004</v>
      </c>
      <c r="U189">
        <f t="shared" si="162"/>
        <v>2.9735497159093412E-2</v>
      </c>
      <c r="V189" s="44"/>
      <c r="W189" s="45"/>
      <c r="X189" s="3"/>
      <c r="Y189" s="3">
        <v>43830</v>
      </c>
      <c r="Z189">
        <v>98.4921875</v>
      </c>
      <c r="AA189">
        <f t="shared" si="163"/>
        <v>-1.3081352811507465E-2</v>
      </c>
      <c r="AB189" s="45"/>
      <c r="AC189" s="45"/>
      <c r="AD189" s="3">
        <v>43830</v>
      </c>
      <c r="AE189" s="36">
        <f t="shared" si="164"/>
        <v>-1.2245486923903518E-2</v>
      </c>
      <c r="AF189">
        <f t="shared" si="165"/>
        <v>4.2816849970600875E-2</v>
      </c>
      <c r="AH189" s="3">
        <v>43830</v>
      </c>
      <c r="AI189" s="36">
        <f t="shared" si="166"/>
        <v>-5.5062336894504391E-2</v>
      </c>
      <c r="AJ189" s="36"/>
      <c r="AK189" s="3">
        <v>43830</v>
      </c>
      <c r="AL189" s="36">
        <f t="shared" si="167"/>
        <v>-1.2245486923903518E-2</v>
      </c>
      <c r="AM189">
        <f t="shared" si="168"/>
        <v>4.2816849970600875E-2</v>
      </c>
      <c r="AN189">
        <f t="shared" si="169"/>
        <v>1.833282641404944E-3</v>
      </c>
      <c r="AP189" s="3">
        <v>43830</v>
      </c>
      <c r="AQ189" s="36">
        <f t="shared" si="170"/>
        <v>-1.2245486923903518E-2</v>
      </c>
      <c r="AR189">
        <f t="shared" si="171"/>
        <v>4.2816849970600875E-2</v>
      </c>
      <c r="AS189">
        <f t="shared" si="172"/>
        <v>0</v>
      </c>
      <c r="AT189">
        <f t="shared" si="173"/>
        <v>4.2816849970600875E-2</v>
      </c>
      <c r="AU189">
        <f t="shared" si="174"/>
        <v>0</v>
      </c>
      <c r="AW189" s="3">
        <v>43830</v>
      </c>
      <c r="AX189" s="36">
        <f t="shared" si="175"/>
        <v>-1.2245486923903518E-2</v>
      </c>
      <c r="AY189">
        <f t="shared" si="176"/>
        <v>4.2816849970600875E-2</v>
      </c>
      <c r="AZ189" s="49">
        <f t="shared" ref="AZ189:BA189" si="224">BF395</f>
        <v>0.73</v>
      </c>
      <c r="BA189" s="49">
        <f t="shared" si="224"/>
        <v>1.78</v>
      </c>
    </row>
    <row r="190" spans="2:53" ht="13" x14ac:dyDescent="0.3">
      <c r="B190" s="21">
        <v>43861</v>
      </c>
      <c r="C190" s="33">
        <v>187.45</v>
      </c>
      <c r="D190" s="23"/>
      <c r="E190" s="22">
        <v>187.45</v>
      </c>
      <c r="F190" s="22">
        <v>0</v>
      </c>
      <c r="G190" s="24">
        <v>0</v>
      </c>
      <c r="H190" s="22">
        <v>187.45</v>
      </c>
      <c r="I190" s="25"/>
      <c r="J190" s="26"/>
      <c r="K190" s="31">
        <f t="shared" si="161"/>
        <v>-3.3108136622861162E-2</v>
      </c>
      <c r="L190" s="36"/>
      <c r="N190" s="39">
        <v>43861</v>
      </c>
      <c r="O190" s="40">
        <v>6550.9993000000004</v>
      </c>
      <c r="P190" s="41">
        <v>-2.5694999999996102</v>
      </c>
      <c r="Q190" s="42">
        <v>-3.9207645153578098E-4</v>
      </c>
      <c r="R190" s="40">
        <v>6609.2875999999997</v>
      </c>
      <c r="S190" s="40">
        <v>6550.9993000000004</v>
      </c>
      <c r="T190" s="40">
        <v>6759.5101000000004</v>
      </c>
      <c r="U190">
        <f t="shared" si="162"/>
        <v>-3.9215333360417457E-4</v>
      </c>
      <c r="V190" s="44"/>
      <c r="W190" s="45"/>
      <c r="X190" s="3"/>
      <c r="Y190" s="3">
        <v>43861</v>
      </c>
      <c r="Z190">
        <v>102.2265625</v>
      </c>
      <c r="AA190">
        <f t="shared" si="163"/>
        <v>3.7214320732976876E-2</v>
      </c>
      <c r="AB190" s="45"/>
      <c r="AC190" s="45"/>
      <c r="AD190" s="3">
        <v>43861</v>
      </c>
      <c r="AE190" s="36">
        <f t="shared" si="164"/>
        <v>-7.0322457355838031E-2</v>
      </c>
      <c r="AF190">
        <f t="shared" si="165"/>
        <v>-3.7606474066581047E-2</v>
      </c>
      <c r="AH190" s="3">
        <v>43861</v>
      </c>
      <c r="AI190" s="36">
        <f t="shared" si="166"/>
        <v>-3.271598328925699E-2</v>
      </c>
      <c r="AJ190" s="36"/>
      <c r="AK190" s="3">
        <v>43861</v>
      </c>
      <c r="AL190" s="36">
        <f t="shared" si="167"/>
        <v>-7.0322457355838031E-2</v>
      </c>
      <c r="AM190">
        <f t="shared" si="168"/>
        <v>-3.7606474066581047E-2</v>
      </c>
      <c r="AN190">
        <f t="shared" si="169"/>
        <v>1.4142468917204328E-3</v>
      </c>
      <c r="AP190" s="3">
        <v>43861</v>
      </c>
      <c r="AQ190" s="36">
        <f t="shared" si="170"/>
        <v>-7.0322457355838031E-2</v>
      </c>
      <c r="AR190">
        <f t="shared" si="171"/>
        <v>-3.7606474066581047E-2</v>
      </c>
      <c r="AS190">
        <f t="shared" si="172"/>
        <v>-1</v>
      </c>
      <c r="AT190">
        <f t="shared" si="173"/>
        <v>-3.7606474066581047E-2</v>
      </c>
      <c r="AU190">
        <f t="shared" si="174"/>
        <v>3.7606474066581047E-2</v>
      </c>
      <c r="AW190" s="3">
        <v>43861</v>
      </c>
      <c r="AX190" s="36">
        <f t="shared" si="175"/>
        <v>-7.0322457355838031E-2</v>
      </c>
      <c r="AY190">
        <f t="shared" si="176"/>
        <v>-3.7606474066581047E-2</v>
      </c>
      <c r="AZ190" s="49">
        <f t="shared" ref="AZ190:BA190" si="225">BF396</f>
        <v>-3.13</v>
      </c>
      <c r="BA190" s="49">
        <f t="shared" si="225"/>
        <v>-6.25</v>
      </c>
    </row>
    <row r="191" spans="2:53" ht="13" x14ac:dyDescent="0.3">
      <c r="B191" s="27">
        <v>43889</v>
      </c>
      <c r="C191" s="34">
        <v>170.82</v>
      </c>
      <c r="D191" s="29"/>
      <c r="E191" s="28">
        <v>170.82</v>
      </c>
      <c r="F191" s="28">
        <v>0</v>
      </c>
      <c r="G191" s="30">
        <v>0</v>
      </c>
      <c r="H191" s="28">
        <v>170.82</v>
      </c>
      <c r="I191" s="28"/>
      <c r="J191" s="31"/>
      <c r="K191" s="31">
        <f t="shared" si="161"/>
        <v>-9.2901772663919774E-2</v>
      </c>
      <c r="L191" s="36"/>
      <c r="N191" s="39">
        <v>43890</v>
      </c>
      <c r="O191" s="40">
        <v>6011.7263999999996</v>
      </c>
      <c r="P191" s="41">
        <v>-539.27290000000096</v>
      </c>
      <c r="Q191" s="42">
        <v>-8.23191814415246E-2</v>
      </c>
      <c r="R191" s="40">
        <v>6598.6265000000003</v>
      </c>
      <c r="S191" s="40">
        <v>6011.7263999999996</v>
      </c>
      <c r="T191" s="40">
        <v>6886.4739</v>
      </c>
      <c r="U191">
        <f t="shared" si="162"/>
        <v>-8.5905641022691298E-2</v>
      </c>
      <c r="V191" s="44"/>
      <c r="W191" s="45"/>
      <c r="X191" s="3"/>
      <c r="Y191" s="3">
        <v>43890</v>
      </c>
      <c r="Z191">
        <v>103.1640625</v>
      </c>
      <c r="AA191">
        <f t="shared" si="163"/>
        <v>9.1290097669862579E-3</v>
      </c>
      <c r="AB191" s="45"/>
      <c r="AC191" s="45"/>
      <c r="AD191" s="3">
        <v>43890</v>
      </c>
      <c r="AE191" s="36">
        <f t="shared" si="164"/>
        <v>-0.10203078243090603</v>
      </c>
      <c r="AF191">
        <f t="shared" si="165"/>
        <v>-9.5034650789677558E-2</v>
      </c>
      <c r="AH191" s="3">
        <v>43890</v>
      </c>
      <c r="AI191" s="36">
        <f t="shared" si="166"/>
        <v>-6.9961316412284758E-3</v>
      </c>
      <c r="AJ191" s="36"/>
      <c r="AK191" s="3">
        <v>43890</v>
      </c>
      <c r="AL191" s="36">
        <f t="shared" si="167"/>
        <v>-0.10203078243090603</v>
      </c>
      <c r="AM191">
        <f t="shared" si="168"/>
        <v>-9.5034650789677558E-2</v>
      </c>
      <c r="AN191">
        <f t="shared" si="169"/>
        <v>9.0315848507159617E-3</v>
      </c>
      <c r="AP191" s="3">
        <v>43890</v>
      </c>
      <c r="AQ191" s="36">
        <f t="shared" si="170"/>
        <v>-0.10203078243090603</v>
      </c>
      <c r="AR191">
        <f t="shared" si="171"/>
        <v>-9.5034650789677558E-2</v>
      </c>
      <c r="AS191">
        <f t="shared" si="172"/>
        <v>-1</v>
      </c>
      <c r="AT191">
        <f t="shared" si="173"/>
        <v>-9.5034650789677558E-2</v>
      </c>
      <c r="AU191">
        <f t="shared" si="174"/>
        <v>9.5034650789677558E-2</v>
      </c>
      <c r="AW191" s="3">
        <v>43890</v>
      </c>
      <c r="AX191" s="36">
        <f t="shared" si="175"/>
        <v>-0.10203078243090603</v>
      </c>
      <c r="AY191">
        <f t="shared" si="176"/>
        <v>-9.5034650789677558E-2</v>
      </c>
      <c r="AZ191" s="49">
        <f t="shared" ref="AZ191:BA191" si="226">BF397</f>
        <v>1.07</v>
      </c>
      <c r="BA191" s="49">
        <f t="shared" si="226"/>
        <v>-3.8</v>
      </c>
    </row>
    <row r="192" spans="2:53" ht="13" x14ac:dyDescent="0.3">
      <c r="B192" s="21">
        <v>43921</v>
      </c>
      <c r="C192" s="33">
        <v>134.55000000000001</v>
      </c>
      <c r="D192" s="23"/>
      <c r="E192" s="22">
        <v>134.55000000000001</v>
      </c>
      <c r="F192" s="22">
        <v>0</v>
      </c>
      <c r="G192" s="24">
        <v>0</v>
      </c>
      <c r="H192" s="22">
        <v>134.55000000000001</v>
      </c>
      <c r="I192" s="25"/>
      <c r="J192" s="26"/>
      <c r="K192" s="31">
        <f t="shared" si="161"/>
        <v>-0.23867449334508617</v>
      </c>
      <c r="L192" s="36"/>
      <c r="N192" s="39">
        <v>43921</v>
      </c>
      <c r="O192" s="40">
        <v>5269.2008999999998</v>
      </c>
      <c r="P192" s="41">
        <v>-742.52549999999997</v>
      </c>
      <c r="Q192" s="42">
        <v>-0.12351285647330899</v>
      </c>
      <c r="R192" s="40">
        <v>6288.6436000000003</v>
      </c>
      <c r="S192" s="40">
        <v>4559.5048999999999</v>
      </c>
      <c r="T192" s="40">
        <v>6370.3545000000004</v>
      </c>
      <c r="U192">
        <f t="shared" si="162"/>
        <v>-0.13183324269568944</v>
      </c>
      <c r="V192" s="44"/>
      <c r="W192" s="45"/>
      <c r="X192" s="3"/>
      <c r="Y192" s="3">
        <v>43921</v>
      </c>
      <c r="Z192">
        <v>107.953125</v>
      </c>
      <c r="AA192">
        <f t="shared" si="163"/>
        <v>4.5376544317507664E-2</v>
      </c>
      <c r="AB192" s="45"/>
      <c r="AC192" s="45"/>
      <c r="AD192" s="3">
        <v>43921</v>
      </c>
      <c r="AE192" s="36">
        <f t="shared" si="164"/>
        <v>-0.28405103766259382</v>
      </c>
      <c r="AF192">
        <f t="shared" si="165"/>
        <v>-0.17720978701319712</v>
      </c>
      <c r="AH192" s="3">
        <v>43921</v>
      </c>
      <c r="AI192" s="36">
        <f t="shared" si="166"/>
        <v>-0.10684125064939673</v>
      </c>
      <c r="AJ192" s="36"/>
      <c r="AK192" s="3">
        <v>43921</v>
      </c>
      <c r="AL192" s="36">
        <f t="shared" si="167"/>
        <v>-0.28405103766259382</v>
      </c>
      <c r="AM192">
        <f t="shared" si="168"/>
        <v>-0.17720978701319712</v>
      </c>
      <c r="AN192">
        <f t="shared" si="169"/>
        <v>3.1403308613262688E-2</v>
      </c>
      <c r="AP192" s="3">
        <v>43921</v>
      </c>
      <c r="AQ192" s="36">
        <f t="shared" si="170"/>
        <v>-0.28405103766259382</v>
      </c>
      <c r="AR192">
        <f t="shared" si="171"/>
        <v>-0.17720978701319712</v>
      </c>
      <c r="AS192">
        <f t="shared" si="172"/>
        <v>-1</v>
      </c>
      <c r="AT192">
        <f t="shared" si="173"/>
        <v>-0.17720978701319712</v>
      </c>
      <c r="AU192">
        <f t="shared" si="174"/>
        <v>0.17720978701319712</v>
      </c>
      <c r="AW192" s="3">
        <v>43921</v>
      </c>
      <c r="AX192" s="36">
        <f t="shared" si="175"/>
        <v>-0.28405103766259382</v>
      </c>
      <c r="AY192">
        <f t="shared" si="176"/>
        <v>-0.17720978701319712</v>
      </c>
      <c r="AZ192" s="49">
        <f t="shared" ref="AZ192:BA192" si="227">BF398</f>
        <v>-4.79</v>
      </c>
      <c r="BA192" s="49">
        <f t="shared" si="227"/>
        <v>-13.88</v>
      </c>
    </row>
    <row r="193" spans="2:55" ht="13" x14ac:dyDescent="0.3">
      <c r="B193" s="27">
        <v>43951</v>
      </c>
      <c r="C193" s="34">
        <v>153.52000000000001</v>
      </c>
      <c r="D193" s="29"/>
      <c r="E193" s="28">
        <v>153.52000000000001</v>
      </c>
      <c r="F193" s="28">
        <v>0</v>
      </c>
      <c r="G193" s="30">
        <v>0</v>
      </c>
      <c r="H193" s="28">
        <v>153.52000000000001</v>
      </c>
      <c r="I193" s="28"/>
      <c r="J193" s="31"/>
      <c r="K193" s="31">
        <f t="shared" si="161"/>
        <v>0.13189497452652971</v>
      </c>
      <c r="L193" s="36"/>
      <c r="N193" s="39">
        <v>43951</v>
      </c>
      <c r="O193" s="40">
        <v>5944.6795000000002</v>
      </c>
      <c r="P193" s="41">
        <v>675.47860000000003</v>
      </c>
      <c r="Q193" s="42">
        <v>0.128193745658853</v>
      </c>
      <c r="R193" s="40">
        <v>5036.6423000000004</v>
      </c>
      <c r="S193" s="40">
        <v>5036.6423000000004</v>
      </c>
      <c r="T193" s="40">
        <v>5999.7371000000003</v>
      </c>
      <c r="U193">
        <f t="shared" si="162"/>
        <v>0.1206178986626122</v>
      </c>
      <c r="V193" s="44"/>
      <c r="W193" s="45"/>
      <c r="X193" s="3"/>
      <c r="Y193" s="3">
        <v>43951</v>
      </c>
      <c r="Z193">
        <v>108.1015625</v>
      </c>
      <c r="AA193">
        <f t="shared" si="163"/>
        <v>1.3740736206441534E-3</v>
      </c>
      <c r="AB193" s="45"/>
      <c r="AC193" s="45"/>
      <c r="AD193" s="3">
        <v>43951</v>
      </c>
      <c r="AE193" s="36">
        <f t="shared" si="164"/>
        <v>0.13052090090588556</v>
      </c>
      <c r="AF193">
        <f t="shared" si="165"/>
        <v>0.11924382504196805</v>
      </c>
      <c r="AH193" s="3">
        <v>43951</v>
      </c>
      <c r="AI193" s="36">
        <f t="shared" si="166"/>
        <v>1.1277075863917504E-2</v>
      </c>
      <c r="AJ193" s="36"/>
      <c r="AK193" s="3">
        <v>43951</v>
      </c>
      <c r="AL193" s="36">
        <f t="shared" si="167"/>
        <v>0.13052090090588556</v>
      </c>
      <c r="AM193">
        <f t="shared" si="168"/>
        <v>0.11924382504196805</v>
      </c>
      <c r="AN193">
        <f t="shared" si="169"/>
        <v>1.4219089810639487E-2</v>
      </c>
      <c r="AP193" s="3">
        <v>43951</v>
      </c>
      <c r="AQ193" s="36">
        <f t="shared" si="170"/>
        <v>0.13052090090588556</v>
      </c>
      <c r="AR193">
        <f t="shared" si="171"/>
        <v>0.11924382504196805</v>
      </c>
      <c r="AS193">
        <f t="shared" si="172"/>
        <v>0</v>
      </c>
      <c r="AT193">
        <f t="shared" si="173"/>
        <v>0.11924382504196805</v>
      </c>
      <c r="AU193">
        <f t="shared" si="174"/>
        <v>0</v>
      </c>
      <c r="AW193" s="3">
        <v>43951</v>
      </c>
      <c r="AX193" s="36">
        <f t="shared" si="175"/>
        <v>0.13052090090588556</v>
      </c>
      <c r="AY193">
        <f t="shared" si="176"/>
        <v>0.11924382504196805</v>
      </c>
      <c r="AZ193" s="49">
        <f t="shared" ref="AZ193:BA193" si="228">BF399</f>
        <v>2.4500000000000002</v>
      </c>
      <c r="BA193" s="49">
        <f t="shared" si="228"/>
        <v>-1.34</v>
      </c>
    </row>
    <row r="194" spans="2:55" ht="13" x14ac:dyDescent="0.3">
      <c r="B194" s="21" t="s">
        <v>164</v>
      </c>
      <c r="C194" s="33">
        <v>158.56</v>
      </c>
      <c r="D194" s="23"/>
      <c r="E194" s="22">
        <v>158.56</v>
      </c>
      <c r="F194" s="22">
        <v>0</v>
      </c>
      <c r="G194" s="24">
        <v>0</v>
      </c>
      <c r="H194" s="22">
        <v>158.56</v>
      </c>
      <c r="I194" s="25"/>
      <c r="J194" s="26"/>
      <c r="K194" s="31">
        <f t="shared" si="161"/>
        <v>3.2302218882233315E-2</v>
      </c>
      <c r="L194" s="36"/>
      <c r="N194" s="39">
        <v>43982</v>
      </c>
      <c r="O194" s="40">
        <v>6227.8131000000003</v>
      </c>
      <c r="P194" s="41">
        <v>283.1336</v>
      </c>
      <c r="Q194" s="42">
        <v>4.7628068090130003E-2</v>
      </c>
      <c r="R194" s="40">
        <v>5778.5255999999999</v>
      </c>
      <c r="S194" s="40">
        <v>5761.6965</v>
      </c>
      <c r="T194" s="40">
        <v>6227.8131000000003</v>
      </c>
      <c r="U194">
        <f t="shared" si="162"/>
        <v>4.652862604749268E-2</v>
      </c>
      <c r="V194" s="44"/>
      <c r="W194" s="45"/>
      <c r="X194" s="3"/>
      <c r="Y194" s="3">
        <v>43982</v>
      </c>
      <c r="Z194">
        <v>99.7421875</v>
      </c>
      <c r="AA194">
        <f t="shared" si="163"/>
        <v>-8.0482446849033551E-2</v>
      </c>
      <c r="AB194" s="45"/>
      <c r="AC194" s="45"/>
      <c r="AD194" s="3">
        <v>43982</v>
      </c>
      <c r="AE194" s="36">
        <f t="shared" si="164"/>
        <v>0.11278466573126686</v>
      </c>
      <c r="AF194">
        <f t="shared" si="165"/>
        <v>0.12701107289652624</v>
      </c>
      <c r="AH194" s="3">
        <v>43982</v>
      </c>
      <c r="AI194" s="36">
        <f t="shared" si="166"/>
        <v>-1.4226407165259365E-2</v>
      </c>
      <c r="AJ194" s="36"/>
      <c r="AK194" s="3">
        <v>43982</v>
      </c>
      <c r="AL194" s="36">
        <f t="shared" si="167"/>
        <v>0.11278466573126686</v>
      </c>
      <c r="AM194">
        <f t="shared" si="168"/>
        <v>0.12701107289652624</v>
      </c>
      <c r="AN194">
        <f t="shared" si="169"/>
        <v>1.6131812638326703E-2</v>
      </c>
      <c r="AP194" s="3">
        <v>43982</v>
      </c>
      <c r="AQ194" s="36">
        <f t="shared" si="170"/>
        <v>0.11278466573126686</v>
      </c>
      <c r="AR194">
        <f t="shared" si="171"/>
        <v>0.12701107289652624</v>
      </c>
      <c r="AS194">
        <f t="shared" si="172"/>
        <v>0</v>
      </c>
      <c r="AT194">
        <f t="shared" si="173"/>
        <v>0.12701107289652624</v>
      </c>
      <c r="AU194">
        <f t="shared" si="174"/>
        <v>0</v>
      </c>
      <c r="AW194" s="3">
        <v>43982</v>
      </c>
      <c r="AX194" s="36">
        <f t="shared" si="175"/>
        <v>0.11278466573126686</v>
      </c>
      <c r="AY194">
        <f t="shared" si="176"/>
        <v>0.12701107289652624</v>
      </c>
      <c r="AZ194" s="49">
        <f t="shared" ref="AZ194:BA194" si="229">BF400</f>
        <v>2.4900000000000002</v>
      </c>
      <c r="BA194" s="49">
        <f t="shared" si="229"/>
        <v>-4.8499999999999996</v>
      </c>
    </row>
    <row r="195" spans="2:55" ht="13" x14ac:dyDescent="0.3">
      <c r="B195" s="27">
        <v>44012</v>
      </c>
      <c r="C195" s="34">
        <v>160.69999999999999</v>
      </c>
      <c r="D195" s="29"/>
      <c r="E195" s="28">
        <v>160.69999999999999</v>
      </c>
      <c r="F195" s="28">
        <v>0</v>
      </c>
      <c r="G195" s="30">
        <v>0</v>
      </c>
      <c r="H195" s="28">
        <v>160.69999999999999</v>
      </c>
      <c r="I195" s="28"/>
      <c r="J195" s="31"/>
      <c r="K195" s="31">
        <f t="shared" si="161"/>
        <v>1.3406202161788857E-2</v>
      </c>
      <c r="L195" s="36"/>
      <c r="N195" s="39">
        <v>44012</v>
      </c>
      <c r="O195" s="40">
        <v>6351.6669000000002</v>
      </c>
      <c r="P195" s="41">
        <v>123.85380000000001</v>
      </c>
      <c r="Q195" s="42">
        <v>1.9887205670960102E-2</v>
      </c>
      <c r="R195" s="40">
        <v>6251.4763999999996</v>
      </c>
      <c r="S195" s="40">
        <v>6145.3023999999996</v>
      </c>
      <c r="T195" s="40">
        <v>6615.4036999999998</v>
      </c>
      <c r="U195">
        <f t="shared" si="162"/>
        <v>1.9692038505935691E-2</v>
      </c>
      <c r="V195" s="44"/>
      <c r="W195" s="45"/>
      <c r="X195" s="3"/>
      <c r="Y195" s="3">
        <v>44012</v>
      </c>
      <c r="Z195">
        <v>99.6953125</v>
      </c>
      <c r="AA195">
        <f t="shared" si="163"/>
        <v>-4.7007208637449456E-4</v>
      </c>
      <c r="AB195" s="45"/>
      <c r="AC195" s="45"/>
      <c r="AD195" s="3">
        <v>44012</v>
      </c>
      <c r="AE195" s="36">
        <f t="shared" si="164"/>
        <v>1.3876274248163352E-2</v>
      </c>
      <c r="AF195">
        <f t="shared" si="165"/>
        <v>2.0162110592310184E-2</v>
      </c>
      <c r="AH195" s="3">
        <v>44012</v>
      </c>
      <c r="AI195" s="36">
        <f t="shared" si="166"/>
        <v>-6.2858363441468338E-3</v>
      </c>
      <c r="AJ195" s="36"/>
      <c r="AK195" s="3">
        <v>44012</v>
      </c>
      <c r="AL195" s="36">
        <f t="shared" si="167"/>
        <v>1.3876274248163352E-2</v>
      </c>
      <c r="AM195">
        <f t="shared" si="168"/>
        <v>2.0162110592310184E-2</v>
      </c>
      <c r="AN195">
        <f t="shared" si="169"/>
        <v>4.0651070353654652E-4</v>
      </c>
      <c r="AP195" s="3">
        <v>44012</v>
      </c>
      <c r="AQ195" s="36">
        <f t="shared" si="170"/>
        <v>1.3876274248163352E-2</v>
      </c>
      <c r="AR195">
        <f t="shared" si="171"/>
        <v>2.0162110592310184E-2</v>
      </c>
      <c r="AS195">
        <f t="shared" si="172"/>
        <v>0</v>
      </c>
      <c r="AT195">
        <f t="shared" si="173"/>
        <v>2.0162110592310184E-2</v>
      </c>
      <c r="AU195">
        <f t="shared" si="174"/>
        <v>0</v>
      </c>
      <c r="AW195" s="3">
        <v>44012</v>
      </c>
      <c r="AX195" s="36">
        <f t="shared" si="175"/>
        <v>1.3876274248163352E-2</v>
      </c>
      <c r="AY195">
        <f t="shared" si="176"/>
        <v>2.0162110592310184E-2</v>
      </c>
      <c r="AZ195" s="49">
        <f t="shared" ref="AZ195:BA195" si="230">BF401</f>
        <v>2.69</v>
      </c>
      <c r="BA195" s="49">
        <f t="shared" si="230"/>
        <v>-2.23</v>
      </c>
      <c r="BC195" s="46" t="s">
        <v>266</v>
      </c>
    </row>
    <row r="196" spans="2:55" ht="13" x14ac:dyDescent="0.3">
      <c r="B196" s="21">
        <v>44043</v>
      </c>
      <c r="C196" s="33">
        <v>164.79</v>
      </c>
      <c r="D196" s="23"/>
      <c r="E196" s="22">
        <v>164.79</v>
      </c>
      <c r="F196" s="22">
        <v>0</v>
      </c>
      <c r="G196" s="24">
        <v>0</v>
      </c>
      <c r="H196" s="22">
        <v>164.79</v>
      </c>
      <c r="I196" s="25"/>
      <c r="J196" s="26"/>
      <c r="K196" s="31">
        <f t="shared" si="161"/>
        <v>2.5132663279171841E-2</v>
      </c>
      <c r="L196" s="36"/>
      <c r="N196" s="39">
        <v>44043</v>
      </c>
      <c r="O196" s="40">
        <v>6709.8064999999997</v>
      </c>
      <c r="P196" s="41">
        <v>358.13959999999997</v>
      </c>
      <c r="Q196" s="42">
        <v>5.63851356877672E-2</v>
      </c>
      <c r="R196" s="40">
        <v>6383.7627000000002</v>
      </c>
      <c r="S196" s="40">
        <v>6383.7627000000002</v>
      </c>
      <c r="T196" s="40">
        <v>6717.2857999999997</v>
      </c>
      <c r="U196">
        <f t="shared" si="162"/>
        <v>5.485283061841522E-2</v>
      </c>
      <c r="V196" s="44"/>
      <c r="W196" s="45"/>
      <c r="X196" s="3"/>
      <c r="Y196" s="3">
        <v>44043</v>
      </c>
      <c r="Z196">
        <v>100.8828125</v>
      </c>
      <c r="AA196">
        <f t="shared" si="163"/>
        <v>1.1840911112675177E-2</v>
      </c>
      <c r="AB196" s="45"/>
      <c r="AC196" s="45"/>
      <c r="AD196" s="3">
        <v>44043</v>
      </c>
      <c r="AE196" s="36">
        <f t="shared" si="164"/>
        <v>1.3291752166496664E-2</v>
      </c>
      <c r="AF196">
        <f t="shared" si="165"/>
        <v>4.3011919505740043E-2</v>
      </c>
      <c r="AH196" s="3">
        <v>44043</v>
      </c>
      <c r="AI196" s="36">
        <f t="shared" si="166"/>
        <v>-2.9720167339243379E-2</v>
      </c>
      <c r="AJ196" s="36"/>
      <c r="AK196" s="3">
        <v>44043</v>
      </c>
      <c r="AL196" s="36">
        <f t="shared" si="167"/>
        <v>1.3291752166496664E-2</v>
      </c>
      <c r="AM196">
        <f t="shared" si="168"/>
        <v>4.3011919505740043E-2</v>
      </c>
      <c r="AN196">
        <f t="shared" si="169"/>
        <v>1.8500252195682609E-3</v>
      </c>
      <c r="AP196" s="3">
        <v>44043</v>
      </c>
      <c r="AQ196" s="36">
        <f t="shared" si="170"/>
        <v>1.3291752166496664E-2</v>
      </c>
      <c r="AR196">
        <f t="shared" si="171"/>
        <v>4.3011919505740043E-2</v>
      </c>
      <c r="AS196">
        <f t="shared" si="172"/>
        <v>0</v>
      </c>
      <c r="AT196">
        <f t="shared" si="173"/>
        <v>4.3011919505740043E-2</v>
      </c>
      <c r="AU196">
        <f t="shared" si="174"/>
        <v>0</v>
      </c>
      <c r="AW196" s="3">
        <v>44043</v>
      </c>
      <c r="AX196" s="36">
        <f t="shared" si="175"/>
        <v>1.3291752166496664E-2</v>
      </c>
      <c r="AY196">
        <f t="shared" si="176"/>
        <v>4.3011919505740043E-2</v>
      </c>
      <c r="AZ196" s="49">
        <f t="shared" ref="AZ196:BA196" si="231">BF402</f>
        <v>-2.2999999999999998</v>
      </c>
      <c r="BA196" s="49">
        <f t="shared" si="231"/>
        <v>-1.44</v>
      </c>
    </row>
    <row r="197" spans="2:55" ht="13" x14ac:dyDescent="0.3">
      <c r="B197" s="27">
        <v>44074</v>
      </c>
      <c r="C197" s="34">
        <v>173.14</v>
      </c>
      <c r="D197" s="29"/>
      <c r="E197" s="28">
        <v>173.14</v>
      </c>
      <c r="F197" s="28">
        <v>0</v>
      </c>
      <c r="G197" s="30">
        <v>0</v>
      </c>
      <c r="H197" s="28">
        <v>173.14</v>
      </c>
      <c r="I197" s="28"/>
      <c r="J197" s="31"/>
      <c r="K197" s="31">
        <f t="shared" si="161"/>
        <v>4.9428579764989003E-2</v>
      </c>
      <c r="L197" s="36"/>
      <c r="N197" s="39">
        <v>44074</v>
      </c>
      <c r="O197" s="40">
        <v>7192.1108999999997</v>
      </c>
      <c r="P197" s="41">
        <v>482.30439999999999</v>
      </c>
      <c r="Q197" s="42">
        <v>7.1880522933112895E-2</v>
      </c>
      <c r="R197" s="40">
        <v>6758.1994000000004</v>
      </c>
      <c r="S197" s="40">
        <v>6758.1994000000004</v>
      </c>
      <c r="T197" s="40">
        <v>7207.0977999999996</v>
      </c>
      <c r="U197">
        <f t="shared" si="162"/>
        <v>6.941460394955247E-2</v>
      </c>
      <c r="V197" s="44"/>
      <c r="W197" s="45"/>
      <c r="X197" s="3"/>
      <c r="Y197" s="3">
        <v>44074</v>
      </c>
      <c r="Z197">
        <v>99.2265625</v>
      </c>
      <c r="AA197">
        <f t="shared" si="163"/>
        <v>-1.6553825342332098E-2</v>
      </c>
      <c r="AB197" s="45"/>
      <c r="AC197" s="45"/>
      <c r="AD197" s="3">
        <v>44074</v>
      </c>
      <c r="AE197" s="36">
        <f t="shared" si="164"/>
        <v>6.5982405107321104E-2</v>
      </c>
      <c r="AF197">
        <f t="shared" si="165"/>
        <v>8.5968429291884571E-2</v>
      </c>
      <c r="AH197" s="3">
        <v>44074</v>
      </c>
      <c r="AI197" s="36">
        <f t="shared" si="166"/>
        <v>-1.9986024184563467E-2</v>
      </c>
      <c r="AJ197" s="36"/>
      <c r="AK197" s="3">
        <v>44074</v>
      </c>
      <c r="AL197" s="36">
        <f t="shared" si="167"/>
        <v>6.5982405107321104E-2</v>
      </c>
      <c r="AM197">
        <f t="shared" si="168"/>
        <v>8.5968429291884571E-2</v>
      </c>
      <c r="AN197">
        <f t="shared" si="169"/>
        <v>7.390570834913757E-3</v>
      </c>
      <c r="AP197" s="3">
        <v>44074</v>
      </c>
      <c r="AQ197" s="36">
        <f t="shared" si="170"/>
        <v>6.5982405107321104E-2</v>
      </c>
      <c r="AR197">
        <f t="shared" si="171"/>
        <v>8.5968429291884571E-2</v>
      </c>
      <c r="AS197">
        <f t="shared" si="172"/>
        <v>0</v>
      </c>
      <c r="AT197">
        <f t="shared" si="173"/>
        <v>8.5968429291884571E-2</v>
      </c>
      <c r="AU197">
        <f t="shared" si="174"/>
        <v>0</v>
      </c>
      <c r="AW197" s="3">
        <v>44074</v>
      </c>
      <c r="AX197" s="36">
        <f t="shared" si="175"/>
        <v>6.5982405107321104E-2</v>
      </c>
      <c r="AY197">
        <f t="shared" si="176"/>
        <v>8.5968429291884571E-2</v>
      </c>
      <c r="AZ197" s="49">
        <f t="shared" ref="AZ197:BA197" si="232">BF403</f>
        <v>-0.28000000000000003</v>
      </c>
      <c r="BA197" s="49">
        <f t="shared" si="232"/>
        <v>-2.88</v>
      </c>
    </row>
    <row r="198" spans="2:55" ht="13" x14ac:dyDescent="0.3">
      <c r="B198" s="21">
        <v>44104</v>
      </c>
      <c r="C198" s="33">
        <v>166.53</v>
      </c>
      <c r="D198" s="23"/>
      <c r="E198" s="22">
        <v>166.53</v>
      </c>
      <c r="F198" s="22">
        <v>0</v>
      </c>
      <c r="G198" s="24">
        <v>0</v>
      </c>
      <c r="H198" s="22">
        <v>166.53</v>
      </c>
      <c r="I198" s="25"/>
      <c r="J198" s="26"/>
      <c r="K198" s="31">
        <f t="shared" si="161"/>
        <v>-3.8925042417447965E-2</v>
      </c>
      <c r="L198" s="36"/>
      <c r="N198" s="39">
        <v>44104</v>
      </c>
      <c r="O198" s="40">
        <v>6918.8347000000003</v>
      </c>
      <c r="P198" s="41">
        <v>-273.27619999999899</v>
      </c>
      <c r="Q198" s="42">
        <v>-3.79966610359136E-2</v>
      </c>
      <c r="R198" s="40">
        <v>7246.3746000000001</v>
      </c>
      <c r="S198" s="40">
        <v>6657.8158999999996</v>
      </c>
      <c r="T198" s="40">
        <v>7358.4850999999999</v>
      </c>
      <c r="U198">
        <f t="shared" si="162"/>
        <v>-3.8737357465815296E-2</v>
      </c>
      <c r="V198" s="44"/>
      <c r="W198" s="45"/>
      <c r="X198" s="3"/>
      <c r="Y198" s="3">
        <v>44104</v>
      </c>
      <c r="Z198">
        <v>99.4296875</v>
      </c>
      <c r="AA198">
        <f t="shared" si="163"/>
        <v>2.0449904877276478E-3</v>
      </c>
      <c r="AB198" s="45"/>
      <c r="AC198" s="45"/>
      <c r="AD198" s="3">
        <v>44104</v>
      </c>
      <c r="AE198" s="36">
        <f t="shared" si="164"/>
        <v>-4.0970032905175612E-2</v>
      </c>
      <c r="AF198">
        <f t="shared" si="165"/>
        <v>-4.0782347953542943E-2</v>
      </c>
      <c r="AH198" s="3">
        <v>44104</v>
      </c>
      <c r="AI198" s="36">
        <f t="shared" si="166"/>
        <v>-1.8768495163266896E-4</v>
      </c>
      <c r="AJ198" s="36"/>
      <c r="AK198" s="3">
        <v>44104</v>
      </c>
      <c r="AL198" s="36">
        <f t="shared" si="167"/>
        <v>-4.0970032905175612E-2</v>
      </c>
      <c r="AM198">
        <f t="shared" si="168"/>
        <v>-4.0782347953542943E-2</v>
      </c>
      <c r="AN198">
        <f t="shared" si="169"/>
        <v>1.6631999046038482E-3</v>
      </c>
      <c r="AP198" s="3">
        <v>44104</v>
      </c>
      <c r="AQ198" s="36">
        <f t="shared" si="170"/>
        <v>-4.0970032905175612E-2</v>
      </c>
      <c r="AR198">
        <f t="shared" si="171"/>
        <v>-4.0782347953542943E-2</v>
      </c>
      <c r="AS198">
        <f t="shared" si="172"/>
        <v>-1</v>
      </c>
      <c r="AT198">
        <f t="shared" si="173"/>
        <v>-4.0782347953542943E-2</v>
      </c>
      <c r="AU198">
        <f t="shared" si="174"/>
        <v>4.0782347953542943E-2</v>
      </c>
      <c r="AW198" s="3">
        <v>44104</v>
      </c>
      <c r="AX198" s="36">
        <f t="shared" si="175"/>
        <v>-4.0970032905175612E-2</v>
      </c>
      <c r="AY198">
        <f t="shared" si="176"/>
        <v>-4.0782347953542943E-2</v>
      </c>
      <c r="AZ198" s="49">
        <f t="shared" ref="AZ198:BA198" si="233">BF404</f>
        <v>-0.03</v>
      </c>
      <c r="BA198" s="49">
        <f t="shared" si="233"/>
        <v>-2.65</v>
      </c>
    </row>
    <row r="199" spans="2:55" ht="13" x14ac:dyDescent="0.3">
      <c r="B199" s="27" t="s">
        <v>165</v>
      </c>
      <c r="C199" s="34">
        <v>163.34</v>
      </c>
      <c r="D199" s="29"/>
      <c r="E199" s="28">
        <v>163.34</v>
      </c>
      <c r="F199" s="28">
        <v>0</v>
      </c>
      <c r="G199" s="30">
        <v>0</v>
      </c>
      <c r="H199" s="28">
        <v>163.34</v>
      </c>
      <c r="I199" s="28"/>
      <c r="J199" s="31"/>
      <c r="K199" s="31">
        <f t="shared" si="161"/>
        <v>-1.9341555440049982E-2</v>
      </c>
      <c r="L199" s="36"/>
      <c r="N199" s="39">
        <v>44135</v>
      </c>
      <c r="O199" s="40">
        <v>6734.8365999999996</v>
      </c>
      <c r="P199" s="41">
        <v>-183.99810000000099</v>
      </c>
      <c r="Q199" s="42">
        <v>-2.6593799097411702E-2</v>
      </c>
      <c r="R199" s="40">
        <v>6956.1953000000003</v>
      </c>
      <c r="S199" s="40">
        <v>6734.8365999999996</v>
      </c>
      <c r="T199" s="40">
        <v>7275.4305999999997</v>
      </c>
      <c r="U199">
        <f t="shared" si="162"/>
        <v>-2.6953811249068878E-2</v>
      </c>
      <c r="V199" s="44"/>
      <c r="W199" s="45"/>
      <c r="X199" s="3"/>
      <c r="Y199" s="3">
        <v>44135</v>
      </c>
      <c r="Z199">
        <v>97.6796875</v>
      </c>
      <c r="AA199">
        <f t="shared" si="163"/>
        <v>-1.7757105497047492E-2</v>
      </c>
      <c r="AB199" s="45"/>
      <c r="AC199" s="45"/>
      <c r="AD199" s="3">
        <v>44135</v>
      </c>
      <c r="AE199" s="36">
        <f t="shared" si="164"/>
        <v>-1.5844499430024903E-3</v>
      </c>
      <c r="AF199">
        <f t="shared" si="165"/>
        <v>-9.1967057520213856E-3</v>
      </c>
      <c r="AH199" s="3">
        <v>44135</v>
      </c>
      <c r="AI199" s="36">
        <f t="shared" si="166"/>
        <v>7.6122558090188953E-3</v>
      </c>
      <c r="AJ199" s="36"/>
      <c r="AK199" s="3">
        <v>44135</v>
      </c>
      <c r="AL199" s="36">
        <f t="shared" si="167"/>
        <v>-1.5844499430024903E-3</v>
      </c>
      <c r="AM199">
        <f t="shared" si="168"/>
        <v>-9.1967057520213856E-3</v>
      </c>
      <c r="AN199">
        <f t="shared" si="169"/>
        <v>8.4579396689263243E-5</v>
      </c>
      <c r="AP199" s="3">
        <v>44135</v>
      </c>
      <c r="AQ199" s="36">
        <f t="shared" si="170"/>
        <v>-1.5844499430024903E-3</v>
      </c>
      <c r="AR199">
        <f t="shared" si="171"/>
        <v>-9.1967057520213856E-3</v>
      </c>
      <c r="AS199">
        <f t="shared" si="172"/>
        <v>-1</v>
      </c>
      <c r="AT199">
        <f t="shared" si="173"/>
        <v>-9.1967057520213856E-3</v>
      </c>
      <c r="AU199">
        <f t="shared" si="174"/>
        <v>9.1967057520213856E-3</v>
      </c>
      <c r="AW199" s="3">
        <v>44135</v>
      </c>
      <c r="AX199" s="36">
        <f t="shared" si="175"/>
        <v>-1.5844499430024903E-3</v>
      </c>
      <c r="AY199">
        <f t="shared" si="176"/>
        <v>-9.1967057520213856E-3</v>
      </c>
      <c r="AZ199" s="49">
        <f t="shared" ref="AZ199:BA199" si="234">BF405</f>
        <v>4.2699999999999996</v>
      </c>
      <c r="BA199" s="49">
        <f t="shared" si="234"/>
        <v>4.3099999999999996</v>
      </c>
    </row>
    <row r="200" spans="2:55" ht="13" x14ac:dyDescent="0.3">
      <c r="B200" s="21">
        <v>44165</v>
      </c>
      <c r="C200" s="33">
        <v>193.25</v>
      </c>
      <c r="D200" s="23"/>
      <c r="E200" s="22">
        <v>193.25</v>
      </c>
      <c r="F200" s="22">
        <v>0</v>
      </c>
      <c r="G200" s="24">
        <v>0</v>
      </c>
      <c r="H200" s="22">
        <v>193.25</v>
      </c>
      <c r="I200" s="25"/>
      <c r="J200" s="26"/>
      <c r="K200" s="31">
        <f t="shared" si="161"/>
        <v>0.16815076953740177</v>
      </c>
      <c r="L200" s="36"/>
      <c r="N200" s="39">
        <v>44165</v>
      </c>
      <c r="O200" s="40">
        <v>7472.0585000000001</v>
      </c>
      <c r="P200" s="41">
        <v>737.22190000000001</v>
      </c>
      <c r="Q200" s="42">
        <v>0.109463962347654</v>
      </c>
      <c r="R200" s="40">
        <v>6817.8905999999997</v>
      </c>
      <c r="S200" s="40">
        <v>6817.8905999999997</v>
      </c>
      <c r="T200" s="40">
        <v>7505.3792000000003</v>
      </c>
      <c r="U200">
        <f t="shared" si="162"/>
        <v>0.10387698187845386</v>
      </c>
      <c r="V200" s="44"/>
      <c r="W200" s="45"/>
      <c r="X200" s="3"/>
      <c r="Y200" s="3">
        <v>44165</v>
      </c>
      <c r="Z200">
        <v>100.3203125</v>
      </c>
      <c r="AA200">
        <f t="shared" si="163"/>
        <v>2.6674561336274334E-2</v>
      </c>
      <c r="AB200" s="45"/>
      <c r="AC200" s="45"/>
      <c r="AD200" s="3">
        <v>44165</v>
      </c>
      <c r="AE200" s="36">
        <f t="shared" si="164"/>
        <v>0.14147620820112744</v>
      </c>
      <c r="AF200">
        <f t="shared" si="165"/>
        <v>7.7202420542179517E-2</v>
      </c>
      <c r="AH200" s="3">
        <v>44165</v>
      </c>
      <c r="AI200" s="36">
        <f t="shared" si="166"/>
        <v>6.4273787658947909E-2</v>
      </c>
      <c r="AJ200" s="36"/>
      <c r="AK200" s="3">
        <v>44165</v>
      </c>
      <c r="AL200" s="36">
        <f t="shared" si="167"/>
        <v>0.14147620820112744</v>
      </c>
      <c r="AM200">
        <f t="shared" si="168"/>
        <v>7.7202420542179517E-2</v>
      </c>
      <c r="AN200">
        <f t="shared" si="169"/>
        <v>5.9602137375715418E-3</v>
      </c>
      <c r="AP200" s="3">
        <v>44165</v>
      </c>
      <c r="AQ200" s="36">
        <f t="shared" si="170"/>
        <v>0.14147620820112744</v>
      </c>
      <c r="AR200">
        <f t="shared" si="171"/>
        <v>7.7202420542179517E-2</v>
      </c>
      <c r="AS200">
        <f t="shared" si="172"/>
        <v>0</v>
      </c>
      <c r="AT200">
        <f t="shared" si="173"/>
        <v>7.7202420542179517E-2</v>
      </c>
      <c r="AU200">
        <f t="shared" si="174"/>
        <v>0</v>
      </c>
      <c r="AW200" s="3">
        <v>44165</v>
      </c>
      <c r="AX200" s="36">
        <f t="shared" si="175"/>
        <v>0.14147620820112744</v>
      </c>
      <c r="AY200">
        <f t="shared" si="176"/>
        <v>7.7202420542179517E-2</v>
      </c>
      <c r="AZ200" s="49">
        <f t="shared" ref="AZ200:BA200" si="235">BF406</f>
        <v>5.72</v>
      </c>
      <c r="BA200" s="49">
        <f t="shared" si="235"/>
        <v>2.15</v>
      </c>
    </row>
    <row r="201" spans="2:55" ht="13" x14ac:dyDescent="0.3">
      <c r="B201" s="27">
        <v>44196</v>
      </c>
      <c r="C201" s="34">
        <v>192.56</v>
      </c>
      <c r="D201" s="29"/>
      <c r="E201" s="28">
        <v>192.56</v>
      </c>
      <c r="F201" s="28">
        <v>0</v>
      </c>
      <c r="G201" s="30">
        <v>0</v>
      </c>
      <c r="H201" s="28">
        <v>192.56</v>
      </c>
      <c r="I201" s="28"/>
      <c r="J201" s="31"/>
      <c r="K201" s="31">
        <f t="shared" si="161"/>
        <v>-3.5768939927148307E-3</v>
      </c>
      <c r="L201" s="36"/>
      <c r="N201" s="39">
        <v>44196</v>
      </c>
      <c r="O201" s="40">
        <v>7759.3455000000004</v>
      </c>
      <c r="P201" s="41">
        <v>287.28699999999998</v>
      </c>
      <c r="Q201" s="42">
        <v>3.8448173284510598E-2</v>
      </c>
      <c r="R201" s="40">
        <v>7556.5149000000001</v>
      </c>
      <c r="S201" s="40">
        <v>7530.8654999999999</v>
      </c>
      <c r="T201" s="40">
        <v>7759.3455000000004</v>
      </c>
      <c r="U201">
        <f t="shared" si="162"/>
        <v>3.772745772955436E-2</v>
      </c>
      <c r="V201" s="44"/>
      <c r="W201" s="45"/>
      <c r="X201" s="3"/>
      <c r="Y201" s="3">
        <v>44196</v>
      </c>
      <c r="Z201">
        <v>99.6171875</v>
      </c>
      <c r="AA201">
        <f t="shared" si="163"/>
        <v>-7.0334769477320008E-3</v>
      </c>
      <c r="AB201" s="45"/>
      <c r="AC201" s="45"/>
      <c r="AD201" s="3">
        <v>44196</v>
      </c>
      <c r="AE201" s="36">
        <f t="shared" si="164"/>
        <v>3.4565829550171701E-3</v>
      </c>
      <c r="AF201">
        <f t="shared" si="165"/>
        <v>4.4760934677286361E-2</v>
      </c>
      <c r="AH201" s="3">
        <v>44196</v>
      </c>
      <c r="AI201" s="36">
        <f t="shared" si="166"/>
        <v>-4.1304351722269192E-2</v>
      </c>
      <c r="AJ201" s="36"/>
      <c r="AK201" s="3">
        <v>44196</v>
      </c>
      <c r="AL201" s="36">
        <f t="shared" si="167"/>
        <v>3.4565829550171701E-3</v>
      </c>
      <c r="AM201">
        <f t="shared" si="168"/>
        <v>4.4760934677286361E-2</v>
      </c>
      <c r="AN201">
        <f t="shared" si="169"/>
        <v>2.0035412731842965E-3</v>
      </c>
      <c r="AP201" s="3">
        <v>44196</v>
      </c>
      <c r="AQ201" s="36">
        <f t="shared" si="170"/>
        <v>3.4565829550171701E-3</v>
      </c>
      <c r="AR201">
        <f t="shared" si="171"/>
        <v>4.4760934677286361E-2</v>
      </c>
      <c r="AS201">
        <f t="shared" si="172"/>
        <v>0</v>
      </c>
      <c r="AT201">
        <f t="shared" si="173"/>
        <v>4.4760934677286361E-2</v>
      </c>
      <c r="AU201">
        <f t="shared" si="174"/>
        <v>0</v>
      </c>
      <c r="AW201" s="3">
        <v>44196</v>
      </c>
      <c r="AX201" s="36">
        <f t="shared" si="175"/>
        <v>3.4565829550171701E-3</v>
      </c>
      <c r="AY201">
        <f t="shared" si="176"/>
        <v>4.4760934677286361E-2</v>
      </c>
      <c r="AZ201" s="49">
        <f t="shared" ref="AZ201:BA201" si="236">BF407</f>
        <v>4.79</v>
      </c>
      <c r="BA201" s="49">
        <f t="shared" si="236"/>
        <v>-1.34</v>
      </c>
    </row>
    <row r="202" spans="2:55" ht="13" x14ac:dyDescent="0.3">
      <c r="B202" s="21">
        <v>44225</v>
      </c>
      <c r="C202" s="33">
        <v>192.13</v>
      </c>
      <c r="D202" s="23"/>
      <c r="E202" s="22">
        <v>192.13</v>
      </c>
      <c r="F202" s="22">
        <v>0</v>
      </c>
      <c r="G202" s="24">
        <v>0</v>
      </c>
      <c r="H202" s="22">
        <v>192.13</v>
      </c>
      <c r="I202" s="25"/>
      <c r="J202" s="26"/>
      <c r="K202" s="31">
        <f t="shared" si="161"/>
        <v>-2.2355672312065105E-3</v>
      </c>
      <c r="L202" s="36"/>
      <c r="N202" s="39">
        <v>44227</v>
      </c>
      <c r="O202" s="40">
        <v>7681.0087000000003</v>
      </c>
      <c r="P202" s="41">
        <v>-78.336799999999997</v>
      </c>
      <c r="Q202" s="42">
        <v>-1.00957999614787E-2</v>
      </c>
      <c r="R202" s="40">
        <v>7645.2691000000004</v>
      </c>
      <c r="S202" s="40">
        <v>7645.2691000000004</v>
      </c>
      <c r="T202" s="40">
        <v>7970.9215999999997</v>
      </c>
      <c r="U202">
        <f t="shared" si="162"/>
        <v>-1.0147108173648637E-2</v>
      </c>
      <c r="V202" s="44"/>
      <c r="W202" s="45"/>
      <c r="X202" s="3"/>
      <c r="Y202" s="3">
        <v>44227</v>
      </c>
      <c r="Z202">
        <v>98.1953125</v>
      </c>
      <c r="AA202">
        <f t="shared" si="163"/>
        <v>-1.4376234958704456E-2</v>
      </c>
      <c r="AB202" s="45"/>
      <c r="AC202" s="45"/>
      <c r="AD202" s="3">
        <v>44227</v>
      </c>
      <c r="AE202" s="36">
        <f t="shared" si="164"/>
        <v>1.2140667727497945E-2</v>
      </c>
      <c r="AF202">
        <f t="shared" si="165"/>
        <v>4.2291267850558187E-3</v>
      </c>
      <c r="AH202" s="3">
        <v>44227</v>
      </c>
      <c r="AI202" s="36">
        <f t="shared" si="166"/>
        <v>7.911540942442126E-3</v>
      </c>
      <c r="AJ202" s="36"/>
      <c r="AK202" s="3">
        <v>44227</v>
      </c>
      <c r="AL202" s="36">
        <f t="shared" si="167"/>
        <v>1.2140667727497945E-2</v>
      </c>
      <c r="AM202">
        <f t="shared" si="168"/>
        <v>4.2291267850558187E-3</v>
      </c>
      <c r="AN202">
        <f t="shared" si="169"/>
        <v>1.7885513364076566E-5</v>
      </c>
      <c r="AP202" s="3">
        <v>44227</v>
      </c>
      <c r="AQ202" s="36">
        <f t="shared" si="170"/>
        <v>1.2140667727497945E-2</v>
      </c>
      <c r="AR202">
        <f t="shared" si="171"/>
        <v>4.2291267850558187E-3</v>
      </c>
      <c r="AS202">
        <f t="shared" si="172"/>
        <v>0</v>
      </c>
      <c r="AT202">
        <f t="shared" si="173"/>
        <v>4.2291267850558187E-3</v>
      </c>
      <c r="AU202">
        <f t="shared" si="174"/>
        <v>0</v>
      </c>
      <c r="AW202" s="3">
        <v>44227</v>
      </c>
      <c r="AX202" s="36">
        <f t="shared" si="175"/>
        <v>1.2140667727497945E-2</v>
      </c>
      <c r="AY202">
        <f t="shared" si="176"/>
        <v>4.2291267850558187E-3</v>
      </c>
      <c r="AZ202" s="49">
        <f t="shared" ref="AZ202:BA202" si="237">BF408</f>
        <v>7.5</v>
      </c>
      <c r="BA202" s="49">
        <f t="shared" si="237"/>
        <v>2.85</v>
      </c>
    </row>
    <row r="203" spans="2:55" ht="13" x14ac:dyDescent="0.3">
      <c r="B203" s="27">
        <v>44253</v>
      </c>
      <c r="C203" s="34">
        <v>210.43</v>
      </c>
      <c r="D203" s="29"/>
      <c r="E203" s="28">
        <v>210.43</v>
      </c>
      <c r="F203" s="28">
        <v>0</v>
      </c>
      <c r="G203" s="30">
        <v>0</v>
      </c>
      <c r="H203" s="28">
        <v>210.43</v>
      </c>
      <c r="I203" s="28"/>
      <c r="J203" s="31"/>
      <c r="K203" s="31">
        <f t="shared" si="161"/>
        <v>9.0980830006922156E-2</v>
      </c>
      <c r="L203" s="36"/>
      <c r="N203" s="39">
        <v>44255</v>
      </c>
      <c r="O203" s="40">
        <v>7892.8118999999997</v>
      </c>
      <c r="P203" s="41">
        <v>211.80319999999901</v>
      </c>
      <c r="Q203" s="42">
        <v>2.7574919945084701E-2</v>
      </c>
      <c r="R203" s="40">
        <v>7804.3118999999997</v>
      </c>
      <c r="S203" s="40">
        <v>7804.3118999999997</v>
      </c>
      <c r="T203" s="40">
        <v>8142.7880999999998</v>
      </c>
      <c r="U203">
        <f t="shared" si="162"/>
        <v>2.7201579518502311E-2</v>
      </c>
      <c r="V203" s="44"/>
      <c r="W203" s="45"/>
      <c r="X203" s="3"/>
      <c r="Y203" s="3">
        <v>44255</v>
      </c>
      <c r="Z203">
        <v>97.3984375</v>
      </c>
      <c r="AA203">
        <f t="shared" si="163"/>
        <v>-8.1483115798625071E-3</v>
      </c>
      <c r="AB203" s="45"/>
      <c r="AC203" s="45"/>
      <c r="AD203" s="3">
        <v>44255</v>
      </c>
      <c r="AE203" s="36">
        <f t="shared" si="164"/>
        <v>9.9129141586784666E-2</v>
      </c>
      <c r="AF203">
        <f t="shared" si="165"/>
        <v>3.5349891098364818E-2</v>
      </c>
      <c r="AH203" s="3">
        <v>44255</v>
      </c>
      <c r="AI203" s="36">
        <f t="shared" si="166"/>
        <v>6.3779250488419842E-2</v>
      </c>
      <c r="AJ203" s="36"/>
      <c r="AK203" s="3">
        <v>44255</v>
      </c>
      <c r="AL203" s="36">
        <f t="shared" si="167"/>
        <v>9.9129141586784666E-2</v>
      </c>
      <c r="AM203">
        <f t="shared" si="168"/>
        <v>3.5349891098364818E-2</v>
      </c>
      <c r="AN203">
        <f t="shared" si="169"/>
        <v>1.2496148006662521E-3</v>
      </c>
      <c r="AP203" s="3">
        <v>44255</v>
      </c>
      <c r="AQ203" s="36">
        <f t="shared" si="170"/>
        <v>9.9129141586784666E-2</v>
      </c>
      <c r="AR203">
        <f t="shared" si="171"/>
        <v>3.5349891098364818E-2</v>
      </c>
      <c r="AS203">
        <f t="shared" si="172"/>
        <v>0</v>
      </c>
      <c r="AT203">
        <f t="shared" si="173"/>
        <v>3.5349891098364818E-2</v>
      </c>
      <c r="AU203">
        <f t="shared" si="174"/>
        <v>0</v>
      </c>
      <c r="AW203" s="3">
        <v>44255</v>
      </c>
      <c r="AX203" s="36">
        <f t="shared" si="175"/>
        <v>9.9129141586784666E-2</v>
      </c>
      <c r="AY203">
        <f t="shared" si="176"/>
        <v>3.5349891098364818E-2</v>
      </c>
      <c r="AZ203" s="49">
        <f t="shared" ref="AZ203:BA203" si="238">BF409</f>
        <v>2.0699999999999998</v>
      </c>
      <c r="BA203" s="49">
        <f t="shared" si="238"/>
        <v>7.1</v>
      </c>
    </row>
    <row r="204" spans="2:55" ht="13" x14ac:dyDescent="0.3">
      <c r="B204" s="21">
        <v>44286</v>
      </c>
      <c r="C204" s="33">
        <v>220.76</v>
      </c>
      <c r="D204" s="23"/>
      <c r="E204" s="22">
        <v>220.76</v>
      </c>
      <c r="F204" s="22">
        <v>0</v>
      </c>
      <c r="G204" s="24">
        <v>0</v>
      </c>
      <c r="H204" s="22">
        <v>220.76</v>
      </c>
      <c r="I204" s="25"/>
      <c r="J204" s="26"/>
      <c r="K204" s="31">
        <f t="shared" si="161"/>
        <v>4.7923082320768445E-2</v>
      </c>
      <c r="L204" s="36"/>
      <c r="N204" s="39">
        <v>44286</v>
      </c>
      <c r="O204" s="40">
        <v>8238.4829000000009</v>
      </c>
      <c r="P204" s="41">
        <v>345.67100000000102</v>
      </c>
      <c r="Q204" s="42">
        <v>4.3795671856819603E-2</v>
      </c>
      <c r="R204" s="40">
        <v>8080.7808999999997</v>
      </c>
      <c r="S204" s="40">
        <v>7806.4528</v>
      </c>
      <c r="T204" s="40">
        <v>8240.3814999999995</v>
      </c>
      <c r="U204">
        <f t="shared" si="162"/>
        <v>4.2863753693209661E-2</v>
      </c>
      <c r="V204" s="44"/>
      <c r="W204" s="45"/>
      <c r="X204" s="3"/>
      <c r="Y204" s="3">
        <v>44286</v>
      </c>
      <c r="Z204">
        <v>94.4140625</v>
      </c>
      <c r="AA204">
        <f t="shared" si="163"/>
        <v>-3.1120139207391612E-2</v>
      </c>
      <c r="AB204" s="45"/>
      <c r="AC204" s="45"/>
      <c r="AD204" s="3">
        <v>44286</v>
      </c>
      <c r="AE204" s="36">
        <f t="shared" si="164"/>
        <v>7.9043221528160054E-2</v>
      </c>
      <c r="AF204">
        <f t="shared" si="165"/>
        <v>7.398389290060127E-2</v>
      </c>
      <c r="AH204" s="3">
        <v>44286</v>
      </c>
      <c r="AI204" s="36">
        <f t="shared" si="166"/>
        <v>5.0593286275587845E-3</v>
      </c>
      <c r="AJ204" s="36"/>
      <c r="AK204" s="3">
        <v>44286</v>
      </c>
      <c r="AL204" s="36">
        <f t="shared" si="167"/>
        <v>7.9043221528160054E-2</v>
      </c>
      <c r="AM204">
        <f t="shared" si="168"/>
        <v>7.398389290060127E-2</v>
      </c>
      <c r="AN204">
        <f t="shared" si="169"/>
        <v>5.4736164087276391E-3</v>
      </c>
      <c r="AP204" s="3">
        <v>44286</v>
      </c>
      <c r="AQ204" s="36">
        <f t="shared" si="170"/>
        <v>7.9043221528160054E-2</v>
      </c>
      <c r="AR204">
        <f t="shared" si="171"/>
        <v>7.398389290060127E-2</v>
      </c>
      <c r="AS204">
        <f t="shared" si="172"/>
        <v>0</v>
      </c>
      <c r="AT204">
        <f t="shared" si="173"/>
        <v>7.398389290060127E-2</v>
      </c>
      <c r="AU204">
        <f t="shared" si="174"/>
        <v>0</v>
      </c>
      <c r="AW204" s="3">
        <v>44286</v>
      </c>
      <c r="AX204" s="36">
        <f t="shared" si="175"/>
        <v>7.9043221528160054E-2</v>
      </c>
      <c r="AY204">
        <f t="shared" si="176"/>
        <v>7.398389290060127E-2</v>
      </c>
      <c r="AZ204" s="49">
        <f t="shared" ref="AZ204:BA204" si="239">BF410</f>
        <v>-2.2799999999999998</v>
      </c>
      <c r="BA204" s="49">
        <f t="shared" si="239"/>
        <v>7.27</v>
      </c>
    </row>
    <row r="205" spans="2:55" ht="13" x14ac:dyDescent="0.3">
      <c r="B205" s="27">
        <v>44316</v>
      </c>
      <c r="C205" s="34">
        <v>232.84</v>
      </c>
      <c r="D205" s="29"/>
      <c r="E205" s="28">
        <v>232.84</v>
      </c>
      <c r="F205" s="28">
        <v>0</v>
      </c>
      <c r="G205" s="30">
        <v>0</v>
      </c>
      <c r="H205" s="28">
        <v>232.84</v>
      </c>
      <c r="I205" s="28"/>
      <c r="J205" s="31"/>
      <c r="K205" s="31">
        <f t="shared" si="161"/>
        <v>5.3275383832234194E-2</v>
      </c>
      <c r="L205" s="36"/>
      <c r="N205" s="39">
        <v>44316</v>
      </c>
      <c r="O205" s="40">
        <v>8678.1605</v>
      </c>
      <c r="P205" s="41">
        <v>439.67759999999902</v>
      </c>
      <c r="Q205" s="42">
        <v>5.3368757978486399E-2</v>
      </c>
      <c r="R205" s="40">
        <v>8335.9091000000008</v>
      </c>
      <c r="S205" s="40">
        <v>8335.9091000000008</v>
      </c>
      <c r="T205" s="40">
        <v>8740.3485000000001</v>
      </c>
      <c r="U205">
        <f t="shared" si="162"/>
        <v>5.1993369357435933E-2</v>
      </c>
      <c r="V205" s="44"/>
      <c r="W205" s="45"/>
      <c r="X205" s="3"/>
      <c r="Y205" s="3">
        <v>44316</v>
      </c>
      <c r="Z205">
        <v>95.4921875</v>
      </c>
      <c r="AA205">
        <f t="shared" si="163"/>
        <v>1.1354408639679394E-2</v>
      </c>
      <c r="AB205" s="45"/>
      <c r="AC205" s="45"/>
      <c r="AD205" s="3">
        <v>44316</v>
      </c>
      <c r="AE205" s="36">
        <f t="shared" si="164"/>
        <v>4.1920975192554798E-2</v>
      </c>
      <c r="AF205">
        <f t="shared" si="165"/>
        <v>4.0638960717756537E-2</v>
      </c>
      <c r="AH205" s="3">
        <v>44316</v>
      </c>
      <c r="AI205" s="36">
        <f t="shared" si="166"/>
        <v>1.2820144747982612E-3</v>
      </c>
      <c r="AJ205" s="36"/>
      <c r="AK205" s="3">
        <v>44316</v>
      </c>
      <c r="AL205" s="36">
        <f t="shared" si="167"/>
        <v>4.1920975192554798E-2</v>
      </c>
      <c r="AM205">
        <f t="shared" si="168"/>
        <v>4.0638960717756537E-2</v>
      </c>
      <c r="AN205">
        <f t="shared" si="169"/>
        <v>1.6515251282193588E-3</v>
      </c>
      <c r="AP205" s="3">
        <v>44316</v>
      </c>
      <c r="AQ205" s="36">
        <f t="shared" si="170"/>
        <v>4.1920975192554798E-2</v>
      </c>
      <c r="AR205">
        <f t="shared" si="171"/>
        <v>4.0638960717756537E-2</v>
      </c>
      <c r="AS205">
        <f t="shared" si="172"/>
        <v>0</v>
      </c>
      <c r="AT205">
        <f t="shared" si="173"/>
        <v>4.0638960717756537E-2</v>
      </c>
      <c r="AU205">
        <f t="shared" si="174"/>
        <v>0</v>
      </c>
      <c r="AW205" s="3">
        <v>44316</v>
      </c>
      <c r="AX205" s="36">
        <f t="shared" si="175"/>
        <v>4.1920975192554798E-2</v>
      </c>
      <c r="AY205">
        <f t="shared" si="176"/>
        <v>4.0638960717756537E-2</v>
      </c>
      <c r="AZ205" s="49">
        <f t="shared" ref="AZ205:BA205" si="240">BF411</f>
        <v>-3.2</v>
      </c>
      <c r="BA205" s="49">
        <f t="shared" si="240"/>
        <v>-0.95</v>
      </c>
    </row>
    <row r="206" spans="2:55" ht="13" x14ac:dyDescent="0.3">
      <c r="B206" s="21" t="s">
        <v>166</v>
      </c>
      <c r="C206" s="33">
        <v>240.74</v>
      </c>
      <c r="D206" s="23"/>
      <c r="E206" s="22">
        <v>240.74</v>
      </c>
      <c r="F206" s="22">
        <v>0</v>
      </c>
      <c r="G206" s="24">
        <v>0</v>
      </c>
      <c r="H206" s="22">
        <v>240.74</v>
      </c>
      <c r="I206" s="25"/>
      <c r="J206" s="26"/>
      <c r="K206" s="31">
        <f t="shared" ref="K206:K252" si="241">LN((C206+J206)/C205)</f>
        <v>3.3365990548054017E-2</v>
      </c>
      <c r="L206" s="36"/>
      <c r="N206" s="39">
        <v>44347</v>
      </c>
      <c r="O206" s="40">
        <v>8738.7721000000001</v>
      </c>
      <c r="P206" s="41">
        <v>60.611600000000202</v>
      </c>
      <c r="Q206" s="42">
        <v>6.9843833840132598E-3</v>
      </c>
      <c r="R206" s="40">
        <v>8702.0249999999996</v>
      </c>
      <c r="S206" s="40">
        <v>8437.2353000000003</v>
      </c>
      <c r="T206" s="40">
        <v>8787.8150999999998</v>
      </c>
      <c r="U206">
        <f t="shared" ref="U206:U252" si="242">LN(O206/O205)</f>
        <v>6.960105556604335E-3</v>
      </c>
      <c r="V206" s="44"/>
      <c r="W206" s="45"/>
      <c r="X206" s="3"/>
      <c r="Y206" s="3">
        <v>44347</v>
      </c>
      <c r="Z206">
        <v>100.4140625</v>
      </c>
      <c r="AA206">
        <f t="shared" ref="AA206:AA252" si="243">LN(Z206/Z205)</f>
        <v>5.0257824332869044E-2</v>
      </c>
      <c r="AB206" s="45"/>
      <c r="AC206" s="45"/>
      <c r="AD206" s="3">
        <v>44347</v>
      </c>
      <c r="AE206" s="36">
        <f t="shared" ref="AE206:AE252" si="244">$K206-$AA206</f>
        <v>-1.6891833784815027E-2</v>
      </c>
      <c r="AF206">
        <f t="shared" ref="AF206:AF252" si="245">$U206-$AA206</f>
        <v>-4.3297718776264711E-2</v>
      </c>
      <c r="AH206" s="3">
        <v>44347</v>
      </c>
      <c r="AI206" s="36">
        <f t="shared" ref="AI206:AI252" si="246">K206-U206</f>
        <v>2.6405884991449684E-2</v>
      </c>
      <c r="AJ206" s="36"/>
      <c r="AK206" s="3">
        <v>44347</v>
      </c>
      <c r="AL206" s="36">
        <f t="shared" ref="AL206:AL252" si="247">$K206-$AA206</f>
        <v>-1.6891833784815027E-2</v>
      </c>
      <c r="AM206">
        <f t="shared" ref="AM206:AM252" si="248">$U206-$AA206</f>
        <v>-4.3297718776264711E-2</v>
      </c>
      <c r="AN206">
        <f t="shared" ref="AN206:AN252" si="249">(AM206)^2</f>
        <v>1.8746924512285058E-3</v>
      </c>
      <c r="AP206" s="3">
        <v>44347</v>
      </c>
      <c r="AQ206" s="36">
        <f t="shared" ref="AQ206:AQ252" si="250">$K206-$AA206</f>
        <v>-1.6891833784815027E-2</v>
      </c>
      <c r="AR206">
        <f t="shared" ref="AR206:AR252" si="251">$U206-$AA206</f>
        <v>-4.3297718776264711E-2</v>
      </c>
      <c r="AS206">
        <f t="shared" ref="AS206:AS252" si="252">IF(AR206&lt;0,-1,0)</f>
        <v>-1</v>
      </c>
      <c r="AT206">
        <f t="shared" ref="AT206:AT252" si="253">AR206</f>
        <v>-4.3297718776264711E-2</v>
      </c>
      <c r="AU206">
        <f t="shared" ref="AU206:AU252" si="254">AS206*AR206</f>
        <v>4.3297718776264711E-2</v>
      </c>
      <c r="AW206" s="3">
        <v>44347</v>
      </c>
      <c r="AX206" s="36">
        <f t="shared" ref="AX206:AX252" si="255">$K206-$AA206</f>
        <v>-1.6891833784815027E-2</v>
      </c>
      <c r="AY206">
        <f t="shared" ref="AY206:AY252" si="256">$U206-$AA206</f>
        <v>-4.3297718776264711E-2</v>
      </c>
      <c r="AZ206" s="49">
        <f t="shared" ref="AZ206:BA206" si="257">BF412</f>
        <v>-0.27</v>
      </c>
      <c r="BA206" s="49">
        <f t="shared" si="257"/>
        <v>7.13</v>
      </c>
    </row>
    <row r="207" spans="2:55" ht="13" x14ac:dyDescent="0.3">
      <c r="B207" s="27">
        <v>44377</v>
      </c>
      <c r="C207" s="34">
        <v>239.56</v>
      </c>
      <c r="D207" s="29"/>
      <c r="E207" s="28">
        <v>239.56</v>
      </c>
      <c r="F207" s="28">
        <v>0</v>
      </c>
      <c r="G207" s="30">
        <v>0</v>
      </c>
      <c r="H207" s="28">
        <v>239.56</v>
      </c>
      <c r="I207" s="28"/>
      <c r="J207" s="31"/>
      <c r="K207" s="31">
        <f t="shared" si="241"/>
        <v>-4.9136055553271512E-3</v>
      </c>
      <c r="L207" s="36"/>
      <c r="N207" s="39">
        <v>44377</v>
      </c>
      <c r="O207" s="40">
        <v>8942.7769000000008</v>
      </c>
      <c r="P207" s="41">
        <v>204.00480000000101</v>
      </c>
      <c r="Q207" s="42">
        <v>2.3344790053513399E-2</v>
      </c>
      <c r="R207" s="40">
        <v>8734.7438999999995</v>
      </c>
      <c r="S207" s="40">
        <v>8667.7628999999997</v>
      </c>
      <c r="T207" s="40">
        <v>8942.7769000000008</v>
      </c>
      <c r="U207">
        <f t="shared" si="242"/>
        <v>2.3076468360359807E-2</v>
      </c>
      <c r="V207" s="44"/>
      <c r="W207" s="45"/>
      <c r="X207" s="3"/>
      <c r="Y207" s="3">
        <v>44377</v>
      </c>
      <c r="Z207">
        <v>101.4453125</v>
      </c>
      <c r="AA207">
        <f t="shared" si="243"/>
        <v>1.0217597986717059E-2</v>
      </c>
      <c r="AB207" s="45"/>
      <c r="AC207" s="45"/>
      <c r="AD207" s="3">
        <v>44377</v>
      </c>
      <c r="AE207" s="36">
        <f t="shared" si="244"/>
        <v>-1.5131203542044211E-2</v>
      </c>
      <c r="AF207">
        <f t="shared" si="245"/>
        <v>1.2858870373642748E-2</v>
      </c>
      <c r="AH207" s="3">
        <v>44377</v>
      </c>
      <c r="AI207" s="36">
        <f t="shared" si="246"/>
        <v>-2.7990073915686958E-2</v>
      </c>
      <c r="AJ207" s="36"/>
      <c r="AK207" s="3">
        <v>44377</v>
      </c>
      <c r="AL207" s="36">
        <f t="shared" si="247"/>
        <v>-1.5131203542044211E-2</v>
      </c>
      <c r="AM207">
        <f t="shared" si="248"/>
        <v>1.2858870373642748E-2</v>
      </c>
      <c r="AN207">
        <f t="shared" si="249"/>
        <v>1.6535054728614718E-4</v>
      </c>
      <c r="AP207" s="3">
        <v>44377</v>
      </c>
      <c r="AQ207" s="36">
        <f t="shared" si="250"/>
        <v>-1.5131203542044211E-2</v>
      </c>
      <c r="AR207">
        <f t="shared" si="251"/>
        <v>1.2858870373642748E-2</v>
      </c>
      <c r="AS207">
        <f t="shared" si="252"/>
        <v>0</v>
      </c>
      <c r="AT207">
        <f t="shared" si="253"/>
        <v>1.2858870373642748E-2</v>
      </c>
      <c r="AU207">
        <f t="shared" si="254"/>
        <v>0</v>
      </c>
      <c r="AW207" s="3">
        <v>44377</v>
      </c>
      <c r="AX207" s="36">
        <f t="shared" si="255"/>
        <v>-1.5131203542044211E-2</v>
      </c>
      <c r="AY207">
        <f t="shared" si="256"/>
        <v>1.2858870373642748E-2</v>
      </c>
      <c r="AZ207" s="49">
        <f t="shared" ref="AZ207:BA207" si="258">BF413</f>
        <v>1.6</v>
      </c>
      <c r="BA207" s="49">
        <f t="shared" si="258"/>
        <v>-7.75</v>
      </c>
    </row>
    <row r="208" spans="2:55" ht="13" x14ac:dyDescent="0.3">
      <c r="B208" s="21">
        <v>44407</v>
      </c>
      <c r="C208" s="33">
        <v>238.01</v>
      </c>
      <c r="D208" s="23"/>
      <c r="E208" s="22">
        <v>238.01</v>
      </c>
      <c r="F208" s="22">
        <v>0</v>
      </c>
      <c r="G208" s="24">
        <v>0</v>
      </c>
      <c r="H208" s="22">
        <v>238.01</v>
      </c>
      <c r="I208" s="25"/>
      <c r="J208" s="26"/>
      <c r="K208" s="31">
        <f t="shared" si="241"/>
        <v>-6.4912178007455754E-3</v>
      </c>
      <c r="L208" s="36"/>
      <c r="N208" s="39">
        <v>44408</v>
      </c>
      <c r="O208" s="40">
        <v>9155.2116999999998</v>
      </c>
      <c r="P208" s="41">
        <v>212.434799999999</v>
      </c>
      <c r="Q208" s="42">
        <v>2.37549032448745E-2</v>
      </c>
      <c r="R208" s="40">
        <v>8990.0794999999998</v>
      </c>
      <c r="S208" s="40">
        <v>8867.0661</v>
      </c>
      <c r="T208" s="40">
        <v>9209.6324000000004</v>
      </c>
      <c r="U208">
        <f t="shared" si="242"/>
        <v>2.3477145668055446E-2</v>
      </c>
      <c r="V208" s="44"/>
      <c r="W208" s="45"/>
      <c r="X208" s="3"/>
      <c r="Y208" s="3">
        <v>44408</v>
      </c>
      <c r="Z208">
        <v>103.6796875</v>
      </c>
      <c r="AA208">
        <f t="shared" si="243"/>
        <v>2.1786358340400332E-2</v>
      </c>
      <c r="AB208" s="45"/>
      <c r="AC208" s="45"/>
      <c r="AD208" s="3">
        <v>44408</v>
      </c>
      <c r="AE208" s="36">
        <f t="shared" si="244"/>
        <v>-2.8277576141145906E-2</v>
      </c>
      <c r="AF208">
        <f t="shared" si="245"/>
        <v>1.690787327655114E-3</v>
      </c>
      <c r="AH208" s="3">
        <v>44408</v>
      </c>
      <c r="AI208" s="36">
        <f t="shared" si="246"/>
        <v>-2.996836346880102E-2</v>
      </c>
      <c r="AJ208" s="36"/>
      <c r="AK208" s="3">
        <v>44408</v>
      </c>
      <c r="AL208" s="36">
        <f t="shared" si="247"/>
        <v>-2.8277576141145906E-2</v>
      </c>
      <c r="AM208">
        <f t="shared" si="248"/>
        <v>1.690787327655114E-3</v>
      </c>
      <c r="AN208">
        <f t="shared" si="249"/>
        <v>2.8587617873591217E-6</v>
      </c>
      <c r="AP208" s="3">
        <v>44408</v>
      </c>
      <c r="AQ208" s="36">
        <f t="shared" si="250"/>
        <v>-2.8277576141145906E-2</v>
      </c>
      <c r="AR208">
        <f t="shared" si="251"/>
        <v>1.690787327655114E-3</v>
      </c>
      <c r="AS208">
        <f t="shared" si="252"/>
        <v>0</v>
      </c>
      <c r="AT208">
        <f t="shared" si="253"/>
        <v>1.690787327655114E-3</v>
      </c>
      <c r="AU208">
        <f t="shared" si="254"/>
        <v>0</v>
      </c>
      <c r="AW208" s="3">
        <v>44408</v>
      </c>
      <c r="AX208" s="36">
        <f t="shared" si="255"/>
        <v>-2.8277576141145906E-2</v>
      </c>
      <c r="AY208">
        <f t="shared" si="256"/>
        <v>1.690787327655114E-3</v>
      </c>
      <c r="AZ208" s="49">
        <f t="shared" ref="AZ208:BA208" si="259">BF414</f>
        <v>-3.94</v>
      </c>
      <c r="BA208" s="49">
        <f t="shared" si="259"/>
        <v>-1.81</v>
      </c>
    </row>
    <row r="209" spans="2:60" ht="13" x14ac:dyDescent="0.3">
      <c r="B209" s="27">
        <v>44439</v>
      </c>
      <c r="C209" s="34">
        <v>245.16</v>
      </c>
      <c r="D209" s="29"/>
      <c r="E209" s="28">
        <v>245.16</v>
      </c>
      <c r="F209" s="28">
        <v>0</v>
      </c>
      <c r="G209" s="30">
        <v>0</v>
      </c>
      <c r="H209" s="28">
        <v>245.16</v>
      </c>
      <c r="I209" s="28"/>
      <c r="J209" s="31"/>
      <c r="K209" s="31">
        <f t="shared" si="241"/>
        <v>2.9598369022014969E-2</v>
      </c>
      <c r="L209" s="36"/>
      <c r="N209" s="39">
        <v>44439</v>
      </c>
      <c r="O209" s="40">
        <v>9433.5818999999992</v>
      </c>
      <c r="P209" s="41">
        <v>278.37019999999899</v>
      </c>
      <c r="Q209" s="42">
        <v>3.0405654082253399E-2</v>
      </c>
      <c r="R209" s="40">
        <v>9138.3598000000002</v>
      </c>
      <c r="S209" s="40">
        <v>9138.3598000000002</v>
      </c>
      <c r="T209" s="40">
        <v>9445.2435999999998</v>
      </c>
      <c r="U209">
        <f t="shared" si="242"/>
        <v>2.9952563622164856E-2</v>
      </c>
      <c r="V209" s="44"/>
      <c r="W209" s="45"/>
      <c r="X209" s="3"/>
      <c r="Y209" s="3">
        <v>44439</v>
      </c>
      <c r="Z209">
        <v>99.4765625</v>
      </c>
      <c r="AA209">
        <f t="shared" si="243"/>
        <v>-4.1384154863813652E-2</v>
      </c>
      <c r="AB209" s="45"/>
      <c r="AC209" s="45"/>
      <c r="AD209" s="3">
        <v>44439</v>
      </c>
      <c r="AE209" s="36">
        <f t="shared" si="244"/>
        <v>7.0982523885828624E-2</v>
      </c>
      <c r="AF209">
        <f t="shared" si="245"/>
        <v>7.1336718485978501E-2</v>
      </c>
      <c r="AH209" s="3">
        <v>44439</v>
      </c>
      <c r="AI209" s="36">
        <f t="shared" si="246"/>
        <v>-3.5419460014988677E-4</v>
      </c>
      <c r="AJ209" s="36"/>
      <c r="AK209" s="3">
        <v>44439</v>
      </c>
      <c r="AL209" s="36">
        <f t="shared" si="247"/>
        <v>7.0982523885828624E-2</v>
      </c>
      <c r="AM209">
        <f t="shared" si="248"/>
        <v>7.1336718485978501E-2</v>
      </c>
      <c r="AN209">
        <f t="shared" si="249"/>
        <v>5.0889274043477472E-3</v>
      </c>
      <c r="AP209" s="3">
        <v>44439</v>
      </c>
      <c r="AQ209" s="36">
        <f t="shared" si="250"/>
        <v>7.0982523885828624E-2</v>
      </c>
      <c r="AR209">
        <f t="shared" si="251"/>
        <v>7.1336718485978501E-2</v>
      </c>
      <c r="AS209">
        <f t="shared" si="252"/>
        <v>0</v>
      </c>
      <c r="AT209">
        <f t="shared" si="253"/>
        <v>7.1336718485978501E-2</v>
      </c>
      <c r="AU209">
        <f t="shared" si="254"/>
        <v>0</v>
      </c>
      <c r="AW209" s="3">
        <v>44439</v>
      </c>
      <c r="AX209" s="36">
        <f t="shared" si="255"/>
        <v>7.0982523885828624E-2</v>
      </c>
      <c r="AY209">
        <f t="shared" si="256"/>
        <v>7.1336718485978501E-2</v>
      </c>
      <c r="AZ209" s="49">
        <f t="shared" ref="AZ209:BA209" si="260">BF415</f>
        <v>-0.46</v>
      </c>
      <c r="BA209" s="49">
        <f t="shared" si="260"/>
        <v>-0.1</v>
      </c>
    </row>
    <row r="210" spans="2:60" ht="13" x14ac:dyDescent="0.3">
      <c r="B210" s="21">
        <v>44469</v>
      </c>
      <c r="C210" s="33">
        <v>236</v>
      </c>
      <c r="D210" s="23"/>
      <c r="E210" s="22">
        <v>236</v>
      </c>
      <c r="F210" s="22">
        <v>0</v>
      </c>
      <c r="G210" s="24">
        <v>0</v>
      </c>
      <c r="H210" s="22">
        <v>236</v>
      </c>
      <c r="I210" s="25"/>
      <c r="J210" s="26"/>
      <c r="K210" s="31">
        <f t="shared" si="241"/>
        <v>-3.807925359192086E-2</v>
      </c>
      <c r="L210" s="36"/>
      <c r="N210" s="39">
        <v>44469</v>
      </c>
      <c r="O210" s="40">
        <v>8994.8281000000006</v>
      </c>
      <c r="P210" s="41">
        <v>-438.75379999999899</v>
      </c>
      <c r="Q210" s="42">
        <v>-4.65097780091355E-2</v>
      </c>
      <c r="R210" s="40">
        <v>9437.1546999999991</v>
      </c>
      <c r="S210" s="40">
        <v>8994.8281000000006</v>
      </c>
      <c r="T210" s="40">
        <v>9465.4667000000009</v>
      </c>
      <c r="U210">
        <f t="shared" si="242"/>
        <v>-4.7626108854376327E-2</v>
      </c>
      <c r="V210" s="44"/>
      <c r="W210" s="45"/>
      <c r="X210" s="3"/>
      <c r="Y210" s="3">
        <v>44469</v>
      </c>
      <c r="Z210">
        <v>97.7890625</v>
      </c>
      <c r="AA210">
        <f t="shared" si="243"/>
        <v>-1.7109328245412059E-2</v>
      </c>
      <c r="AB210" s="45"/>
      <c r="AC210" s="45"/>
      <c r="AD210" s="3">
        <v>44469</v>
      </c>
      <c r="AE210" s="36">
        <f t="shared" si="244"/>
        <v>-2.0969925346508801E-2</v>
      </c>
      <c r="AF210">
        <f t="shared" si="245"/>
        <v>-3.0516780608964268E-2</v>
      </c>
      <c r="AH210" s="3">
        <v>44469</v>
      </c>
      <c r="AI210" s="36">
        <f t="shared" si="246"/>
        <v>9.546855262455467E-3</v>
      </c>
      <c r="AJ210" s="36"/>
      <c r="AK210" s="3">
        <v>44469</v>
      </c>
      <c r="AL210" s="36">
        <f t="shared" si="247"/>
        <v>-2.0969925346508801E-2</v>
      </c>
      <c r="AM210">
        <f t="shared" si="248"/>
        <v>-3.0516780608964268E-2</v>
      </c>
      <c r="AN210">
        <f t="shared" si="249"/>
        <v>9.3127389873565755E-4</v>
      </c>
      <c r="AP210" s="3">
        <v>44469</v>
      </c>
      <c r="AQ210" s="36">
        <f t="shared" si="250"/>
        <v>-2.0969925346508801E-2</v>
      </c>
      <c r="AR210">
        <f t="shared" si="251"/>
        <v>-3.0516780608964268E-2</v>
      </c>
      <c r="AS210">
        <f t="shared" si="252"/>
        <v>-1</v>
      </c>
      <c r="AT210">
        <f t="shared" si="253"/>
        <v>-3.0516780608964268E-2</v>
      </c>
      <c r="AU210">
        <f t="shared" si="254"/>
        <v>3.0516780608964268E-2</v>
      </c>
      <c r="AW210" s="3">
        <v>44469</v>
      </c>
      <c r="AX210" s="36">
        <f t="shared" si="255"/>
        <v>-2.0969925346508801E-2</v>
      </c>
      <c r="AY210">
        <f t="shared" si="256"/>
        <v>-3.0516780608964268E-2</v>
      </c>
      <c r="AZ210" s="49">
        <f t="shared" ref="AZ210:BA210" si="261">BF416</f>
        <v>0.67</v>
      </c>
      <c r="BA210" s="49">
        <f t="shared" si="261"/>
        <v>5.0999999999999996</v>
      </c>
    </row>
    <row r="211" spans="2:60" ht="13" x14ac:dyDescent="0.3">
      <c r="B211" s="27" t="s">
        <v>167</v>
      </c>
      <c r="C211" s="34">
        <v>246.57</v>
      </c>
      <c r="D211" s="29"/>
      <c r="E211" s="28">
        <v>246.57</v>
      </c>
      <c r="F211" s="28">
        <v>0</v>
      </c>
      <c r="G211" s="30">
        <v>0</v>
      </c>
      <c r="H211" s="28">
        <v>246.57</v>
      </c>
      <c r="I211" s="28"/>
      <c r="J211" s="31"/>
      <c r="K211" s="31">
        <f t="shared" si="241"/>
        <v>4.3814123802908188E-2</v>
      </c>
      <c r="L211" s="36"/>
      <c r="N211" s="39">
        <v>44500</v>
      </c>
      <c r="O211" s="40">
        <v>9625.0218999999997</v>
      </c>
      <c r="P211" s="41">
        <v>630.19379999999899</v>
      </c>
      <c r="Q211" s="42">
        <v>7.0061794732908703E-2</v>
      </c>
      <c r="R211" s="40">
        <v>9098.2515000000003</v>
      </c>
      <c r="S211" s="40">
        <v>8980.6366999999991</v>
      </c>
      <c r="T211" s="40">
        <v>9625.0218999999997</v>
      </c>
      <c r="U211">
        <f t="shared" si="242"/>
        <v>6.7716398893057847E-2</v>
      </c>
      <c r="V211" s="44"/>
      <c r="W211" s="45"/>
      <c r="X211" s="3"/>
      <c r="Y211" s="3">
        <v>44500</v>
      </c>
      <c r="Z211">
        <v>97.203125</v>
      </c>
      <c r="AA211">
        <f t="shared" si="243"/>
        <v>-6.0098742530584059E-3</v>
      </c>
      <c r="AB211" s="45"/>
      <c r="AC211" s="45"/>
      <c r="AD211" s="3">
        <v>44500</v>
      </c>
      <c r="AE211" s="36">
        <f t="shared" si="244"/>
        <v>4.9823998055966594E-2</v>
      </c>
      <c r="AF211">
        <f t="shared" si="245"/>
        <v>7.3726273146116253E-2</v>
      </c>
      <c r="AH211" s="3">
        <v>44500</v>
      </c>
      <c r="AI211" s="36">
        <f t="shared" si="246"/>
        <v>-2.3902275090149659E-2</v>
      </c>
      <c r="AJ211" s="36"/>
      <c r="AK211" s="3">
        <v>44500</v>
      </c>
      <c r="AL211" s="36">
        <f t="shared" si="247"/>
        <v>4.9823998055966594E-2</v>
      </c>
      <c r="AM211">
        <f t="shared" si="248"/>
        <v>7.3726273146116253E-2</v>
      </c>
      <c r="AN211">
        <f t="shared" si="249"/>
        <v>5.4355633520157421E-3</v>
      </c>
      <c r="AP211" s="3">
        <v>44500</v>
      </c>
      <c r="AQ211" s="36">
        <f t="shared" si="250"/>
        <v>4.9823998055966594E-2</v>
      </c>
      <c r="AR211">
        <f t="shared" si="251"/>
        <v>7.3726273146116253E-2</v>
      </c>
      <c r="AS211">
        <f t="shared" si="252"/>
        <v>0</v>
      </c>
      <c r="AT211">
        <f t="shared" si="253"/>
        <v>7.3726273146116253E-2</v>
      </c>
      <c r="AU211">
        <f t="shared" si="254"/>
        <v>0</v>
      </c>
      <c r="AW211" s="3">
        <v>44500</v>
      </c>
      <c r="AX211" s="36">
        <f t="shared" si="255"/>
        <v>4.9823998055966594E-2</v>
      </c>
      <c r="AY211">
        <f t="shared" si="256"/>
        <v>7.3726273146116253E-2</v>
      </c>
      <c r="AZ211" s="49">
        <f t="shared" ref="AZ211:BA211" si="262">BF417</f>
        <v>-2.37</v>
      </c>
      <c r="BA211" s="49">
        <f t="shared" si="262"/>
        <v>-0.45</v>
      </c>
    </row>
    <row r="212" spans="2:60" ht="13" x14ac:dyDescent="0.3">
      <c r="B212" s="21">
        <v>44530</v>
      </c>
      <c r="C212" s="33">
        <v>236.77</v>
      </c>
      <c r="D212" s="23"/>
      <c r="E212" s="22">
        <v>236.77</v>
      </c>
      <c r="F212" s="22">
        <v>0</v>
      </c>
      <c r="G212" s="24">
        <v>0</v>
      </c>
      <c r="H212" s="22">
        <v>236.77</v>
      </c>
      <c r="I212" s="25"/>
      <c r="J212" s="26"/>
      <c r="K212" s="31">
        <f t="shared" si="241"/>
        <v>-4.0556723033610069E-2</v>
      </c>
      <c r="L212" s="36"/>
      <c r="N212" s="39">
        <v>44530</v>
      </c>
      <c r="O212" s="40">
        <v>9558.3305</v>
      </c>
      <c r="P212" s="41">
        <v>-66.691399999999703</v>
      </c>
      <c r="Q212" s="42">
        <v>-6.9289608577409803E-3</v>
      </c>
      <c r="R212" s="40">
        <v>9642.4449000000004</v>
      </c>
      <c r="S212" s="40">
        <v>9558.3305</v>
      </c>
      <c r="T212" s="40">
        <v>9842.3462</v>
      </c>
      <c r="U212">
        <f t="shared" si="242"/>
        <v>-6.9530775741116161E-3</v>
      </c>
      <c r="V212" s="44"/>
      <c r="W212" s="45"/>
      <c r="X212" s="3"/>
      <c r="Y212" s="3">
        <v>44530</v>
      </c>
      <c r="Z212">
        <v>99.265625</v>
      </c>
      <c r="AA212">
        <f t="shared" si="243"/>
        <v>2.0996476751513532E-2</v>
      </c>
      <c r="AB212" s="45"/>
      <c r="AC212" s="45"/>
      <c r="AD212" s="3">
        <v>44530</v>
      </c>
      <c r="AE212" s="36">
        <f t="shared" si="244"/>
        <v>-6.1553199785123601E-2</v>
      </c>
      <c r="AF212">
        <f t="shared" si="245"/>
        <v>-2.7949554325625146E-2</v>
      </c>
      <c r="AH212" s="3">
        <v>44530</v>
      </c>
      <c r="AI212" s="36">
        <f t="shared" si="246"/>
        <v>-3.3603645459498455E-2</v>
      </c>
      <c r="AJ212" s="36"/>
      <c r="AK212" s="3">
        <v>44530</v>
      </c>
      <c r="AL212" s="36">
        <f t="shared" si="247"/>
        <v>-6.1553199785123601E-2</v>
      </c>
      <c r="AM212">
        <f t="shared" si="248"/>
        <v>-2.7949554325625146E-2</v>
      </c>
      <c r="AN212">
        <f t="shared" si="249"/>
        <v>7.8117758700107132E-4</v>
      </c>
      <c r="AP212" s="3">
        <v>44530</v>
      </c>
      <c r="AQ212" s="36">
        <f t="shared" si="250"/>
        <v>-6.1553199785123601E-2</v>
      </c>
      <c r="AR212">
        <f t="shared" si="251"/>
        <v>-2.7949554325625146E-2</v>
      </c>
      <c r="AS212">
        <f t="shared" si="252"/>
        <v>-1</v>
      </c>
      <c r="AT212">
        <f t="shared" si="253"/>
        <v>-2.7949554325625146E-2</v>
      </c>
      <c r="AU212">
        <f t="shared" si="254"/>
        <v>2.7949554325625146E-2</v>
      </c>
      <c r="AW212" s="3">
        <v>44530</v>
      </c>
      <c r="AX212" s="36">
        <f t="shared" si="255"/>
        <v>-6.1553199785123601E-2</v>
      </c>
      <c r="AY212">
        <f t="shared" si="256"/>
        <v>-2.7949554325625146E-2</v>
      </c>
      <c r="AZ212" s="49">
        <f t="shared" ref="AZ212:BA212" si="263">BF418</f>
        <v>-1.32</v>
      </c>
      <c r="BA212" s="49">
        <f t="shared" si="263"/>
        <v>-0.41</v>
      </c>
    </row>
    <row r="213" spans="2:60" ht="13" x14ac:dyDescent="0.3">
      <c r="B213" s="27">
        <v>44561</v>
      </c>
      <c r="C213" s="34">
        <v>245.26</v>
      </c>
      <c r="D213" s="29"/>
      <c r="E213" s="28">
        <v>245.26</v>
      </c>
      <c r="F213" s="28">
        <v>0</v>
      </c>
      <c r="G213" s="30">
        <v>0</v>
      </c>
      <c r="H213" s="28">
        <v>245.26</v>
      </c>
      <c r="I213" s="28"/>
      <c r="J213" s="31"/>
      <c r="K213" s="31">
        <f t="shared" si="241"/>
        <v>3.5229666538971582E-2</v>
      </c>
      <c r="L213" s="36"/>
      <c r="N213" s="39">
        <v>44561</v>
      </c>
      <c r="O213" s="40">
        <v>9986.6978999999992</v>
      </c>
      <c r="P213" s="41">
        <v>428.36739999999901</v>
      </c>
      <c r="Q213" s="42">
        <v>4.48161318548254E-2</v>
      </c>
      <c r="R213" s="40">
        <v>9446.2054000000007</v>
      </c>
      <c r="S213" s="40">
        <v>9446.2054000000007</v>
      </c>
      <c r="T213" s="40">
        <v>10041.611000000001</v>
      </c>
      <c r="U213">
        <f t="shared" si="242"/>
        <v>4.384091955753313E-2</v>
      </c>
      <c r="V213" s="44"/>
      <c r="W213" s="45"/>
      <c r="X213" s="3"/>
      <c r="Y213" s="3">
        <v>44561</v>
      </c>
      <c r="Z213">
        <v>98.7578125</v>
      </c>
      <c r="AA213">
        <f t="shared" si="243"/>
        <v>-5.1288233309209376E-3</v>
      </c>
      <c r="AB213" s="45"/>
      <c r="AC213" s="45"/>
      <c r="AD213" s="3">
        <v>44561</v>
      </c>
      <c r="AE213" s="36">
        <f t="shared" si="244"/>
        <v>4.0358489869892517E-2</v>
      </c>
      <c r="AF213">
        <f t="shared" si="245"/>
        <v>4.8969742888454071E-2</v>
      </c>
      <c r="AH213" s="3">
        <v>44561</v>
      </c>
      <c r="AI213" s="36">
        <f t="shared" si="246"/>
        <v>-8.6112530185615474E-3</v>
      </c>
      <c r="AJ213" s="36"/>
      <c r="AK213" s="3">
        <v>44561</v>
      </c>
      <c r="AL213" s="36">
        <f t="shared" si="247"/>
        <v>4.0358489869892517E-2</v>
      </c>
      <c r="AM213">
        <f t="shared" si="248"/>
        <v>4.8969742888454071E-2</v>
      </c>
      <c r="AN213">
        <f t="shared" si="249"/>
        <v>2.3980357185612979E-3</v>
      </c>
      <c r="AP213" s="3">
        <v>44561</v>
      </c>
      <c r="AQ213" s="36">
        <f t="shared" si="250"/>
        <v>4.0358489869892517E-2</v>
      </c>
      <c r="AR213">
        <f t="shared" si="251"/>
        <v>4.8969742888454071E-2</v>
      </c>
      <c r="AS213">
        <f t="shared" si="252"/>
        <v>0</v>
      </c>
      <c r="AT213">
        <f t="shared" si="253"/>
        <v>4.8969742888454071E-2</v>
      </c>
      <c r="AU213">
        <f t="shared" si="254"/>
        <v>0</v>
      </c>
      <c r="AW213" s="3">
        <v>44561</v>
      </c>
      <c r="AX213" s="36">
        <f t="shared" si="255"/>
        <v>4.0358489869892517E-2</v>
      </c>
      <c r="AY213">
        <f t="shared" si="256"/>
        <v>4.8969742888454071E-2</v>
      </c>
      <c r="AZ213" s="49">
        <f t="shared" ref="AZ213:BA213" si="264">BF419</f>
        <v>-1.64</v>
      </c>
      <c r="BA213" s="49">
        <f t="shared" si="264"/>
        <v>3.22</v>
      </c>
    </row>
    <row r="214" spans="2:60" ht="13" x14ac:dyDescent="0.3">
      <c r="B214" s="21">
        <v>44592</v>
      </c>
      <c r="C214" s="33">
        <v>248.31</v>
      </c>
      <c r="D214" s="23"/>
      <c r="E214" s="22">
        <v>248.31</v>
      </c>
      <c r="F214" s="22">
        <v>0</v>
      </c>
      <c r="G214" s="24">
        <v>0</v>
      </c>
      <c r="H214" s="22">
        <v>248.31</v>
      </c>
      <c r="I214" s="25"/>
      <c r="J214" s="26"/>
      <c r="K214" s="31">
        <f t="shared" si="241"/>
        <v>1.2359093231534158E-2</v>
      </c>
      <c r="L214" s="36"/>
      <c r="N214" s="39">
        <v>44592</v>
      </c>
      <c r="O214" s="40">
        <v>9469.9159</v>
      </c>
      <c r="P214" s="41">
        <v>-516.78199999999902</v>
      </c>
      <c r="Q214" s="42">
        <v>-5.1747034422659301E-2</v>
      </c>
      <c r="R214" s="40">
        <v>10050.408299999999</v>
      </c>
      <c r="S214" s="40">
        <v>9072.2423999999992</v>
      </c>
      <c r="T214" s="40">
        <v>10050.408299999999</v>
      </c>
      <c r="U214">
        <f t="shared" si="242"/>
        <v>-5.3133970996621017E-2</v>
      </c>
      <c r="V214" s="44"/>
      <c r="W214" s="45"/>
      <c r="X214" s="3"/>
      <c r="Y214" s="3">
        <v>44592</v>
      </c>
      <c r="Z214">
        <v>96.3515625</v>
      </c>
      <c r="AA214">
        <f t="shared" si="243"/>
        <v>-2.4666902929569502E-2</v>
      </c>
      <c r="AB214" s="45"/>
      <c r="AC214" s="45"/>
      <c r="AD214" s="3">
        <v>44592</v>
      </c>
      <c r="AE214" s="36">
        <f t="shared" si="244"/>
        <v>3.7025996161103664E-2</v>
      </c>
      <c r="AF214">
        <f t="shared" si="245"/>
        <v>-2.8467068067051515E-2</v>
      </c>
      <c r="AH214" s="3">
        <v>44592</v>
      </c>
      <c r="AI214" s="36">
        <f t="shared" si="246"/>
        <v>6.5493064228155179E-2</v>
      </c>
      <c r="AJ214" s="36"/>
      <c r="AK214" s="3">
        <v>44592</v>
      </c>
      <c r="AL214" s="36">
        <f t="shared" si="247"/>
        <v>3.7025996161103664E-2</v>
      </c>
      <c r="AM214">
        <f t="shared" si="248"/>
        <v>-2.8467068067051515E-2</v>
      </c>
      <c r="AN214">
        <f t="shared" si="249"/>
        <v>8.1037396433414409E-4</v>
      </c>
      <c r="AP214" s="3">
        <v>44592</v>
      </c>
      <c r="AQ214" s="36">
        <f t="shared" si="250"/>
        <v>3.7025996161103664E-2</v>
      </c>
      <c r="AR214">
        <f t="shared" si="251"/>
        <v>-2.8467068067051515E-2</v>
      </c>
      <c r="AS214">
        <f t="shared" si="252"/>
        <v>-1</v>
      </c>
      <c r="AT214">
        <f t="shared" si="253"/>
        <v>-2.8467068067051515E-2</v>
      </c>
      <c r="AU214">
        <f t="shared" si="254"/>
        <v>2.8467068067051515E-2</v>
      </c>
      <c r="AW214" s="3">
        <v>44592</v>
      </c>
      <c r="AX214" s="36">
        <f t="shared" si="255"/>
        <v>3.7025996161103664E-2</v>
      </c>
      <c r="AY214">
        <f t="shared" si="256"/>
        <v>-2.8467068067051515E-2</v>
      </c>
      <c r="AZ214" s="49">
        <f t="shared" ref="AZ214:BA214" si="265">BF420</f>
        <v>-5.96</v>
      </c>
      <c r="BA214" s="49">
        <f t="shared" si="265"/>
        <v>12.8</v>
      </c>
    </row>
    <row r="215" spans="2:60" ht="13" x14ac:dyDescent="0.3">
      <c r="B215" s="27">
        <v>44620</v>
      </c>
      <c r="C215" s="34">
        <v>244.01</v>
      </c>
      <c r="D215" s="29"/>
      <c r="E215" s="28">
        <v>244.01</v>
      </c>
      <c r="F215" s="28">
        <v>0</v>
      </c>
      <c r="G215" s="30">
        <v>0</v>
      </c>
      <c r="H215" s="28">
        <v>244.01</v>
      </c>
      <c r="I215" s="28"/>
      <c r="J215" s="31"/>
      <c r="K215" s="31">
        <f t="shared" si="241"/>
        <v>-1.7468757505459981E-2</v>
      </c>
      <c r="L215" s="36"/>
      <c r="N215" s="39">
        <v>44620</v>
      </c>
      <c r="O215" s="40">
        <v>9186.3727999999992</v>
      </c>
      <c r="P215" s="41">
        <v>-283.543100000001</v>
      </c>
      <c r="Q215" s="42">
        <v>-2.9941459142208499E-2</v>
      </c>
      <c r="R215" s="40">
        <v>9534.9547000000002</v>
      </c>
      <c r="S215" s="40">
        <v>8871.9527999999991</v>
      </c>
      <c r="T215" s="40">
        <v>9624.8922999999995</v>
      </c>
      <c r="U215">
        <f t="shared" si="242"/>
        <v>-3.0398857905995922E-2</v>
      </c>
      <c r="V215" s="44"/>
      <c r="W215" s="45"/>
      <c r="X215" s="3"/>
      <c r="Y215" s="3">
        <v>44620</v>
      </c>
      <c r="Z215">
        <v>100.4921875</v>
      </c>
      <c r="AA215">
        <f t="shared" si="243"/>
        <v>4.2076376512727415E-2</v>
      </c>
      <c r="AB215" s="45"/>
      <c r="AC215" s="45"/>
      <c r="AD215" s="3">
        <v>44620</v>
      </c>
      <c r="AE215" s="36">
        <f t="shared" si="244"/>
        <v>-5.9545134018187396E-2</v>
      </c>
      <c r="AF215">
        <f t="shared" si="245"/>
        <v>-7.2475234418723333E-2</v>
      </c>
      <c r="AH215" s="3">
        <v>44620</v>
      </c>
      <c r="AI215" s="36">
        <f t="shared" si="246"/>
        <v>1.2930100400535941E-2</v>
      </c>
      <c r="AJ215" s="36"/>
      <c r="AK215" s="3">
        <v>44620</v>
      </c>
      <c r="AL215" s="36">
        <f t="shared" si="247"/>
        <v>-5.9545134018187396E-2</v>
      </c>
      <c r="AM215">
        <f t="shared" si="248"/>
        <v>-7.2475234418723333E-2</v>
      </c>
      <c r="AN215">
        <f t="shared" si="249"/>
        <v>5.2526596040488992E-3</v>
      </c>
      <c r="AP215" s="3">
        <v>44620</v>
      </c>
      <c r="AQ215" s="36">
        <f t="shared" si="250"/>
        <v>-5.9545134018187396E-2</v>
      </c>
      <c r="AR215">
        <f t="shared" si="251"/>
        <v>-7.2475234418723333E-2</v>
      </c>
      <c r="AS215">
        <f t="shared" si="252"/>
        <v>-1</v>
      </c>
      <c r="AT215">
        <f t="shared" si="253"/>
        <v>-7.2475234418723333E-2</v>
      </c>
      <c r="AU215">
        <f t="shared" si="254"/>
        <v>7.2475234418723333E-2</v>
      </c>
      <c r="AW215" s="3">
        <v>44620</v>
      </c>
      <c r="AX215" s="36">
        <f t="shared" si="255"/>
        <v>-5.9545134018187396E-2</v>
      </c>
      <c r="AY215">
        <f t="shared" si="256"/>
        <v>-7.2475234418723333E-2</v>
      </c>
      <c r="AZ215" s="49">
        <f t="shared" ref="AZ215:BA215" si="266">BF421</f>
        <v>2.19</v>
      </c>
      <c r="BA215" s="49">
        <f t="shared" si="266"/>
        <v>3.1</v>
      </c>
    </row>
    <row r="216" spans="2:60" ht="13" x14ac:dyDescent="0.3">
      <c r="B216" s="21">
        <v>44651</v>
      </c>
      <c r="C216" s="33">
        <v>245.54</v>
      </c>
      <c r="D216" s="23"/>
      <c r="E216" s="22">
        <v>245.54</v>
      </c>
      <c r="F216" s="22">
        <v>0</v>
      </c>
      <c r="G216" s="24">
        <v>0</v>
      </c>
      <c r="H216" s="22">
        <v>245.54</v>
      </c>
      <c r="I216" s="25"/>
      <c r="J216" s="26"/>
      <c r="K216" s="31">
        <f t="shared" si="241"/>
        <v>6.2506586927397545E-3</v>
      </c>
      <c r="L216" s="36"/>
      <c r="N216" s="39">
        <v>44651</v>
      </c>
      <c r="O216" s="40">
        <v>9527.4585000000006</v>
      </c>
      <c r="P216" s="41">
        <v>341.085700000001</v>
      </c>
      <c r="Q216" s="42">
        <v>3.7129529513542203E-2</v>
      </c>
      <c r="R216" s="40">
        <v>9044.4709999999995</v>
      </c>
      <c r="S216" s="40">
        <v>8762.1121000000003</v>
      </c>
      <c r="T216" s="40">
        <v>9738.5953000000009</v>
      </c>
      <c r="U216">
        <f t="shared" si="242"/>
        <v>3.6456829367529912E-2</v>
      </c>
      <c r="V216" s="44"/>
      <c r="W216" s="45"/>
      <c r="X216" s="3"/>
      <c r="Y216" s="3">
        <v>44651</v>
      </c>
      <c r="Z216">
        <v>95.8828125</v>
      </c>
      <c r="AA216">
        <f t="shared" si="243"/>
        <v>-4.6953245481207245E-2</v>
      </c>
      <c r="AB216" s="45"/>
      <c r="AC216" s="45"/>
      <c r="AD216" s="3">
        <v>44651</v>
      </c>
      <c r="AE216" s="36">
        <f t="shared" si="244"/>
        <v>5.3203904173946999E-2</v>
      </c>
      <c r="AF216">
        <f t="shared" si="245"/>
        <v>8.3410074848737165E-2</v>
      </c>
      <c r="AH216" s="3">
        <v>44651</v>
      </c>
      <c r="AI216" s="36">
        <f t="shared" si="246"/>
        <v>-3.0206170674790159E-2</v>
      </c>
      <c r="AJ216" s="36"/>
      <c r="AK216" s="3">
        <v>44651</v>
      </c>
      <c r="AL216" s="36">
        <f t="shared" si="247"/>
        <v>5.3203904173946999E-2</v>
      </c>
      <c r="AM216">
        <f t="shared" si="248"/>
        <v>8.3410074848737165E-2</v>
      </c>
      <c r="AN216">
        <f t="shared" si="249"/>
        <v>6.9572405862719363E-3</v>
      </c>
      <c r="AP216" s="3">
        <v>44651</v>
      </c>
      <c r="AQ216" s="36">
        <f t="shared" si="250"/>
        <v>5.3203904173946999E-2</v>
      </c>
      <c r="AR216">
        <f t="shared" si="251"/>
        <v>8.3410074848737165E-2</v>
      </c>
      <c r="AS216">
        <f t="shared" si="252"/>
        <v>0</v>
      </c>
      <c r="AT216">
        <f t="shared" si="253"/>
        <v>8.3410074848737165E-2</v>
      </c>
      <c r="AU216">
        <f t="shared" si="254"/>
        <v>0</v>
      </c>
      <c r="AW216" s="3">
        <v>44651</v>
      </c>
      <c r="AX216" s="36">
        <f t="shared" si="255"/>
        <v>5.3203904173946999E-2</v>
      </c>
      <c r="AY216">
        <f t="shared" si="256"/>
        <v>8.3410074848737165E-2</v>
      </c>
      <c r="AZ216" s="49">
        <f t="shared" ref="AZ216:BA216" si="267">BF422</f>
        <v>-1.66</v>
      </c>
      <c r="BA216" s="49">
        <f t="shared" si="267"/>
        <v>-1.76</v>
      </c>
    </row>
    <row r="217" spans="2:60" ht="13" x14ac:dyDescent="0.3">
      <c r="B217" s="27">
        <v>44680</v>
      </c>
      <c r="C217" s="34">
        <v>227.09</v>
      </c>
      <c r="D217" s="29"/>
      <c r="E217" s="28">
        <v>227.09</v>
      </c>
      <c r="F217" s="28">
        <v>0</v>
      </c>
      <c r="G217" s="30">
        <v>0</v>
      </c>
      <c r="H217" s="28">
        <v>227.09</v>
      </c>
      <c r="I217" s="28"/>
      <c r="J217" s="31"/>
      <c r="K217" s="31">
        <f t="shared" si="241"/>
        <v>-7.8113452076116238E-2</v>
      </c>
      <c r="L217" s="36"/>
      <c r="N217" s="39">
        <v>44681</v>
      </c>
      <c r="O217" s="40">
        <v>8696.6466999999993</v>
      </c>
      <c r="P217" s="41">
        <v>-830.81180000000097</v>
      </c>
      <c r="Q217" s="42">
        <v>-8.7201828273510806E-2</v>
      </c>
      <c r="R217" s="40">
        <v>9559.9539000000004</v>
      </c>
      <c r="S217" s="40">
        <v>8696.6466999999993</v>
      </c>
      <c r="T217" s="40">
        <v>9637.3672000000006</v>
      </c>
      <c r="U217">
        <f t="shared" si="242"/>
        <v>-9.1240483365189015E-2</v>
      </c>
      <c r="V217" s="44"/>
      <c r="W217" s="45"/>
      <c r="X217" s="3"/>
      <c r="Y217" s="3">
        <v>44681</v>
      </c>
      <c r="Z217">
        <v>91.0234375</v>
      </c>
      <c r="AA217">
        <f t="shared" si="243"/>
        <v>-5.2009714377567184E-2</v>
      </c>
      <c r="AB217" s="45"/>
      <c r="AC217" s="45"/>
      <c r="AD217" s="3">
        <v>44681</v>
      </c>
      <c r="AE217" s="36">
        <f t="shared" si="244"/>
        <v>-2.6103737698549054E-2</v>
      </c>
      <c r="AF217">
        <f t="shared" si="245"/>
        <v>-3.9230768987621831E-2</v>
      </c>
      <c r="AH217" s="3">
        <v>44681</v>
      </c>
      <c r="AI217" s="36">
        <f t="shared" si="246"/>
        <v>1.3127031289072777E-2</v>
      </c>
      <c r="AJ217" s="36"/>
      <c r="AK217" s="3">
        <v>44681</v>
      </c>
      <c r="AL217" s="36">
        <f t="shared" si="247"/>
        <v>-2.6103737698549054E-2</v>
      </c>
      <c r="AM217">
        <f t="shared" si="248"/>
        <v>-3.9230768987621831E-2</v>
      </c>
      <c r="AN217">
        <f t="shared" si="249"/>
        <v>1.5390532353601507E-3</v>
      </c>
      <c r="AP217" s="3">
        <v>44681</v>
      </c>
      <c r="AQ217" s="36">
        <f t="shared" si="250"/>
        <v>-2.6103737698549054E-2</v>
      </c>
      <c r="AR217">
        <f t="shared" si="251"/>
        <v>-3.9230768987621831E-2</v>
      </c>
      <c r="AS217">
        <f t="shared" si="252"/>
        <v>-1</v>
      </c>
      <c r="AT217">
        <f t="shared" si="253"/>
        <v>-3.9230768987621831E-2</v>
      </c>
      <c r="AU217">
        <f t="shared" si="254"/>
        <v>3.9230768987621831E-2</v>
      </c>
      <c r="AW217" s="3">
        <v>44681</v>
      </c>
      <c r="AX217" s="36">
        <f t="shared" si="255"/>
        <v>-2.6103737698549054E-2</v>
      </c>
      <c r="AY217">
        <f t="shared" si="256"/>
        <v>-3.9230768987621831E-2</v>
      </c>
      <c r="AZ217" s="49">
        <f t="shared" ref="AZ217:BA217" si="268">BF423</f>
        <v>-1.38</v>
      </c>
      <c r="BA217" s="49">
        <f t="shared" si="268"/>
        <v>6.17</v>
      </c>
      <c r="BF217" s="46" t="s">
        <v>521</v>
      </c>
      <c r="BG217" s="46" t="s">
        <v>522</v>
      </c>
    </row>
    <row r="218" spans="2:60" ht="13" x14ac:dyDescent="0.3">
      <c r="B218" s="21" t="s">
        <v>168</v>
      </c>
      <c r="C218" s="33">
        <v>237.11</v>
      </c>
      <c r="D218" s="23"/>
      <c r="E218" s="22">
        <v>237.11</v>
      </c>
      <c r="F218" s="22">
        <v>0</v>
      </c>
      <c r="G218" s="24">
        <v>0</v>
      </c>
      <c r="H218" s="22">
        <v>237.11</v>
      </c>
      <c r="I218" s="25"/>
      <c r="J218" s="26"/>
      <c r="K218" s="31">
        <f t="shared" si="241"/>
        <v>4.3177753802308393E-2</v>
      </c>
      <c r="L218" s="36"/>
      <c r="N218" s="39">
        <v>44712</v>
      </c>
      <c r="O218" s="40">
        <v>8712.6016999999993</v>
      </c>
      <c r="P218" s="41">
        <v>15.954999999999901</v>
      </c>
      <c r="Q218" s="42">
        <v>1.8346151741452201E-3</v>
      </c>
      <c r="R218" s="40">
        <v>8746.0534000000007</v>
      </c>
      <c r="S218" s="40">
        <v>8220.9665999999997</v>
      </c>
      <c r="T218" s="40">
        <v>9050.9040999999997</v>
      </c>
      <c r="U218">
        <f t="shared" si="242"/>
        <v>1.8329343232224356E-3</v>
      </c>
      <c r="V218" s="44"/>
      <c r="W218" s="45"/>
      <c r="X218" s="3"/>
      <c r="Y218" s="3">
        <v>44712</v>
      </c>
      <c r="Z218">
        <v>100.2265625</v>
      </c>
      <c r="AA218">
        <f t="shared" si="243"/>
        <v>9.6316220029399005E-2</v>
      </c>
      <c r="AB218" s="45"/>
      <c r="AC218" s="45"/>
      <c r="AD218" s="3">
        <v>44712</v>
      </c>
      <c r="AE218" s="36">
        <f t="shared" si="244"/>
        <v>-5.3138466227090612E-2</v>
      </c>
      <c r="AF218">
        <f t="shared" si="245"/>
        <v>-9.4483285706176576E-2</v>
      </c>
      <c r="AH218" s="3">
        <v>44712</v>
      </c>
      <c r="AI218" s="36">
        <f t="shared" si="246"/>
        <v>4.1344819479085956E-2</v>
      </c>
      <c r="AJ218" s="36"/>
      <c r="AK218" s="3">
        <v>44712</v>
      </c>
      <c r="AL218" s="36">
        <f t="shared" si="247"/>
        <v>-5.3138466227090612E-2</v>
      </c>
      <c r="AM218">
        <f t="shared" si="248"/>
        <v>-9.4483285706176576E-2</v>
      </c>
      <c r="AN218">
        <f t="shared" si="249"/>
        <v>8.927091277834991E-3</v>
      </c>
      <c r="AP218" s="3">
        <v>44712</v>
      </c>
      <c r="AQ218" s="36">
        <f t="shared" si="250"/>
        <v>-5.3138466227090612E-2</v>
      </c>
      <c r="AR218">
        <f t="shared" si="251"/>
        <v>-9.4483285706176576E-2</v>
      </c>
      <c r="AS218">
        <f t="shared" si="252"/>
        <v>-1</v>
      </c>
      <c r="AT218">
        <f t="shared" si="253"/>
        <v>-9.4483285706176576E-2</v>
      </c>
      <c r="AU218">
        <f t="shared" si="254"/>
        <v>9.4483285706176576E-2</v>
      </c>
      <c r="AW218" s="3">
        <v>44712</v>
      </c>
      <c r="AX218" s="36">
        <f t="shared" si="255"/>
        <v>-5.3138466227090612E-2</v>
      </c>
      <c r="AY218">
        <f t="shared" si="256"/>
        <v>-9.4483285706176576E-2</v>
      </c>
      <c r="AZ218" s="49">
        <f t="shared" ref="AZ218:BA218" si="269">BF424</f>
        <v>-1.96</v>
      </c>
      <c r="BA218" s="49">
        <f t="shared" si="269"/>
        <v>8.59</v>
      </c>
      <c r="BD218">
        <v>200503</v>
      </c>
      <c r="BE218" t="s">
        <v>270</v>
      </c>
      <c r="BF218" s="49">
        <v>-1.4</v>
      </c>
      <c r="BG218">
        <v>2.04</v>
      </c>
      <c r="BH218" t="s">
        <v>271</v>
      </c>
    </row>
    <row r="219" spans="2:60" ht="13" x14ac:dyDescent="0.3">
      <c r="B219" s="27">
        <v>44742</v>
      </c>
      <c r="C219" s="34">
        <v>214.13</v>
      </c>
      <c r="D219" s="29"/>
      <c r="E219" s="28">
        <v>214.13</v>
      </c>
      <c r="F219" s="28">
        <v>0</v>
      </c>
      <c r="G219" s="30">
        <v>0</v>
      </c>
      <c r="H219" s="28">
        <v>214.13</v>
      </c>
      <c r="I219" s="28"/>
      <c r="J219" s="31">
        <v>0.94</v>
      </c>
      <c r="K219" s="31">
        <f t="shared" si="241"/>
        <v>-9.7560611945995468E-2</v>
      </c>
      <c r="L219" s="36"/>
      <c r="N219" s="39">
        <v>44742</v>
      </c>
      <c r="O219" s="40">
        <v>7993.4308000000001</v>
      </c>
      <c r="P219" s="41">
        <v>-719.17089999999905</v>
      </c>
      <c r="Q219" s="42">
        <v>-8.2543759575282705E-2</v>
      </c>
      <c r="R219" s="40">
        <v>8648.2842000000001</v>
      </c>
      <c r="S219" s="40">
        <v>7739.3885</v>
      </c>
      <c r="T219" s="40">
        <v>8809.1792000000005</v>
      </c>
      <c r="U219">
        <f t="shared" si="242"/>
        <v>-8.6150394550805018E-2</v>
      </c>
      <c r="V219" s="44"/>
      <c r="W219" s="45"/>
      <c r="X219" s="3"/>
      <c r="Y219" s="3">
        <v>44742</v>
      </c>
      <c r="Z219">
        <v>98.8046875</v>
      </c>
      <c r="AA219">
        <f t="shared" si="243"/>
        <v>-1.4288200369363837E-2</v>
      </c>
      <c r="AB219" s="45"/>
      <c r="AC219" s="45"/>
      <c r="AD219" s="3">
        <v>44742</v>
      </c>
      <c r="AE219" s="36">
        <f t="shared" si="244"/>
        <v>-8.3272411576631636E-2</v>
      </c>
      <c r="AF219">
        <f t="shared" si="245"/>
        <v>-7.1862194181441186E-2</v>
      </c>
      <c r="AH219" s="3">
        <v>44742</v>
      </c>
      <c r="AI219" s="36">
        <f t="shared" si="246"/>
        <v>-1.141021739519045E-2</v>
      </c>
      <c r="AJ219" s="36"/>
      <c r="AK219" s="3">
        <v>44742</v>
      </c>
      <c r="AL219" s="36">
        <f t="shared" si="247"/>
        <v>-8.3272411576631636E-2</v>
      </c>
      <c r="AM219">
        <f t="shared" si="248"/>
        <v>-7.1862194181441186E-2</v>
      </c>
      <c r="AN219">
        <f t="shared" si="249"/>
        <v>5.1641749525711596E-3</v>
      </c>
      <c r="AP219" s="3">
        <v>44742</v>
      </c>
      <c r="AQ219" s="36">
        <f t="shared" si="250"/>
        <v>-8.3272411576631636E-2</v>
      </c>
      <c r="AR219">
        <f t="shared" si="251"/>
        <v>-7.1862194181441186E-2</v>
      </c>
      <c r="AS219">
        <f t="shared" si="252"/>
        <v>-1</v>
      </c>
      <c r="AT219">
        <f t="shared" si="253"/>
        <v>-7.1862194181441186E-2</v>
      </c>
      <c r="AU219">
        <f t="shared" si="254"/>
        <v>7.1862194181441186E-2</v>
      </c>
      <c r="AW219" s="3">
        <v>44742</v>
      </c>
      <c r="AX219" s="36">
        <f t="shared" si="255"/>
        <v>-8.3272411576631636E-2</v>
      </c>
      <c r="AY219">
        <f t="shared" si="256"/>
        <v>-7.1862194181441186E-2</v>
      </c>
      <c r="AZ219" s="49">
        <f t="shared" ref="AZ219:BA219" si="270">BF425</f>
        <v>2.1800000000000002</v>
      </c>
      <c r="BA219" s="49">
        <f t="shared" si="270"/>
        <v>-6.1</v>
      </c>
      <c r="BD219">
        <v>200504</v>
      </c>
      <c r="BE219" t="s">
        <v>272</v>
      </c>
      <c r="BF219" s="49">
        <v>-3.94</v>
      </c>
      <c r="BG219">
        <v>7.0000000000000007E-2</v>
      </c>
      <c r="BH219" t="s">
        <v>271</v>
      </c>
    </row>
    <row r="220" spans="2:60" ht="13" x14ac:dyDescent="0.3">
      <c r="B220" s="21">
        <v>44771</v>
      </c>
      <c r="C220" s="33">
        <v>225.21</v>
      </c>
      <c r="D220" s="23"/>
      <c r="E220" s="22">
        <v>225.21</v>
      </c>
      <c r="F220" s="22">
        <v>0</v>
      </c>
      <c r="G220" s="24">
        <v>0</v>
      </c>
      <c r="H220" s="22">
        <v>225.21</v>
      </c>
      <c r="I220" s="25"/>
      <c r="J220" s="26"/>
      <c r="K220" s="31">
        <f t="shared" si="241"/>
        <v>5.0449993034895405E-2</v>
      </c>
      <c r="L220" s="36"/>
      <c r="N220" s="39">
        <v>44773</v>
      </c>
      <c r="O220" s="40">
        <v>8730.4606999999996</v>
      </c>
      <c r="P220" s="41">
        <v>737.0299</v>
      </c>
      <c r="Q220" s="42">
        <v>9.2204451185090602E-2</v>
      </c>
      <c r="R220" s="40">
        <v>8077.8918999999996</v>
      </c>
      <c r="S220" s="40">
        <v>8008.7133999999996</v>
      </c>
      <c r="T220" s="40">
        <v>8730.4606999999996</v>
      </c>
      <c r="U220">
        <f t="shared" si="242"/>
        <v>8.8198086158018774E-2</v>
      </c>
      <c r="V220" s="44"/>
      <c r="W220" s="45"/>
      <c r="X220" s="3"/>
      <c r="Y220" s="3">
        <v>44773</v>
      </c>
      <c r="Z220">
        <v>101.8671875</v>
      </c>
      <c r="AA220">
        <f t="shared" si="243"/>
        <v>3.0524833543495944E-2</v>
      </c>
      <c r="AB220" s="45"/>
      <c r="AC220" s="45"/>
      <c r="AD220" s="3">
        <v>44773</v>
      </c>
      <c r="AE220" s="36">
        <f t="shared" si="244"/>
        <v>1.9925159491399461E-2</v>
      </c>
      <c r="AF220">
        <f t="shared" si="245"/>
        <v>5.767325261452283E-2</v>
      </c>
      <c r="AH220" s="3">
        <v>44773</v>
      </c>
      <c r="AI220" s="36">
        <f t="shared" si="246"/>
        <v>-3.7748093123123369E-2</v>
      </c>
      <c r="AJ220" s="36"/>
      <c r="AK220" s="3">
        <v>44773</v>
      </c>
      <c r="AL220" s="36">
        <f t="shared" si="247"/>
        <v>1.9925159491399461E-2</v>
      </c>
      <c r="AM220">
        <f t="shared" si="248"/>
        <v>5.767325261452283E-2</v>
      </c>
      <c r="AN220">
        <f t="shared" si="249"/>
        <v>3.3262040671385644E-3</v>
      </c>
      <c r="AP220" s="3">
        <v>44773</v>
      </c>
      <c r="AQ220" s="36">
        <f t="shared" si="250"/>
        <v>1.9925159491399461E-2</v>
      </c>
      <c r="AR220">
        <f t="shared" si="251"/>
        <v>5.767325261452283E-2</v>
      </c>
      <c r="AS220">
        <f t="shared" si="252"/>
        <v>0</v>
      </c>
      <c r="AT220">
        <f t="shared" si="253"/>
        <v>5.767325261452283E-2</v>
      </c>
      <c r="AU220">
        <f t="shared" si="254"/>
        <v>0</v>
      </c>
      <c r="AW220" s="3">
        <v>44773</v>
      </c>
      <c r="AX220" s="36">
        <f t="shared" si="255"/>
        <v>1.9925159491399461E-2</v>
      </c>
      <c r="AY220">
        <f t="shared" si="256"/>
        <v>5.767325261452283E-2</v>
      </c>
      <c r="AZ220" s="49">
        <f t="shared" ref="AZ220:BA220" si="271">BF426</f>
        <v>2.8</v>
      </c>
      <c r="BA220" s="49">
        <f t="shared" si="271"/>
        <v>-4.03</v>
      </c>
      <c r="BD220">
        <v>200505</v>
      </c>
      <c r="BE220" t="s">
        <v>274</v>
      </c>
      <c r="BF220" s="49">
        <v>2.88</v>
      </c>
      <c r="BG220">
        <v>-0.64</v>
      </c>
      <c r="BH220" t="s">
        <v>275</v>
      </c>
    </row>
    <row r="221" spans="2:60" ht="13" x14ac:dyDescent="0.3">
      <c r="B221" s="27">
        <v>44804</v>
      </c>
      <c r="C221" s="34">
        <v>219.63</v>
      </c>
      <c r="D221" s="29"/>
      <c r="E221" s="28">
        <v>219.63</v>
      </c>
      <c r="F221" s="28">
        <v>0</v>
      </c>
      <c r="G221" s="30">
        <v>0</v>
      </c>
      <c r="H221" s="28">
        <v>219.63</v>
      </c>
      <c r="I221" s="28"/>
      <c r="J221" s="31"/>
      <c r="K221" s="31">
        <f t="shared" si="241"/>
        <v>-2.5088987926359722E-2</v>
      </c>
      <c r="L221" s="36"/>
      <c r="N221" s="39">
        <v>44804</v>
      </c>
      <c r="O221" s="40">
        <v>8374.4161000000004</v>
      </c>
      <c r="P221" s="41">
        <v>-356.04459999999898</v>
      </c>
      <c r="Q221" s="42">
        <v>-4.0781879929887202E-2</v>
      </c>
      <c r="R221" s="40">
        <v>8705.8739000000005</v>
      </c>
      <c r="S221" s="40">
        <v>8374.4161000000004</v>
      </c>
      <c r="T221" s="40">
        <v>9107.8669000000009</v>
      </c>
      <c r="U221">
        <f t="shared" si="242"/>
        <v>-4.1636784631881495E-2</v>
      </c>
      <c r="V221" s="44"/>
      <c r="W221" s="45"/>
      <c r="X221" s="3"/>
      <c r="Y221" s="3">
        <v>44804</v>
      </c>
      <c r="Z221">
        <v>96.2265625</v>
      </c>
      <c r="AA221">
        <f t="shared" si="243"/>
        <v>-5.6964444481987953E-2</v>
      </c>
      <c r="AB221" s="45"/>
      <c r="AC221" s="45"/>
      <c r="AD221" s="3">
        <v>44804</v>
      </c>
      <c r="AE221" s="36">
        <f t="shared" si="244"/>
        <v>3.1875456555628234E-2</v>
      </c>
      <c r="AF221">
        <f t="shared" si="245"/>
        <v>1.5327659850106458E-2</v>
      </c>
      <c r="AH221" s="3">
        <v>44804</v>
      </c>
      <c r="AI221" s="36">
        <f t="shared" si="246"/>
        <v>1.6547796705521773E-2</v>
      </c>
      <c r="AJ221" s="36"/>
      <c r="AK221" s="3">
        <v>44804</v>
      </c>
      <c r="AL221" s="36">
        <f t="shared" si="247"/>
        <v>3.1875456555628234E-2</v>
      </c>
      <c r="AM221">
        <f t="shared" si="248"/>
        <v>1.5327659850106458E-2</v>
      </c>
      <c r="AN221">
        <f t="shared" si="249"/>
        <v>2.3493715648056552E-4</v>
      </c>
      <c r="AP221" s="3">
        <v>44804</v>
      </c>
      <c r="AQ221" s="36">
        <f t="shared" si="250"/>
        <v>3.1875456555628234E-2</v>
      </c>
      <c r="AR221">
        <f t="shared" si="251"/>
        <v>1.5327659850106458E-2</v>
      </c>
      <c r="AS221">
        <f t="shared" si="252"/>
        <v>0</v>
      </c>
      <c r="AT221">
        <f t="shared" si="253"/>
        <v>1.5327659850106458E-2</v>
      </c>
      <c r="AU221">
        <f t="shared" si="254"/>
        <v>0</v>
      </c>
      <c r="AW221" s="3">
        <v>44804</v>
      </c>
      <c r="AX221" s="36">
        <f t="shared" si="255"/>
        <v>3.1875456555628234E-2</v>
      </c>
      <c r="AY221">
        <f t="shared" si="256"/>
        <v>1.5327659850106458E-2</v>
      </c>
      <c r="AZ221" s="49">
        <f t="shared" ref="AZ221:BA221" si="272">BF427</f>
        <v>1.4</v>
      </c>
      <c r="BA221" s="49">
        <f t="shared" si="272"/>
        <v>0.28999999999999998</v>
      </c>
      <c r="BD221">
        <v>200506</v>
      </c>
      <c r="BE221" t="s">
        <v>276</v>
      </c>
      <c r="BF221" s="49">
        <v>2.58</v>
      </c>
      <c r="BG221">
        <v>2.83</v>
      </c>
      <c r="BH221" t="s">
        <v>278</v>
      </c>
    </row>
    <row r="222" spans="2:60" ht="13" x14ac:dyDescent="0.3">
      <c r="B222" s="21">
        <v>44834</v>
      </c>
      <c r="C222" s="33">
        <v>198.04</v>
      </c>
      <c r="D222" s="23"/>
      <c r="E222" s="22">
        <v>198.04</v>
      </c>
      <c r="F222" s="22">
        <v>0</v>
      </c>
      <c r="G222" s="24">
        <v>0</v>
      </c>
      <c r="H222" s="22">
        <v>198.04</v>
      </c>
      <c r="I222" s="25"/>
      <c r="J222" s="32">
        <v>0.69</v>
      </c>
      <c r="K222" s="31">
        <f t="shared" si="241"/>
        <v>-9.9997192786467917E-2</v>
      </c>
      <c r="L222" s="36"/>
      <c r="N222" s="39">
        <v>44834</v>
      </c>
      <c r="O222" s="40">
        <v>7603.1439</v>
      </c>
      <c r="P222" s="41">
        <v>-771.2722</v>
      </c>
      <c r="Q222" s="42">
        <v>-9.20986240461589E-2</v>
      </c>
      <c r="R222" s="40">
        <v>8400.9598000000005</v>
      </c>
      <c r="S222" s="40">
        <v>7603.1439</v>
      </c>
      <c r="T222" s="40">
        <v>8708.1728000000003</v>
      </c>
      <c r="U222">
        <f t="shared" si="242"/>
        <v>-9.6619523070998442E-2</v>
      </c>
      <c r="V222" s="44"/>
      <c r="W222" s="45"/>
      <c r="X222" s="3"/>
      <c r="Y222" s="3">
        <v>44834</v>
      </c>
      <c r="Z222">
        <v>91.2109375</v>
      </c>
      <c r="AA222">
        <f t="shared" si="243"/>
        <v>-5.3530618404386159E-2</v>
      </c>
      <c r="AB222" s="45"/>
      <c r="AC222" s="45"/>
      <c r="AD222" s="3">
        <v>44834</v>
      </c>
      <c r="AE222" s="36">
        <f t="shared" si="244"/>
        <v>-4.6466574382081759E-2</v>
      </c>
      <c r="AF222">
        <f t="shared" si="245"/>
        <v>-4.3088904666612284E-2</v>
      </c>
      <c r="AH222" s="3">
        <v>44834</v>
      </c>
      <c r="AI222" s="36">
        <f t="shared" si="246"/>
        <v>-3.3776697154694751E-3</v>
      </c>
      <c r="AJ222" s="36"/>
      <c r="AK222" s="3">
        <v>44834</v>
      </c>
      <c r="AL222" s="36">
        <f t="shared" si="247"/>
        <v>-4.6466574382081759E-2</v>
      </c>
      <c r="AM222">
        <f t="shared" si="248"/>
        <v>-4.3088904666612284E-2</v>
      </c>
      <c r="AN222">
        <f t="shared" si="249"/>
        <v>1.8566537053684019E-3</v>
      </c>
      <c r="AP222" s="3">
        <v>44834</v>
      </c>
      <c r="AQ222" s="36">
        <f t="shared" si="250"/>
        <v>-4.6466574382081759E-2</v>
      </c>
      <c r="AR222">
        <f t="shared" si="251"/>
        <v>-4.3088904666612284E-2</v>
      </c>
      <c r="AS222">
        <f t="shared" si="252"/>
        <v>-1</v>
      </c>
      <c r="AT222">
        <f t="shared" si="253"/>
        <v>-4.3088904666612284E-2</v>
      </c>
      <c r="AU222">
        <f t="shared" si="254"/>
        <v>4.3088904666612284E-2</v>
      </c>
      <c r="AW222" s="3">
        <v>44834</v>
      </c>
      <c r="AX222" s="36">
        <f t="shared" si="255"/>
        <v>-4.6466574382081759E-2</v>
      </c>
      <c r="AY222">
        <f t="shared" si="256"/>
        <v>-4.3088904666612284E-2</v>
      </c>
      <c r="AZ222" s="49">
        <f t="shared" ref="AZ222:BA222" si="273">BF428</f>
        <v>-0.82</v>
      </c>
      <c r="BA222" s="49">
        <f t="shared" si="273"/>
        <v>0.02</v>
      </c>
      <c r="BD222">
        <v>200507</v>
      </c>
      <c r="BE222" t="s">
        <v>279</v>
      </c>
      <c r="BF222" s="49">
        <v>2.91</v>
      </c>
      <c r="BG222">
        <v>-0.79</v>
      </c>
      <c r="BH222" t="s">
        <v>275</v>
      </c>
    </row>
    <row r="223" spans="2:60" ht="13" x14ac:dyDescent="0.3">
      <c r="B223" s="27" t="s">
        <v>169</v>
      </c>
      <c r="C223" s="34">
        <v>220.68</v>
      </c>
      <c r="D223" s="29"/>
      <c r="E223" s="28">
        <v>220.68</v>
      </c>
      <c r="F223" s="28">
        <v>0</v>
      </c>
      <c r="G223" s="30">
        <v>0</v>
      </c>
      <c r="H223" s="28">
        <v>220.68</v>
      </c>
      <c r="I223" s="28"/>
      <c r="J223" s="31"/>
      <c r="K223" s="31">
        <f t="shared" si="241"/>
        <v>0.10824465791100779</v>
      </c>
      <c r="L223" s="36"/>
      <c r="N223" s="39">
        <v>44865</v>
      </c>
      <c r="O223" s="40">
        <v>8218.7047000000002</v>
      </c>
      <c r="P223" s="41">
        <v>615.56079999999997</v>
      </c>
      <c r="Q223" s="42">
        <v>8.0961350738080903E-2</v>
      </c>
      <c r="R223" s="40">
        <v>7799.9984999999997</v>
      </c>
      <c r="S223" s="40">
        <v>7588.9008000000003</v>
      </c>
      <c r="T223" s="40">
        <v>8280.1062999999995</v>
      </c>
      <c r="U223">
        <f t="shared" si="242"/>
        <v>7.785078476913973E-2</v>
      </c>
      <c r="V223" s="44"/>
      <c r="W223" s="45"/>
      <c r="X223" s="3"/>
      <c r="Y223" s="3">
        <v>44865</v>
      </c>
      <c r="Z223">
        <v>89.5859375</v>
      </c>
      <c r="AA223">
        <f t="shared" si="243"/>
        <v>-1.7976458498793629E-2</v>
      </c>
      <c r="AB223" s="45"/>
      <c r="AC223" s="45"/>
      <c r="AD223" s="3">
        <v>44865</v>
      </c>
      <c r="AE223" s="36">
        <f t="shared" si="244"/>
        <v>0.12622111640980141</v>
      </c>
      <c r="AF223">
        <f t="shared" si="245"/>
        <v>9.5827243267933362E-2</v>
      </c>
      <c r="AH223" s="3">
        <v>44865</v>
      </c>
      <c r="AI223" s="36">
        <f t="shared" si="246"/>
        <v>3.0393873141868061E-2</v>
      </c>
      <c r="AJ223" s="36"/>
      <c r="AK223" s="3">
        <v>44865</v>
      </c>
      <c r="AL223" s="36">
        <f t="shared" si="247"/>
        <v>0.12622111640980141</v>
      </c>
      <c r="AM223">
        <f t="shared" si="248"/>
        <v>9.5827243267933362E-2</v>
      </c>
      <c r="AN223">
        <f t="shared" si="249"/>
        <v>9.1828605523316797E-3</v>
      </c>
      <c r="AP223" s="3">
        <v>44865</v>
      </c>
      <c r="AQ223" s="36">
        <f t="shared" si="250"/>
        <v>0.12622111640980141</v>
      </c>
      <c r="AR223">
        <f t="shared" si="251"/>
        <v>9.5827243267933362E-2</v>
      </c>
      <c r="AS223">
        <f t="shared" si="252"/>
        <v>0</v>
      </c>
      <c r="AT223">
        <f t="shared" si="253"/>
        <v>9.5827243267933362E-2</v>
      </c>
      <c r="AU223">
        <f t="shared" si="254"/>
        <v>0</v>
      </c>
      <c r="AW223" s="3">
        <v>44865</v>
      </c>
      <c r="AX223" s="36">
        <f t="shared" si="255"/>
        <v>0.12622111640980141</v>
      </c>
      <c r="AY223">
        <f t="shared" si="256"/>
        <v>9.5827243267933362E-2</v>
      </c>
      <c r="AZ223" s="49">
        <f t="shared" ref="AZ223:BA223" si="274">BF429</f>
        <v>7.0000000000000007E-2</v>
      </c>
      <c r="BA223" s="49">
        <f t="shared" si="274"/>
        <v>8.06</v>
      </c>
      <c r="BD223">
        <v>200508</v>
      </c>
      <c r="BE223" t="s">
        <v>281</v>
      </c>
      <c r="BF223" s="49">
        <v>-0.97</v>
      </c>
      <c r="BG223">
        <v>1.32</v>
      </c>
      <c r="BH223" t="s">
        <v>283</v>
      </c>
    </row>
    <row r="224" spans="2:60" ht="13" x14ac:dyDescent="0.3">
      <c r="B224" s="21">
        <v>44895</v>
      </c>
      <c r="C224" s="33">
        <v>234.58</v>
      </c>
      <c r="D224" s="23"/>
      <c r="E224" s="22">
        <v>234.58</v>
      </c>
      <c r="F224" s="22">
        <v>0</v>
      </c>
      <c r="G224" s="24">
        <v>0</v>
      </c>
      <c r="H224" s="22">
        <v>234.58</v>
      </c>
      <c r="I224" s="25"/>
      <c r="J224" s="26"/>
      <c r="K224" s="31">
        <f t="shared" si="241"/>
        <v>6.1082992689129006E-2</v>
      </c>
      <c r="L224" s="36"/>
      <c r="N224" s="39">
        <v>44895</v>
      </c>
      <c r="O224" s="40">
        <v>8677.9989999999998</v>
      </c>
      <c r="P224" s="41">
        <v>459.29430000000002</v>
      </c>
      <c r="Q224" s="42">
        <v>5.5884025131113402E-2</v>
      </c>
      <c r="R224" s="40">
        <v>8185.0734000000002</v>
      </c>
      <c r="S224" s="40">
        <v>7897.0078000000003</v>
      </c>
      <c r="T224" s="40">
        <v>8677.9989999999998</v>
      </c>
      <c r="U224">
        <f t="shared" si="242"/>
        <v>5.4378354566451681E-2</v>
      </c>
      <c r="V224" s="44"/>
      <c r="W224" s="45"/>
      <c r="X224" s="3"/>
      <c r="Y224" s="3">
        <v>44895</v>
      </c>
      <c r="Z224">
        <v>104.2734375</v>
      </c>
      <c r="AA224">
        <f t="shared" si="243"/>
        <v>0.15181829543584702</v>
      </c>
      <c r="AB224" s="45"/>
      <c r="AC224" s="45"/>
      <c r="AD224" s="3">
        <v>44895</v>
      </c>
      <c r="AE224" s="36">
        <f t="shared" si="244"/>
        <v>-9.0735302746718011E-2</v>
      </c>
      <c r="AF224">
        <f t="shared" si="245"/>
        <v>-9.7439940869395336E-2</v>
      </c>
      <c r="AH224" s="3">
        <v>44895</v>
      </c>
      <c r="AI224" s="36">
        <f t="shared" si="246"/>
        <v>6.7046381226773255E-3</v>
      </c>
      <c r="AJ224" s="36"/>
      <c r="AK224" s="3">
        <v>44895</v>
      </c>
      <c r="AL224" s="36">
        <f t="shared" si="247"/>
        <v>-9.0735302746718011E-2</v>
      </c>
      <c r="AM224">
        <f t="shared" si="248"/>
        <v>-9.7439940869395336E-2</v>
      </c>
      <c r="AN224">
        <f t="shared" si="249"/>
        <v>9.4945420766312603E-3</v>
      </c>
      <c r="AP224" s="3">
        <v>44895</v>
      </c>
      <c r="AQ224" s="36">
        <f t="shared" si="250"/>
        <v>-9.0735302746718011E-2</v>
      </c>
      <c r="AR224">
        <f t="shared" si="251"/>
        <v>-9.7439940869395336E-2</v>
      </c>
      <c r="AS224">
        <f t="shared" si="252"/>
        <v>-1</v>
      </c>
      <c r="AT224">
        <f t="shared" si="253"/>
        <v>-9.7439940869395336E-2</v>
      </c>
      <c r="AU224">
        <f t="shared" si="254"/>
        <v>9.7439940869395336E-2</v>
      </c>
      <c r="AW224" s="3">
        <v>44895</v>
      </c>
      <c r="AX224" s="36">
        <f t="shared" si="255"/>
        <v>-9.0735302746718011E-2</v>
      </c>
      <c r="AY224">
        <f t="shared" si="256"/>
        <v>-9.7439940869395336E-2</v>
      </c>
      <c r="AZ224" s="49">
        <f t="shared" ref="AZ224:BA224" si="275">BF430</f>
        <v>-3.51</v>
      </c>
      <c r="BA224" s="49">
        <f t="shared" si="275"/>
        <v>1.41</v>
      </c>
      <c r="BD224">
        <v>200509</v>
      </c>
      <c r="BE224" t="s">
        <v>284</v>
      </c>
      <c r="BF224" s="49">
        <v>-0.65</v>
      </c>
      <c r="BG224">
        <v>0.71</v>
      </c>
      <c r="BH224" t="s">
        <v>285</v>
      </c>
    </row>
    <row r="225" spans="2:60" ht="13" x14ac:dyDescent="0.3">
      <c r="B225" s="27">
        <v>44925</v>
      </c>
      <c r="C225" s="34">
        <v>215.71</v>
      </c>
      <c r="D225" s="29"/>
      <c r="E225" s="28">
        <v>215.71</v>
      </c>
      <c r="F225" s="28">
        <v>0</v>
      </c>
      <c r="G225" s="30">
        <v>0</v>
      </c>
      <c r="H225" s="28">
        <v>215.71</v>
      </c>
      <c r="I225" s="28"/>
      <c r="J225" s="31">
        <v>0.67</v>
      </c>
      <c r="K225" s="31">
        <f t="shared" si="241"/>
        <v>-8.0760559833931711E-2</v>
      </c>
      <c r="L225" s="36"/>
      <c r="N225" s="39">
        <v>44926</v>
      </c>
      <c r="O225" s="40">
        <v>8178.0204999999996</v>
      </c>
      <c r="P225" s="41">
        <v>-499.9785</v>
      </c>
      <c r="Q225" s="42">
        <v>-5.7614491543499902E-2</v>
      </c>
      <c r="R225" s="40">
        <v>8671.9042000000009</v>
      </c>
      <c r="S225" s="40">
        <v>8056.6184000000003</v>
      </c>
      <c r="T225" s="40">
        <v>8671.9042000000009</v>
      </c>
      <c r="U225">
        <f t="shared" si="242"/>
        <v>-5.9340843477558011E-2</v>
      </c>
      <c r="V225" s="44"/>
      <c r="W225" s="45"/>
      <c r="X225" s="3"/>
      <c r="Y225" s="3">
        <v>44926</v>
      </c>
      <c r="Z225">
        <v>102.0078125</v>
      </c>
      <c r="AA225">
        <f t="shared" si="243"/>
        <v>-2.1967252066112913E-2</v>
      </c>
      <c r="AB225" s="45"/>
      <c r="AC225" s="45"/>
      <c r="AD225" s="3">
        <v>44926</v>
      </c>
      <c r="AE225" s="36">
        <f t="shared" si="244"/>
        <v>-5.8793307767818798E-2</v>
      </c>
      <c r="AF225">
        <f t="shared" si="245"/>
        <v>-3.7373591411445098E-2</v>
      </c>
      <c r="AH225" s="3">
        <v>44926</v>
      </c>
      <c r="AI225" s="36">
        <f t="shared" si="246"/>
        <v>-2.14197163563737E-2</v>
      </c>
      <c r="AJ225" s="36"/>
      <c r="AK225" s="3">
        <v>44926</v>
      </c>
      <c r="AL225" s="36">
        <f t="shared" si="247"/>
        <v>-5.8793307767818798E-2</v>
      </c>
      <c r="AM225">
        <f t="shared" si="248"/>
        <v>-3.7373591411445098E-2</v>
      </c>
      <c r="AN225">
        <f t="shared" si="249"/>
        <v>1.3967853349896428E-3</v>
      </c>
      <c r="AP225" s="3">
        <v>44926</v>
      </c>
      <c r="AQ225" s="36">
        <f t="shared" si="250"/>
        <v>-5.8793307767818798E-2</v>
      </c>
      <c r="AR225">
        <f t="shared" si="251"/>
        <v>-3.7373591411445098E-2</v>
      </c>
      <c r="AS225">
        <f t="shared" si="252"/>
        <v>-1</v>
      </c>
      <c r="AT225">
        <f t="shared" si="253"/>
        <v>-3.7373591411445098E-2</v>
      </c>
      <c r="AU225">
        <f t="shared" si="254"/>
        <v>3.7373591411445098E-2</v>
      </c>
      <c r="AW225" s="3">
        <v>44926</v>
      </c>
      <c r="AX225" s="36">
        <f t="shared" si="255"/>
        <v>-5.8793307767818798E-2</v>
      </c>
      <c r="AY225">
        <f t="shared" si="256"/>
        <v>-3.7373591411445098E-2</v>
      </c>
      <c r="AZ225" s="49">
        <f t="shared" ref="AZ225:BA225" si="276">BF431</f>
        <v>-0.69</v>
      </c>
      <c r="BA225" s="49">
        <f t="shared" si="276"/>
        <v>1.34</v>
      </c>
      <c r="BD225">
        <v>200510</v>
      </c>
      <c r="BE225" t="s">
        <v>286</v>
      </c>
      <c r="BF225" s="49">
        <v>-1.25</v>
      </c>
      <c r="BG225">
        <v>0.42</v>
      </c>
      <c r="BH225" t="s">
        <v>288</v>
      </c>
    </row>
    <row r="226" spans="2:60" ht="13" x14ac:dyDescent="0.3">
      <c r="B226" s="21">
        <v>44957</v>
      </c>
      <c r="C226" s="33">
        <v>230</v>
      </c>
      <c r="D226" s="23"/>
      <c r="E226" s="22">
        <v>230</v>
      </c>
      <c r="F226" s="22">
        <v>0</v>
      </c>
      <c r="G226" s="24">
        <v>0</v>
      </c>
      <c r="H226" s="22">
        <v>230</v>
      </c>
      <c r="I226" s="25"/>
      <c r="J226" s="26"/>
      <c r="K226" s="31">
        <f t="shared" si="241"/>
        <v>6.4144395916569952E-2</v>
      </c>
      <c r="L226" s="36"/>
      <c r="N226" s="39">
        <v>44957</v>
      </c>
      <c r="O226" s="40">
        <v>8691.8775999999998</v>
      </c>
      <c r="P226" s="41">
        <v>513.85709999999995</v>
      </c>
      <c r="Q226" s="42">
        <v>6.2833921729592193E-2</v>
      </c>
      <c r="R226" s="40">
        <v>8145.6040000000003</v>
      </c>
      <c r="S226" s="40">
        <v>8113.1473999999998</v>
      </c>
      <c r="T226" s="40">
        <v>8691.8775999999998</v>
      </c>
      <c r="U226">
        <f t="shared" si="242"/>
        <v>6.0938851715958593E-2</v>
      </c>
      <c r="V226" s="44"/>
      <c r="W226" s="45"/>
      <c r="X226" s="3"/>
      <c r="Y226" s="3">
        <v>44957</v>
      </c>
      <c r="Z226">
        <v>105.0625</v>
      </c>
      <c r="AA226">
        <f t="shared" si="243"/>
        <v>2.9506007680412855E-2</v>
      </c>
      <c r="AB226" s="45"/>
      <c r="AC226" s="45"/>
      <c r="AD226" s="3">
        <v>44957</v>
      </c>
      <c r="AE226" s="36">
        <f t="shared" si="244"/>
        <v>3.46383882361571E-2</v>
      </c>
      <c r="AF226">
        <f t="shared" si="245"/>
        <v>3.1432844035545734E-2</v>
      </c>
      <c r="AH226" s="3">
        <v>44957</v>
      </c>
      <c r="AI226" s="36">
        <f t="shared" si="246"/>
        <v>3.2055442006113585E-3</v>
      </c>
      <c r="AJ226" s="36"/>
      <c r="AK226" s="3">
        <v>44957</v>
      </c>
      <c r="AL226" s="36">
        <f t="shared" si="247"/>
        <v>3.46383882361571E-2</v>
      </c>
      <c r="AM226">
        <f t="shared" si="248"/>
        <v>3.1432844035545734E-2</v>
      </c>
      <c r="AN226">
        <f t="shared" si="249"/>
        <v>9.8802368416294308E-4</v>
      </c>
      <c r="AP226" s="3">
        <v>44957</v>
      </c>
      <c r="AQ226" s="36">
        <f t="shared" si="250"/>
        <v>3.46383882361571E-2</v>
      </c>
      <c r="AR226">
        <f t="shared" si="251"/>
        <v>3.1432844035545734E-2</v>
      </c>
      <c r="AS226">
        <f t="shared" si="252"/>
        <v>0</v>
      </c>
      <c r="AT226">
        <f t="shared" si="253"/>
        <v>3.1432844035545734E-2</v>
      </c>
      <c r="AU226">
        <f t="shared" si="254"/>
        <v>0</v>
      </c>
      <c r="AW226" s="3">
        <v>44957</v>
      </c>
      <c r="AX226" s="36">
        <f t="shared" si="255"/>
        <v>3.46383882361571E-2</v>
      </c>
      <c r="AY226">
        <f t="shared" si="256"/>
        <v>3.1432844035545734E-2</v>
      </c>
      <c r="AZ226" s="49">
        <f t="shared" ref="AZ226:BA226" si="277">BF432</f>
        <v>5.01</v>
      </c>
      <c r="BA226" s="49">
        <f t="shared" si="277"/>
        <v>-4</v>
      </c>
      <c r="BD226">
        <v>200511</v>
      </c>
      <c r="BE226" t="s">
        <v>289</v>
      </c>
      <c r="BF226" s="49">
        <v>1</v>
      </c>
      <c r="BG226">
        <v>-1.1599999999999999</v>
      </c>
      <c r="BH226" t="s">
        <v>290</v>
      </c>
    </row>
    <row r="227" spans="2:60" ht="13" x14ac:dyDescent="0.3">
      <c r="B227" s="27">
        <v>44985</v>
      </c>
      <c r="C227" s="34">
        <v>222.5</v>
      </c>
      <c r="D227" s="29"/>
      <c r="E227" s="28">
        <v>222.5</v>
      </c>
      <c r="F227" s="28">
        <v>0</v>
      </c>
      <c r="G227" s="30">
        <v>0</v>
      </c>
      <c r="H227" s="28">
        <v>222.5</v>
      </c>
      <c r="I227" s="28"/>
      <c r="J227" s="31"/>
      <c r="K227" s="31">
        <f t="shared" si="241"/>
        <v>-3.3152207316900509E-2</v>
      </c>
      <c r="L227" s="36"/>
      <c r="N227" s="39">
        <v>44985</v>
      </c>
      <c r="O227" s="40">
        <v>8479.8048999999992</v>
      </c>
      <c r="P227" s="41">
        <v>-212.07270000000099</v>
      </c>
      <c r="Q227" s="42">
        <v>-2.4398951499271099E-2</v>
      </c>
      <c r="R227" s="40">
        <v>8782.7718000000004</v>
      </c>
      <c r="S227" s="40">
        <v>8477.6594000000005</v>
      </c>
      <c r="T227" s="40">
        <v>8912.3526999999995</v>
      </c>
      <c r="U227">
        <f t="shared" si="242"/>
        <v>-2.4701537916954959E-2</v>
      </c>
      <c r="V227" s="44"/>
      <c r="W227" s="45"/>
      <c r="X227" s="3"/>
      <c r="Y227" s="3">
        <v>44985</v>
      </c>
      <c r="Z227">
        <v>96.515625</v>
      </c>
      <c r="AA227">
        <f t="shared" si="243"/>
        <v>-8.4850498832607119E-2</v>
      </c>
      <c r="AB227" s="45"/>
      <c r="AC227" s="45"/>
      <c r="AD227" s="3">
        <v>44985</v>
      </c>
      <c r="AE227" s="36">
        <f t="shared" si="244"/>
        <v>5.169829151570661E-2</v>
      </c>
      <c r="AF227">
        <f t="shared" si="245"/>
        <v>6.014896091565216E-2</v>
      </c>
      <c r="AH227" s="3">
        <v>44985</v>
      </c>
      <c r="AI227" s="36">
        <f t="shared" si="246"/>
        <v>-8.4506693999455498E-3</v>
      </c>
      <c r="AJ227" s="36"/>
      <c r="AK227" s="3">
        <v>44985</v>
      </c>
      <c r="AL227" s="36">
        <f t="shared" si="247"/>
        <v>5.169829151570661E-2</v>
      </c>
      <c r="AM227">
        <f t="shared" si="248"/>
        <v>6.014896091565216E-2</v>
      </c>
      <c r="AN227">
        <f t="shared" si="249"/>
        <v>3.617897499232651E-3</v>
      </c>
      <c r="AP227" s="3">
        <v>44985</v>
      </c>
      <c r="AQ227" s="36">
        <f t="shared" si="250"/>
        <v>5.169829151570661E-2</v>
      </c>
      <c r="AR227">
        <f t="shared" si="251"/>
        <v>6.014896091565216E-2</v>
      </c>
      <c r="AS227">
        <f t="shared" si="252"/>
        <v>0</v>
      </c>
      <c r="AT227">
        <f t="shared" si="253"/>
        <v>6.014896091565216E-2</v>
      </c>
      <c r="AU227">
        <f t="shared" si="254"/>
        <v>0</v>
      </c>
      <c r="AW227" s="3">
        <v>44985</v>
      </c>
      <c r="AX227" s="36">
        <f t="shared" si="255"/>
        <v>5.169829151570661E-2</v>
      </c>
      <c r="AY227">
        <f t="shared" si="256"/>
        <v>6.014896091565216E-2</v>
      </c>
      <c r="AZ227" s="49">
        <f t="shared" ref="AZ227:BA227" si="278">BF433</f>
        <v>1.17</v>
      </c>
      <c r="BA227" s="49">
        <f t="shared" si="278"/>
        <v>-0.83</v>
      </c>
      <c r="BD227">
        <v>200512</v>
      </c>
      <c r="BE227" t="s">
        <v>291</v>
      </c>
      <c r="BF227" s="49">
        <v>-0.42</v>
      </c>
      <c r="BG227">
        <v>0.2</v>
      </c>
      <c r="BH227" t="s">
        <v>293</v>
      </c>
    </row>
    <row r="228" spans="2:60" ht="13" x14ac:dyDescent="0.3">
      <c r="B228" s="21">
        <v>45016</v>
      </c>
      <c r="C228" s="33">
        <v>216.47</v>
      </c>
      <c r="D228" s="23"/>
      <c r="E228" s="22">
        <v>216.47</v>
      </c>
      <c r="F228" s="22">
        <v>0</v>
      </c>
      <c r="G228" s="24">
        <v>0</v>
      </c>
      <c r="H228" s="22">
        <v>216.47</v>
      </c>
      <c r="I228" s="25"/>
      <c r="J228" s="32">
        <v>0.81</v>
      </c>
      <c r="K228" s="31">
        <f t="shared" si="241"/>
        <v>-2.3740257235963579E-2</v>
      </c>
      <c r="L228" s="36"/>
      <c r="N228" s="39">
        <v>45016</v>
      </c>
      <c r="O228" s="40">
        <v>8791.1344000000008</v>
      </c>
      <c r="P228" s="41">
        <v>311.32950000000199</v>
      </c>
      <c r="Q228" s="42">
        <v>3.6714229121002702E-2</v>
      </c>
      <c r="R228" s="40">
        <v>8440.2455000000009</v>
      </c>
      <c r="S228" s="40">
        <v>8241.3878999999997</v>
      </c>
      <c r="T228" s="40">
        <v>8791.1344000000008</v>
      </c>
      <c r="U228">
        <f t="shared" si="242"/>
        <v>3.6056316651601354E-2</v>
      </c>
      <c r="V228" s="44"/>
      <c r="W228" s="45"/>
      <c r="X228" s="3"/>
      <c r="Y228" s="3">
        <v>45016</v>
      </c>
      <c r="Z228">
        <v>100.2265625</v>
      </c>
      <c r="AA228">
        <f t="shared" si="243"/>
        <v>3.7728335993495801E-2</v>
      </c>
      <c r="AB228" s="45"/>
      <c r="AC228" s="45"/>
      <c r="AD228" s="3">
        <v>45016</v>
      </c>
      <c r="AE228" s="36">
        <f t="shared" si="244"/>
        <v>-6.1468593229459384E-2</v>
      </c>
      <c r="AF228">
        <f t="shared" si="245"/>
        <v>-1.6720193418944471E-3</v>
      </c>
      <c r="AH228" s="3">
        <v>45016</v>
      </c>
      <c r="AI228" s="36">
        <f t="shared" si="246"/>
        <v>-5.979657388756493E-2</v>
      </c>
      <c r="AJ228" s="36"/>
      <c r="AK228" s="3">
        <v>45016</v>
      </c>
      <c r="AL228" s="36">
        <f t="shared" si="247"/>
        <v>-6.1468593229459384E-2</v>
      </c>
      <c r="AM228">
        <f t="shared" si="248"/>
        <v>-1.6720193418944471E-3</v>
      </c>
      <c r="AN228">
        <f t="shared" si="249"/>
        <v>2.79564867966914E-6</v>
      </c>
      <c r="AP228" s="3">
        <v>45016</v>
      </c>
      <c r="AQ228" s="36">
        <f t="shared" si="250"/>
        <v>-6.1468593229459384E-2</v>
      </c>
      <c r="AR228">
        <f t="shared" si="251"/>
        <v>-1.6720193418944471E-3</v>
      </c>
      <c r="AS228">
        <f t="shared" si="252"/>
        <v>-1</v>
      </c>
      <c r="AT228">
        <f t="shared" si="253"/>
        <v>-1.6720193418944471E-3</v>
      </c>
      <c r="AU228">
        <f t="shared" si="254"/>
        <v>1.6720193418944471E-3</v>
      </c>
      <c r="AW228" s="3">
        <v>45016</v>
      </c>
      <c r="AX228" s="36">
        <f t="shared" si="255"/>
        <v>-6.1468593229459384E-2</v>
      </c>
      <c r="AY228">
        <f t="shared" si="256"/>
        <v>-1.6720193418944471E-3</v>
      </c>
      <c r="AZ228" s="49">
        <f t="shared" ref="AZ228:BA228" si="279">BF434</f>
        <v>-5.51</v>
      </c>
      <c r="BA228" s="49">
        <f t="shared" si="279"/>
        <v>-8.8699999999999992</v>
      </c>
      <c r="BD228">
        <v>200601</v>
      </c>
      <c r="BE228" t="s">
        <v>294</v>
      </c>
      <c r="BF228" s="49">
        <v>5.4</v>
      </c>
      <c r="BG228">
        <v>1.08</v>
      </c>
      <c r="BH228" t="s">
        <v>295</v>
      </c>
    </row>
    <row r="229" spans="2:60" ht="13" x14ac:dyDescent="0.3">
      <c r="B229" s="27">
        <v>45044</v>
      </c>
      <c r="C229" s="34">
        <v>218.95</v>
      </c>
      <c r="D229" s="29"/>
      <c r="E229" s="28">
        <v>218.95</v>
      </c>
      <c r="F229" s="28">
        <v>0</v>
      </c>
      <c r="G229" s="30">
        <v>0</v>
      </c>
      <c r="H229" s="28">
        <v>218.95</v>
      </c>
      <c r="I229" s="28"/>
      <c r="J229" s="31"/>
      <c r="K229" s="31">
        <f t="shared" si="241"/>
        <v>1.1391423535643213E-2</v>
      </c>
      <c r="L229" s="36"/>
      <c r="N229" s="39">
        <v>45046</v>
      </c>
      <c r="O229" s="40">
        <v>8928.3503999999994</v>
      </c>
      <c r="P229" s="41">
        <v>137.21599999999901</v>
      </c>
      <c r="Q229" s="42">
        <v>1.56084520787213E-2</v>
      </c>
      <c r="R229" s="40">
        <v>8823.6553999999996</v>
      </c>
      <c r="S229" s="40">
        <v>8684.1906999999992</v>
      </c>
      <c r="T229" s="40">
        <v>8928.3503999999994</v>
      </c>
      <c r="U229">
        <f t="shared" si="242"/>
        <v>1.5487893065353081E-2</v>
      </c>
      <c r="V229" s="44"/>
      <c r="W229" s="45"/>
      <c r="X229" s="3"/>
      <c r="Y229" s="3">
        <v>45046</v>
      </c>
      <c r="Z229">
        <v>100.5546875</v>
      </c>
      <c r="AA229">
        <f t="shared" si="243"/>
        <v>3.268485400037489E-3</v>
      </c>
      <c r="AB229" s="45"/>
      <c r="AC229" s="45"/>
      <c r="AD229" s="3">
        <v>45046</v>
      </c>
      <c r="AE229" s="36">
        <f t="shared" si="244"/>
        <v>8.1229381356057243E-3</v>
      </c>
      <c r="AF229">
        <f t="shared" si="245"/>
        <v>1.2219407665315592E-2</v>
      </c>
      <c r="AH229" s="3">
        <v>45046</v>
      </c>
      <c r="AI229" s="36">
        <f t="shared" si="246"/>
        <v>-4.0964695297098681E-3</v>
      </c>
      <c r="AJ229" s="36"/>
      <c r="AK229" s="3">
        <v>45046</v>
      </c>
      <c r="AL229" s="36">
        <f t="shared" si="247"/>
        <v>8.1229381356057243E-3</v>
      </c>
      <c r="AM229">
        <f t="shared" si="248"/>
        <v>1.2219407665315592E-2</v>
      </c>
      <c r="AN229">
        <f t="shared" si="249"/>
        <v>1.4931392369117345E-4</v>
      </c>
      <c r="AP229" s="3">
        <v>45046</v>
      </c>
      <c r="AQ229" s="36">
        <f t="shared" si="250"/>
        <v>8.1229381356057243E-3</v>
      </c>
      <c r="AR229">
        <f t="shared" si="251"/>
        <v>1.2219407665315592E-2</v>
      </c>
      <c r="AS229">
        <f t="shared" si="252"/>
        <v>0</v>
      </c>
      <c r="AT229">
        <f t="shared" si="253"/>
        <v>1.2219407665315592E-2</v>
      </c>
      <c r="AU229">
        <f t="shared" si="254"/>
        <v>0</v>
      </c>
      <c r="AW229" s="3">
        <v>45046</v>
      </c>
      <c r="AX229" s="36">
        <f t="shared" si="255"/>
        <v>8.1229381356057243E-3</v>
      </c>
      <c r="AY229">
        <f t="shared" si="256"/>
        <v>1.2219407665315592E-2</v>
      </c>
      <c r="AZ229" s="49">
        <f t="shared" ref="AZ229:BA229" si="280">BF435</f>
        <v>-3.36</v>
      </c>
      <c r="BA229" s="49">
        <f t="shared" si="280"/>
        <v>-0.05</v>
      </c>
      <c r="BD229">
        <v>200602</v>
      </c>
      <c r="BE229" t="s">
        <v>296</v>
      </c>
      <c r="BF229" s="49">
        <v>-0.38</v>
      </c>
      <c r="BG229">
        <v>-0.34</v>
      </c>
      <c r="BH229" t="s">
        <v>298</v>
      </c>
    </row>
    <row r="230" spans="2:60" ht="13" x14ac:dyDescent="0.3">
      <c r="B230" s="21" t="s">
        <v>170</v>
      </c>
      <c r="C230" s="33">
        <v>213.77</v>
      </c>
      <c r="D230" s="23"/>
      <c r="E230" s="22">
        <v>213.77</v>
      </c>
      <c r="F230" s="22">
        <v>0</v>
      </c>
      <c r="G230" s="24">
        <v>0</v>
      </c>
      <c r="H230" s="22">
        <v>213.77</v>
      </c>
      <c r="I230" s="25"/>
      <c r="J230" s="26"/>
      <c r="K230" s="31">
        <f t="shared" si="241"/>
        <v>-2.394272255621787E-2</v>
      </c>
      <c r="L230" s="36"/>
      <c r="N230" s="39">
        <v>45077</v>
      </c>
      <c r="O230" s="40">
        <v>8967.1589000000004</v>
      </c>
      <c r="P230" s="41">
        <v>38.808500000000997</v>
      </c>
      <c r="Q230" s="42">
        <v>4.3466596024279002E-3</v>
      </c>
      <c r="R230" s="40">
        <v>8924.9189000000006</v>
      </c>
      <c r="S230" s="40">
        <v>8697.6754999999994</v>
      </c>
      <c r="T230" s="40">
        <v>9020.3920999999991</v>
      </c>
      <c r="U230">
        <f t="shared" si="242"/>
        <v>4.3372401631117229E-3</v>
      </c>
      <c r="V230" s="44"/>
      <c r="W230" s="45"/>
      <c r="X230" s="3"/>
      <c r="Y230" s="3">
        <v>45077</v>
      </c>
      <c r="Z230">
        <v>97.7578125</v>
      </c>
      <c r="AA230">
        <f t="shared" si="243"/>
        <v>-2.8208614784322787E-2</v>
      </c>
      <c r="AB230" s="45"/>
      <c r="AC230" s="45"/>
      <c r="AD230" s="3">
        <v>45077</v>
      </c>
      <c r="AE230" s="36">
        <f t="shared" si="244"/>
        <v>4.2658922281049172E-3</v>
      </c>
      <c r="AF230">
        <f t="shared" si="245"/>
        <v>3.2545854947434512E-2</v>
      </c>
      <c r="AH230" s="3">
        <v>45077</v>
      </c>
      <c r="AI230" s="36">
        <f t="shared" si="246"/>
        <v>-2.8279962719329595E-2</v>
      </c>
      <c r="AJ230" s="36"/>
      <c r="AK230" s="3">
        <v>45077</v>
      </c>
      <c r="AL230" s="36">
        <f t="shared" si="247"/>
        <v>4.2658922281049172E-3</v>
      </c>
      <c r="AM230">
        <f t="shared" si="248"/>
        <v>3.2545854947434512E-2</v>
      </c>
      <c r="AN230">
        <f t="shared" si="249"/>
        <v>1.0592326742594475E-3</v>
      </c>
      <c r="AP230" s="3">
        <v>45077</v>
      </c>
      <c r="AQ230" s="36">
        <f t="shared" si="250"/>
        <v>4.2658922281049172E-3</v>
      </c>
      <c r="AR230">
        <f t="shared" si="251"/>
        <v>3.2545854947434512E-2</v>
      </c>
      <c r="AS230">
        <f t="shared" si="252"/>
        <v>0</v>
      </c>
      <c r="AT230">
        <f t="shared" si="253"/>
        <v>3.2545854947434512E-2</v>
      </c>
      <c r="AU230">
        <f t="shared" si="254"/>
        <v>0</v>
      </c>
      <c r="AW230" s="3">
        <v>45077</v>
      </c>
      <c r="AX230" s="36">
        <f t="shared" si="255"/>
        <v>4.2658922281049172E-3</v>
      </c>
      <c r="AY230">
        <f t="shared" si="256"/>
        <v>3.2545854947434512E-2</v>
      </c>
      <c r="AZ230" s="49">
        <f t="shared" ref="AZ230:BA230" si="281">BF436</f>
        <v>1.6</v>
      </c>
      <c r="BA230" s="49">
        <f t="shared" si="281"/>
        <v>-7.74</v>
      </c>
      <c r="BD230">
        <v>200603</v>
      </c>
      <c r="BE230" t="s">
        <v>299</v>
      </c>
      <c r="BF230" s="49">
        <v>3.44</v>
      </c>
      <c r="BG230">
        <v>0.6</v>
      </c>
      <c r="BH230" t="s">
        <v>302</v>
      </c>
    </row>
    <row r="231" spans="2:60" ht="13" x14ac:dyDescent="0.3">
      <c r="B231" s="27">
        <v>45107</v>
      </c>
      <c r="C231" s="34">
        <v>227.43</v>
      </c>
      <c r="D231" s="29"/>
      <c r="E231" s="28">
        <v>227.43</v>
      </c>
      <c r="F231" s="28">
        <v>0</v>
      </c>
      <c r="G231" s="30">
        <v>0</v>
      </c>
      <c r="H231" s="28">
        <v>227.43</v>
      </c>
      <c r="I231" s="28"/>
      <c r="J231" s="31">
        <v>1.0900000000000001</v>
      </c>
      <c r="K231" s="31">
        <f t="shared" si="241"/>
        <v>6.6723063165072524E-2</v>
      </c>
      <c r="L231" s="36"/>
      <c r="N231" s="39">
        <v>45107</v>
      </c>
      <c r="O231" s="40">
        <v>9559.6664000000001</v>
      </c>
      <c r="P231" s="41">
        <v>592.50750000000005</v>
      </c>
      <c r="Q231" s="42">
        <v>6.6075276083264203E-2</v>
      </c>
      <c r="R231" s="40">
        <v>9057.1744999999992</v>
      </c>
      <c r="S231" s="40">
        <v>9057.1744999999992</v>
      </c>
      <c r="T231" s="40">
        <v>9559.6664000000001</v>
      </c>
      <c r="U231">
        <f t="shared" si="242"/>
        <v>6.3983938713222707E-2</v>
      </c>
      <c r="V231" s="44"/>
      <c r="W231" s="45"/>
      <c r="X231" s="3"/>
      <c r="Y231" s="3">
        <v>45107</v>
      </c>
      <c r="Z231">
        <v>96.2109375</v>
      </c>
      <c r="AA231">
        <f t="shared" si="243"/>
        <v>-1.5950072310416671E-2</v>
      </c>
      <c r="AB231" s="45"/>
      <c r="AC231" s="45"/>
      <c r="AD231" s="3">
        <v>45107</v>
      </c>
      <c r="AE231" s="36">
        <f t="shared" si="244"/>
        <v>8.2673135475489198E-2</v>
      </c>
      <c r="AF231">
        <f t="shared" si="245"/>
        <v>7.9934011023639381E-2</v>
      </c>
      <c r="AH231" s="3">
        <v>45107</v>
      </c>
      <c r="AI231" s="36">
        <f t="shared" si="246"/>
        <v>2.739124451849817E-3</v>
      </c>
      <c r="AJ231" s="36"/>
      <c r="AK231" s="3">
        <v>45107</v>
      </c>
      <c r="AL231" s="36">
        <f t="shared" si="247"/>
        <v>8.2673135475489198E-2</v>
      </c>
      <c r="AM231">
        <f t="shared" si="248"/>
        <v>7.9934011023639381E-2</v>
      </c>
      <c r="AN231">
        <f t="shared" si="249"/>
        <v>6.389446118327302E-3</v>
      </c>
      <c r="AP231" s="3">
        <v>45107</v>
      </c>
      <c r="AQ231" s="36">
        <f t="shared" si="250"/>
        <v>8.2673135475489198E-2</v>
      </c>
      <c r="AR231">
        <f t="shared" si="251"/>
        <v>7.9934011023639381E-2</v>
      </c>
      <c r="AS231">
        <f t="shared" si="252"/>
        <v>0</v>
      </c>
      <c r="AT231">
        <f t="shared" si="253"/>
        <v>7.9934011023639381E-2</v>
      </c>
      <c r="AU231">
        <f t="shared" si="254"/>
        <v>0</v>
      </c>
      <c r="AW231" s="3">
        <v>45107</v>
      </c>
      <c r="AX231" s="36">
        <f t="shared" si="255"/>
        <v>8.2673135475489198E-2</v>
      </c>
      <c r="AY231">
        <f t="shared" si="256"/>
        <v>7.9934011023639381E-2</v>
      </c>
      <c r="AZ231" s="49">
        <f t="shared" ref="AZ231:BA231" si="282">BF437</f>
        <v>1.55</v>
      </c>
      <c r="BA231" s="49">
        <f t="shared" si="282"/>
        <v>-0.2</v>
      </c>
      <c r="BD231">
        <v>200604</v>
      </c>
      <c r="BE231" t="s">
        <v>303</v>
      </c>
      <c r="BF231" s="49">
        <v>-1.42</v>
      </c>
      <c r="BG231">
        <v>2.34</v>
      </c>
      <c r="BH231" t="s">
        <v>304</v>
      </c>
    </row>
    <row r="232" spans="2:60" ht="13" x14ac:dyDescent="0.3">
      <c r="B232" s="21">
        <v>45138</v>
      </c>
      <c r="C232" s="33">
        <v>238.65</v>
      </c>
      <c r="D232" s="23"/>
      <c r="E232" s="22">
        <v>238.65</v>
      </c>
      <c r="F232" s="22">
        <v>0</v>
      </c>
      <c r="G232" s="24">
        <v>0</v>
      </c>
      <c r="H232" s="22">
        <v>238.65</v>
      </c>
      <c r="I232" s="25"/>
      <c r="J232" s="26"/>
      <c r="K232" s="31">
        <f t="shared" si="241"/>
        <v>4.815554471558324E-2</v>
      </c>
      <c r="L232" s="36"/>
      <c r="N232" s="39">
        <v>45138</v>
      </c>
      <c r="O232" s="40">
        <v>9866.7702000000008</v>
      </c>
      <c r="P232" s="41">
        <v>307.103800000001</v>
      </c>
      <c r="Q232" s="42">
        <v>3.2124949464763797E-2</v>
      </c>
      <c r="R232" s="40">
        <v>9571.3475999999991</v>
      </c>
      <c r="S232" s="40">
        <v>9453.1016</v>
      </c>
      <c r="T232" s="40">
        <v>9866.7702000000008</v>
      </c>
      <c r="U232">
        <f t="shared" si="242"/>
        <v>3.1619734793132709E-2</v>
      </c>
      <c r="V232" s="44"/>
      <c r="W232" s="45"/>
      <c r="X232" s="3"/>
      <c r="Y232" s="3">
        <v>45138</v>
      </c>
      <c r="Z232">
        <v>95.2421875</v>
      </c>
      <c r="AA232">
        <f t="shared" si="243"/>
        <v>-1.0120056989492088E-2</v>
      </c>
      <c r="AB232" s="45"/>
      <c r="AC232" s="45"/>
      <c r="AD232" s="3">
        <v>45138</v>
      </c>
      <c r="AE232" s="36">
        <f t="shared" si="244"/>
        <v>5.8275601705075328E-2</v>
      </c>
      <c r="AF232">
        <f t="shared" si="245"/>
        <v>4.1739791782624797E-2</v>
      </c>
      <c r="AH232" s="3">
        <v>45138</v>
      </c>
      <c r="AI232" s="36">
        <f t="shared" si="246"/>
        <v>1.6535809922450531E-2</v>
      </c>
      <c r="AJ232" s="36"/>
      <c r="AK232" s="3">
        <v>45138</v>
      </c>
      <c r="AL232" s="36">
        <f t="shared" si="247"/>
        <v>5.8275601705075328E-2</v>
      </c>
      <c r="AM232">
        <f t="shared" si="248"/>
        <v>4.1739791782624797E-2</v>
      </c>
      <c r="AN232">
        <f t="shared" si="249"/>
        <v>1.7422102180568726E-3</v>
      </c>
      <c r="AP232" s="3">
        <v>45138</v>
      </c>
      <c r="AQ232" s="36">
        <f t="shared" si="250"/>
        <v>5.8275601705075328E-2</v>
      </c>
      <c r="AR232">
        <f t="shared" si="251"/>
        <v>4.1739791782624797E-2</v>
      </c>
      <c r="AS232">
        <f t="shared" si="252"/>
        <v>0</v>
      </c>
      <c r="AT232">
        <f t="shared" si="253"/>
        <v>4.1739791782624797E-2</v>
      </c>
      <c r="AU232">
        <f t="shared" si="254"/>
        <v>0</v>
      </c>
      <c r="AW232" s="3">
        <v>45138</v>
      </c>
      <c r="AX232" s="36">
        <f t="shared" si="255"/>
        <v>5.8275601705075328E-2</v>
      </c>
      <c r="AY232">
        <f t="shared" si="256"/>
        <v>4.1739791782624797E-2</v>
      </c>
      <c r="AZ232" s="49">
        <f t="shared" ref="AZ232:BA232" si="283">BF438</f>
        <v>2.0499999999999998</v>
      </c>
      <c r="BA232" s="49">
        <f t="shared" si="283"/>
        <v>4.1100000000000003</v>
      </c>
      <c r="BD232">
        <v>200605</v>
      </c>
      <c r="BE232" t="s">
        <v>305</v>
      </c>
      <c r="BF232" s="49">
        <v>-2.96</v>
      </c>
      <c r="BG232">
        <v>2.41</v>
      </c>
      <c r="BH232" t="s">
        <v>306</v>
      </c>
    </row>
    <row r="233" spans="2:60" ht="13" x14ac:dyDescent="0.3">
      <c r="B233" s="27">
        <v>45169</v>
      </c>
      <c r="C233" s="34">
        <v>233.05</v>
      </c>
      <c r="D233" s="29"/>
      <c r="E233" s="28">
        <v>233.05</v>
      </c>
      <c r="F233" s="28">
        <v>0</v>
      </c>
      <c r="G233" s="30">
        <v>0</v>
      </c>
      <c r="H233" s="28">
        <v>233.05</v>
      </c>
      <c r="I233" s="28"/>
      <c r="J233" s="31"/>
      <c r="K233" s="31">
        <f t="shared" si="241"/>
        <v>-2.3745020633155638E-2</v>
      </c>
      <c r="L233" s="36"/>
      <c r="N233" s="39">
        <v>45169</v>
      </c>
      <c r="O233" s="40">
        <v>9709.6761000000006</v>
      </c>
      <c r="P233" s="41">
        <v>-157.0941</v>
      </c>
      <c r="Q233" s="42">
        <v>-1.5921532255813602E-2</v>
      </c>
      <c r="R233" s="40">
        <v>9840.7116999999998</v>
      </c>
      <c r="S233" s="40">
        <v>9406.4964999999993</v>
      </c>
      <c r="T233" s="40">
        <v>9840.7116999999998</v>
      </c>
      <c r="U233">
        <f t="shared" si="242"/>
        <v>-1.6049641466773019E-2</v>
      </c>
      <c r="V233" s="44"/>
      <c r="W233" s="45"/>
      <c r="X233" s="3"/>
      <c r="Y233" s="3">
        <v>45169</v>
      </c>
      <c r="Z233">
        <v>98.1328125</v>
      </c>
      <c r="AA233">
        <f t="shared" si="243"/>
        <v>2.9898801122106824E-2</v>
      </c>
      <c r="AB233" s="45"/>
      <c r="AC233" s="45"/>
      <c r="AD233" s="3">
        <v>45169</v>
      </c>
      <c r="AE233" s="36">
        <f t="shared" si="244"/>
        <v>-5.3643821755262458E-2</v>
      </c>
      <c r="AF233">
        <f t="shared" si="245"/>
        <v>-4.594844258887984E-2</v>
      </c>
      <c r="AH233" s="3">
        <v>45169</v>
      </c>
      <c r="AI233" s="36">
        <f t="shared" si="246"/>
        <v>-7.6953791663826182E-3</v>
      </c>
      <c r="AJ233" s="36"/>
      <c r="AK233" s="3">
        <v>45169</v>
      </c>
      <c r="AL233" s="36">
        <f t="shared" si="247"/>
        <v>-5.3643821755262458E-2</v>
      </c>
      <c r="AM233">
        <f t="shared" si="248"/>
        <v>-4.594844258887984E-2</v>
      </c>
      <c r="AN233">
        <f t="shared" si="249"/>
        <v>2.1112593763435868E-3</v>
      </c>
      <c r="AP233" s="3">
        <v>45169</v>
      </c>
      <c r="AQ233" s="36">
        <f t="shared" si="250"/>
        <v>-5.3643821755262458E-2</v>
      </c>
      <c r="AR233">
        <f t="shared" si="251"/>
        <v>-4.594844258887984E-2</v>
      </c>
      <c r="AS233">
        <f t="shared" si="252"/>
        <v>-1</v>
      </c>
      <c r="AT233">
        <f t="shared" si="253"/>
        <v>-4.594844258887984E-2</v>
      </c>
      <c r="AU233">
        <f t="shared" si="254"/>
        <v>4.594844258887984E-2</v>
      </c>
      <c r="AW233" s="3">
        <v>45169</v>
      </c>
      <c r="AX233" s="36">
        <f t="shared" si="255"/>
        <v>-5.3643821755262458E-2</v>
      </c>
      <c r="AY233">
        <f t="shared" si="256"/>
        <v>-4.594844258887984E-2</v>
      </c>
      <c r="AZ233" s="49">
        <f t="shared" ref="AZ233:BA233" si="284">BF439</f>
        <v>-3.2</v>
      </c>
      <c r="BA233" s="49">
        <f t="shared" si="284"/>
        <v>-1.08</v>
      </c>
      <c r="BD233">
        <v>200606</v>
      </c>
      <c r="BE233" t="s">
        <v>307</v>
      </c>
      <c r="BF233" s="49">
        <v>-0.39</v>
      </c>
      <c r="BG233">
        <v>0.85</v>
      </c>
      <c r="BH233" t="s">
        <v>308</v>
      </c>
    </row>
    <row r="234" spans="2:60" ht="13" x14ac:dyDescent="0.3">
      <c r="B234" s="21">
        <v>45198</v>
      </c>
      <c r="C234" s="33">
        <v>226.3</v>
      </c>
      <c r="D234" s="23"/>
      <c r="E234" s="22">
        <v>226.3</v>
      </c>
      <c r="F234" s="22">
        <v>0</v>
      </c>
      <c r="G234" s="24">
        <v>0</v>
      </c>
      <c r="H234" s="22">
        <v>226.3</v>
      </c>
      <c r="I234" s="25"/>
      <c r="J234" s="32">
        <v>0.751</v>
      </c>
      <c r="K234" s="31">
        <f t="shared" si="241"/>
        <v>-2.6078360968258805E-2</v>
      </c>
      <c r="L234" s="36"/>
      <c r="N234" s="39">
        <v>45199</v>
      </c>
      <c r="O234" s="40">
        <v>9246.7391000000007</v>
      </c>
      <c r="P234" s="41">
        <v>-462.93700000000001</v>
      </c>
      <c r="Q234" s="42">
        <v>-4.7677903488459301E-2</v>
      </c>
      <c r="R234" s="40">
        <v>9727.6440000000002</v>
      </c>
      <c r="S234" s="40">
        <v>9213.7216000000008</v>
      </c>
      <c r="T234" s="40">
        <v>9727.6440000000002</v>
      </c>
      <c r="U234">
        <f t="shared" si="242"/>
        <v>-4.8851964741930362E-2</v>
      </c>
      <c r="V234" s="44"/>
      <c r="W234" s="45"/>
      <c r="X234" s="3"/>
      <c r="Y234" s="3">
        <v>45199</v>
      </c>
      <c r="Z234">
        <v>94.4609375</v>
      </c>
      <c r="AA234">
        <f t="shared" si="243"/>
        <v>-3.8135401513006324E-2</v>
      </c>
      <c r="AB234" s="45"/>
      <c r="AC234" s="45"/>
      <c r="AD234" s="3">
        <v>45199</v>
      </c>
      <c r="AE234" s="36">
        <f t="shared" si="244"/>
        <v>1.2057040544747519E-2</v>
      </c>
      <c r="AF234">
        <f t="shared" si="245"/>
        <v>-1.0716563228924038E-2</v>
      </c>
      <c r="AH234" s="3">
        <v>45199</v>
      </c>
      <c r="AI234" s="36">
        <f t="shared" si="246"/>
        <v>2.2773603773671557E-2</v>
      </c>
      <c r="AJ234" s="36"/>
      <c r="AK234" s="3">
        <v>45199</v>
      </c>
      <c r="AL234" s="36">
        <f t="shared" si="247"/>
        <v>1.2057040544747519E-2</v>
      </c>
      <c r="AM234">
        <f t="shared" si="248"/>
        <v>-1.0716563228924038E-2</v>
      </c>
      <c r="AN234">
        <f t="shared" si="249"/>
        <v>1.148447274395268E-4</v>
      </c>
      <c r="AP234" s="3">
        <v>45199</v>
      </c>
      <c r="AQ234" s="36">
        <f t="shared" si="250"/>
        <v>1.2057040544747519E-2</v>
      </c>
      <c r="AR234">
        <f t="shared" si="251"/>
        <v>-1.0716563228924038E-2</v>
      </c>
      <c r="AS234">
        <f t="shared" si="252"/>
        <v>-1</v>
      </c>
      <c r="AT234">
        <f t="shared" si="253"/>
        <v>-1.0716563228924038E-2</v>
      </c>
      <c r="AU234">
        <f t="shared" si="254"/>
        <v>1.0716563228924038E-2</v>
      </c>
      <c r="AW234" s="3">
        <v>45199</v>
      </c>
      <c r="AX234" s="36">
        <f t="shared" si="255"/>
        <v>1.2057040544747519E-2</v>
      </c>
      <c r="AY234">
        <f t="shared" si="256"/>
        <v>-1.0716563228924038E-2</v>
      </c>
      <c r="AZ234" s="49">
        <f t="shared" ref="AZ234:BA234" si="285">BF440</f>
        <v>-2.4900000000000002</v>
      </c>
      <c r="BA234" s="49">
        <f t="shared" si="285"/>
        <v>1.45</v>
      </c>
      <c r="BD234">
        <v>200607</v>
      </c>
      <c r="BE234" t="s">
        <v>309</v>
      </c>
      <c r="BF234" s="49">
        <v>-3.98</v>
      </c>
      <c r="BG234">
        <v>2.6</v>
      </c>
      <c r="BH234" t="s">
        <v>308</v>
      </c>
    </row>
    <row r="235" spans="2:60" ht="13" x14ac:dyDescent="0.3">
      <c r="B235" s="27" t="s">
        <v>171</v>
      </c>
      <c r="C235" s="34">
        <v>218.42</v>
      </c>
      <c r="D235" s="29"/>
      <c r="E235" s="28">
        <v>218.42</v>
      </c>
      <c r="F235" s="28">
        <v>0</v>
      </c>
      <c r="G235" s="30">
        <v>0</v>
      </c>
      <c r="H235" s="28">
        <v>218.42</v>
      </c>
      <c r="I235" s="28"/>
      <c r="J235" s="31"/>
      <c r="K235" s="31">
        <f t="shared" si="241"/>
        <v>-3.5441737869909409E-2</v>
      </c>
      <c r="L235" s="36"/>
      <c r="N235" s="39">
        <v>45230</v>
      </c>
      <c r="O235" s="40">
        <v>9052.3122000000003</v>
      </c>
      <c r="P235" s="41">
        <v>-194.42689999999999</v>
      </c>
      <c r="Q235" s="42">
        <v>-2.10265368036609E-2</v>
      </c>
      <c r="R235" s="40">
        <v>9247.5148000000008</v>
      </c>
      <c r="S235" s="40">
        <v>8885.9408000000003</v>
      </c>
      <c r="T235" s="40">
        <v>9443.1296000000002</v>
      </c>
      <c r="U235">
        <f t="shared" si="242"/>
        <v>-2.1250742849298943E-2</v>
      </c>
      <c r="V235" s="44"/>
      <c r="W235" s="45"/>
      <c r="X235" s="3"/>
      <c r="Y235" s="3">
        <v>45230</v>
      </c>
      <c r="Z235">
        <v>91.9140625</v>
      </c>
      <c r="AA235">
        <f t="shared" si="243"/>
        <v>-2.7332352012783934E-2</v>
      </c>
      <c r="AB235" s="45"/>
      <c r="AC235" s="45"/>
      <c r="AD235" s="3">
        <v>45230</v>
      </c>
      <c r="AE235" s="36">
        <f t="shared" si="244"/>
        <v>-8.109385857125475E-3</v>
      </c>
      <c r="AF235">
        <f t="shared" si="245"/>
        <v>6.0816091634849911E-3</v>
      </c>
      <c r="AH235" s="3">
        <v>45230</v>
      </c>
      <c r="AI235" s="36">
        <f t="shared" si="246"/>
        <v>-1.4190995020610466E-2</v>
      </c>
      <c r="AJ235" s="36"/>
      <c r="AK235" s="3">
        <v>45230</v>
      </c>
      <c r="AL235" s="36">
        <f t="shared" si="247"/>
        <v>-8.109385857125475E-3</v>
      </c>
      <c r="AM235">
        <f t="shared" si="248"/>
        <v>6.0816091634849911E-3</v>
      </c>
      <c r="AN235">
        <f t="shared" si="249"/>
        <v>3.6985970017384612E-5</v>
      </c>
      <c r="AP235" s="3">
        <v>45230</v>
      </c>
      <c r="AQ235" s="36">
        <f t="shared" si="250"/>
        <v>-8.109385857125475E-3</v>
      </c>
      <c r="AR235">
        <f t="shared" si="251"/>
        <v>6.0816091634849911E-3</v>
      </c>
      <c r="AS235">
        <f t="shared" si="252"/>
        <v>0</v>
      </c>
      <c r="AT235">
        <f t="shared" si="253"/>
        <v>6.0816091634849911E-3</v>
      </c>
      <c r="AU235">
        <f t="shared" si="254"/>
        <v>0</v>
      </c>
      <c r="AW235" s="3">
        <v>45230</v>
      </c>
      <c r="AX235" s="36">
        <f t="shared" si="255"/>
        <v>-8.109385857125475E-3</v>
      </c>
      <c r="AY235">
        <f t="shared" si="256"/>
        <v>6.0816091634849911E-3</v>
      </c>
      <c r="AZ235" s="49">
        <f t="shared" ref="AZ235:BA235" si="286">BF441</f>
        <v>-3.88</v>
      </c>
      <c r="BA235" s="49">
        <f t="shared" si="286"/>
        <v>0.19</v>
      </c>
      <c r="BD235">
        <v>200608</v>
      </c>
      <c r="BE235" t="s">
        <v>310</v>
      </c>
      <c r="BF235" s="49">
        <v>1.03</v>
      </c>
      <c r="BG235">
        <v>-2.06</v>
      </c>
      <c r="BH235" t="s">
        <v>287</v>
      </c>
    </row>
    <row r="236" spans="2:60" ht="13" x14ac:dyDescent="0.3">
      <c r="B236" s="21">
        <v>45260</v>
      </c>
      <c r="C236" s="33">
        <v>234.77</v>
      </c>
      <c r="D236" s="23"/>
      <c r="E236" s="22">
        <v>234.77</v>
      </c>
      <c r="F236" s="22">
        <v>0</v>
      </c>
      <c r="G236" s="24">
        <v>0</v>
      </c>
      <c r="H236" s="22">
        <v>234.77</v>
      </c>
      <c r="I236" s="25"/>
      <c r="J236" s="26"/>
      <c r="K236" s="31">
        <f t="shared" si="241"/>
        <v>7.2186496707834558E-2</v>
      </c>
      <c r="L236" s="36"/>
      <c r="N236" s="39">
        <v>45260</v>
      </c>
      <c r="O236" s="40">
        <v>9879.0182000000004</v>
      </c>
      <c r="P236" s="41">
        <v>826.70600000000002</v>
      </c>
      <c r="Q236" s="42">
        <v>9.1325396399828104E-2</v>
      </c>
      <c r="R236" s="40">
        <v>9147.4470000000001</v>
      </c>
      <c r="S236" s="40">
        <v>9147.4470000000001</v>
      </c>
      <c r="T236" s="40">
        <v>9879.0182000000004</v>
      </c>
      <c r="U236">
        <f t="shared" si="242"/>
        <v>8.7392917560277505E-2</v>
      </c>
      <c r="V236" s="44"/>
      <c r="W236" s="45"/>
      <c r="X236" s="3"/>
      <c r="Y236" s="3">
        <v>45260</v>
      </c>
      <c r="Z236">
        <v>101.3671875</v>
      </c>
      <c r="AA236">
        <f t="shared" si="243"/>
        <v>9.7895406872626448E-2</v>
      </c>
      <c r="AB236" s="45"/>
      <c r="AC236" s="45"/>
      <c r="AD236" s="3">
        <v>45260</v>
      </c>
      <c r="AE236" s="36">
        <f t="shared" si="244"/>
        <v>-2.570891016479189E-2</v>
      </c>
      <c r="AF236">
        <f t="shared" si="245"/>
        <v>-1.0502489312348942E-2</v>
      </c>
      <c r="AH236" s="3">
        <v>45260</v>
      </c>
      <c r="AI236" s="36">
        <f t="shared" si="246"/>
        <v>-1.5206420852442948E-2</v>
      </c>
      <c r="AJ236" s="36"/>
      <c r="AK236" s="3">
        <v>45260</v>
      </c>
      <c r="AL236" s="36">
        <f t="shared" si="247"/>
        <v>-2.570891016479189E-2</v>
      </c>
      <c r="AM236">
        <f t="shared" si="248"/>
        <v>-1.0502489312348942E-2</v>
      </c>
      <c r="AN236">
        <f t="shared" si="249"/>
        <v>1.1030228175600376E-4</v>
      </c>
      <c r="AP236" s="3">
        <v>45260</v>
      </c>
      <c r="AQ236" s="36">
        <f t="shared" si="250"/>
        <v>-2.570891016479189E-2</v>
      </c>
      <c r="AR236">
        <f t="shared" si="251"/>
        <v>-1.0502489312348942E-2</v>
      </c>
      <c r="AS236">
        <f t="shared" si="252"/>
        <v>-1</v>
      </c>
      <c r="AT236">
        <f t="shared" si="253"/>
        <v>-1.0502489312348942E-2</v>
      </c>
      <c r="AU236">
        <f t="shared" si="254"/>
        <v>1.0502489312348942E-2</v>
      </c>
      <c r="AW236" s="3">
        <v>45260</v>
      </c>
      <c r="AX236" s="36">
        <f t="shared" si="255"/>
        <v>-2.570891016479189E-2</v>
      </c>
      <c r="AY236">
        <f t="shared" si="256"/>
        <v>-1.0502489312348942E-2</v>
      </c>
      <c r="AZ236" s="49">
        <f t="shared" ref="AZ236:BA236" si="287">BF442</f>
        <v>-0.03</v>
      </c>
      <c r="BA236" s="49">
        <f t="shared" si="287"/>
        <v>1.66</v>
      </c>
      <c r="BD236">
        <v>200609</v>
      </c>
      <c r="BE236" t="s">
        <v>311</v>
      </c>
      <c r="BF236" s="49">
        <v>-1.36</v>
      </c>
      <c r="BG236">
        <v>0.08</v>
      </c>
      <c r="BH236" t="s">
        <v>313</v>
      </c>
    </row>
    <row r="237" spans="2:60" ht="13" x14ac:dyDescent="0.3">
      <c r="B237" s="27">
        <v>45289</v>
      </c>
      <c r="C237" s="34">
        <v>243.55</v>
      </c>
      <c r="D237" s="29"/>
      <c r="E237" s="28">
        <v>243.55</v>
      </c>
      <c r="F237" s="28">
        <v>0</v>
      </c>
      <c r="G237" s="30">
        <v>0</v>
      </c>
      <c r="H237" s="28">
        <v>243.55</v>
      </c>
      <c r="I237" s="28"/>
      <c r="J237" s="31">
        <v>0.88900000000000001</v>
      </c>
      <c r="K237" s="31">
        <f t="shared" si="241"/>
        <v>4.0359477557457453E-2</v>
      </c>
      <c r="L237" s="36"/>
      <c r="N237" s="39">
        <v>45291</v>
      </c>
      <c r="O237" s="40">
        <v>10327.828100000001</v>
      </c>
      <c r="P237" s="41">
        <v>448.80990000000003</v>
      </c>
      <c r="Q237" s="42">
        <v>4.5430617791553399E-2</v>
      </c>
      <c r="R237" s="40">
        <v>9937.8886999999995</v>
      </c>
      <c r="S237" s="40">
        <v>9840.6450000000004</v>
      </c>
      <c r="T237" s="40">
        <v>10356.593000000001</v>
      </c>
      <c r="U237">
        <f t="shared" si="242"/>
        <v>4.4428874979096353E-2</v>
      </c>
      <c r="V237" s="44"/>
      <c r="W237" s="45"/>
      <c r="X237" s="3"/>
      <c r="Y237" s="3">
        <v>45291</v>
      </c>
      <c r="Z237">
        <v>105.1640625</v>
      </c>
      <c r="AA237">
        <f t="shared" si="243"/>
        <v>3.677218661000374E-2</v>
      </c>
      <c r="AB237" s="45"/>
      <c r="AC237" s="45"/>
      <c r="AD237" s="3">
        <v>45291</v>
      </c>
      <c r="AE237" s="36">
        <f t="shared" si="244"/>
        <v>3.5872909474537126E-3</v>
      </c>
      <c r="AF237">
        <f t="shared" si="245"/>
        <v>7.6566883690926124E-3</v>
      </c>
      <c r="AH237" s="3">
        <v>45291</v>
      </c>
      <c r="AI237" s="36">
        <f t="shared" si="246"/>
        <v>-4.0693974216388998E-3</v>
      </c>
      <c r="AJ237" s="36"/>
      <c r="AK237" s="3">
        <v>45291</v>
      </c>
      <c r="AL237" s="36">
        <f t="shared" si="247"/>
        <v>3.5872909474537126E-3</v>
      </c>
      <c r="AM237">
        <f t="shared" si="248"/>
        <v>7.6566883690926124E-3</v>
      </c>
      <c r="AN237">
        <f t="shared" si="249"/>
        <v>5.8624876781398088E-5</v>
      </c>
      <c r="AP237" s="3">
        <v>45291</v>
      </c>
      <c r="AQ237" s="36">
        <f t="shared" si="250"/>
        <v>3.5872909474537126E-3</v>
      </c>
      <c r="AR237">
        <f t="shared" si="251"/>
        <v>7.6566883690926124E-3</v>
      </c>
      <c r="AS237">
        <f t="shared" si="252"/>
        <v>0</v>
      </c>
      <c r="AT237">
        <f t="shared" si="253"/>
        <v>7.6566883690926124E-3</v>
      </c>
      <c r="AU237">
        <f t="shared" si="254"/>
        <v>0</v>
      </c>
      <c r="AW237" s="3">
        <v>45291</v>
      </c>
      <c r="AX237" s="36">
        <f t="shared" si="255"/>
        <v>3.5872909474537126E-3</v>
      </c>
      <c r="AY237">
        <f t="shared" si="256"/>
        <v>7.6566883690926124E-3</v>
      </c>
      <c r="AZ237" s="49">
        <f t="shared" ref="AZ237:BA237" si="288">BF443</f>
        <v>6.36</v>
      </c>
      <c r="BA237" s="49">
        <f t="shared" si="288"/>
        <v>4.92</v>
      </c>
      <c r="BD237">
        <v>200610</v>
      </c>
      <c r="BE237" t="s">
        <v>314</v>
      </c>
      <c r="BF237" s="49">
        <v>1.75</v>
      </c>
      <c r="BG237">
        <v>-0.31</v>
      </c>
      <c r="BH237" t="s">
        <v>313</v>
      </c>
    </row>
    <row r="238" spans="2:60" ht="13" x14ac:dyDescent="0.3">
      <c r="B238" s="21">
        <v>45322</v>
      </c>
      <c r="C238" s="33">
        <v>243.82</v>
      </c>
      <c r="D238" s="23"/>
      <c r="E238" s="22">
        <v>243.82</v>
      </c>
      <c r="F238" s="22">
        <v>0</v>
      </c>
      <c r="G238" s="24">
        <v>0</v>
      </c>
      <c r="H238" s="22">
        <v>243.82</v>
      </c>
      <c r="I238" s="25"/>
      <c r="J238" s="26"/>
      <c r="K238" s="31">
        <f t="shared" si="241"/>
        <v>1.1079878844485326E-3</v>
      </c>
      <c r="L238" s="36"/>
      <c r="N238" s="39">
        <v>45322</v>
      </c>
      <c r="O238" s="40">
        <v>10501.3797</v>
      </c>
      <c r="P238" s="41">
        <v>173.55159999999901</v>
      </c>
      <c r="Q238" s="42">
        <v>1.6804268847193399E-2</v>
      </c>
      <c r="R238" s="40">
        <v>10269.689700000001</v>
      </c>
      <c r="S238" s="40">
        <v>10154.195299999999</v>
      </c>
      <c r="T238" s="40">
        <v>10678.5031</v>
      </c>
      <c r="U238">
        <f t="shared" si="242"/>
        <v>1.6664639199787494E-2</v>
      </c>
      <c r="V238" s="44"/>
      <c r="W238" s="45"/>
      <c r="X238" s="3"/>
      <c r="Y238" s="3">
        <v>45322</v>
      </c>
      <c r="Z238">
        <v>104.6953125</v>
      </c>
      <c r="AA238">
        <f t="shared" si="243"/>
        <v>-4.4672846238646806E-3</v>
      </c>
      <c r="AB238" s="45"/>
      <c r="AC238" s="45"/>
      <c r="AD238" s="3">
        <v>45322</v>
      </c>
      <c r="AE238" s="36">
        <f t="shared" si="244"/>
        <v>5.5752725083132136E-3</v>
      </c>
      <c r="AF238">
        <f t="shared" si="245"/>
        <v>2.1131923823652175E-2</v>
      </c>
      <c r="AH238" s="3">
        <v>45322</v>
      </c>
      <c r="AI238" s="36">
        <f t="shared" si="246"/>
        <v>-1.5556651315338961E-2</v>
      </c>
      <c r="AJ238" s="36"/>
      <c r="AK238" s="3">
        <v>45322</v>
      </c>
      <c r="AL238" s="36">
        <f t="shared" si="247"/>
        <v>5.5752725083132136E-3</v>
      </c>
      <c r="AM238">
        <f t="shared" si="248"/>
        <v>2.1131923823652175E-2</v>
      </c>
      <c r="AN238">
        <f t="shared" si="249"/>
        <v>4.4655820448863832E-4</v>
      </c>
      <c r="AP238" s="3">
        <v>45322</v>
      </c>
      <c r="AQ238" s="36">
        <f t="shared" si="250"/>
        <v>5.5752725083132136E-3</v>
      </c>
      <c r="AR238">
        <f t="shared" si="251"/>
        <v>2.1131923823652175E-2</v>
      </c>
      <c r="AS238">
        <f t="shared" si="252"/>
        <v>0</v>
      </c>
      <c r="AT238">
        <f t="shared" si="253"/>
        <v>2.1131923823652175E-2</v>
      </c>
      <c r="AU238">
        <f t="shared" si="254"/>
        <v>0</v>
      </c>
      <c r="AW238" s="3">
        <v>45322</v>
      </c>
      <c r="AX238" s="36">
        <f t="shared" si="255"/>
        <v>5.5752725083132136E-3</v>
      </c>
      <c r="AY238">
        <f t="shared" si="256"/>
        <v>2.1131923823652175E-2</v>
      </c>
      <c r="AZ238" s="49">
        <f t="shared" ref="AZ238:BA238" si="289">BF444</f>
        <v>-5.0199999999999996</v>
      </c>
      <c r="BA238" s="49">
        <f t="shared" si="289"/>
        <v>-2.4700000000000002</v>
      </c>
      <c r="BD238">
        <v>200611</v>
      </c>
      <c r="BE238" t="s">
        <v>315</v>
      </c>
      <c r="BF238" s="49">
        <v>0.7</v>
      </c>
      <c r="BG238">
        <v>0.14000000000000001</v>
      </c>
      <c r="BH238" t="s">
        <v>287</v>
      </c>
    </row>
    <row r="239" spans="2:60" ht="13" x14ac:dyDescent="0.3">
      <c r="B239" s="27">
        <v>45351</v>
      </c>
      <c r="C239" s="34">
        <v>250.39</v>
      </c>
      <c r="D239" s="29"/>
      <c r="E239" s="28">
        <v>250.39</v>
      </c>
      <c r="F239" s="28">
        <v>0</v>
      </c>
      <c r="G239" s="30">
        <v>0</v>
      </c>
      <c r="H239" s="28">
        <v>250.39</v>
      </c>
      <c r="I239" s="28"/>
      <c r="J239" s="31"/>
      <c r="K239" s="31">
        <f t="shared" si="241"/>
        <v>2.6589454189239435E-2</v>
      </c>
      <c r="L239" s="36"/>
      <c r="N239" s="39">
        <v>45351</v>
      </c>
      <c r="O239" s="40">
        <v>11062.1072</v>
      </c>
      <c r="P239" s="41">
        <v>560.72750000000099</v>
      </c>
      <c r="Q239" s="42">
        <v>5.3395602865402597E-2</v>
      </c>
      <c r="R239" s="40">
        <v>10633.1404</v>
      </c>
      <c r="S239" s="40">
        <v>10633.1404</v>
      </c>
      <c r="T239" s="40">
        <v>11062.1072</v>
      </c>
      <c r="U239">
        <f t="shared" si="242"/>
        <v>5.2018853827760621E-2</v>
      </c>
      <c r="V239" s="44"/>
      <c r="W239" s="45"/>
      <c r="X239" s="3"/>
      <c r="Y239" s="3">
        <v>45351</v>
      </c>
      <c r="Z239">
        <v>97.9609375</v>
      </c>
      <c r="AA239">
        <f t="shared" si="243"/>
        <v>-6.6485543829690505E-2</v>
      </c>
      <c r="AB239" s="45"/>
      <c r="AC239" s="45"/>
      <c r="AD239" s="3">
        <v>45351</v>
      </c>
      <c r="AE239" s="36">
        <f t="shared" si="244"/>
        <v>9.3074998018929933E-2</v>
      </c>
      <c r="AF239">
        <f t="shared" si="245"/>
        <v>0.11850439765745113</v>
      </c>
      <c r="AH239" s="3">
        <v>45351</v>
      </c>
      <c r="AI239" s="36">
        <f t="shared" si="246"/>
        <v>-2.5429399638521186E-2</v>
      </c>
      <c r="AJ239" s="36"/>
      <c r="AK239" s="3">
        <v>45351</v>
      </c>
      <c r="AL239" s="36">
        <f t="shared" si="247"/>
        <v>9.3074998018929933E-2</v>
      </c>
      <c r="AM239">
        <f t="shared" si="248"/>
        <v>0.11850439765745113</v>
      </c>
      <c r="AN239">
        <f t="shared" si="249"/>
        <v>1.4043292264155309E-2</v>
      </c>
      <c r="AP239" s="3">
        <v>45351</v>
      </c>
      <c r="AQ239" s="36">
        <f t="shared" si="250"/>
        <v>9.3074998018929933E-2</v>
      </c>
      <c r="AR239">
        <f t="shared" si="251"/>
        <v>0.11850439765745113</v>
      </c>
      <c r="AS239">
        <f t="shared" si="252"/>
        <v>0</v>
      </c>
      <c r="AT239">
        <f t="shared" si="253"/>
        <v>0.11850439765745113</v>
      </c>
      <c r="AU239">
        <f t="shared" si="254"/>
        <v>0</v>
      </c>
      <c r="AW239" s="3">
        <v>45351</v>
      </c>
      <c r="AX239" s="36">
        <f t="shared" si="255"/>
        <v>9.3074998018929933E-2</v>
      </c>
      <c r="AY239">
        <f t="shared" si="256"/>
        <v>0.11850439765745113</v>
      </c>
      <c r="AZ239" s="49">
        <f t="shared" ref="AZ239:BA239" si="290">BF445</f>
        <v>-0.22</v>
      </c>
      <c r="BA239" s="49">
        <f t="shared" si="290"/>
        <v>-3.52</v>
      </c>
      <c r="BD239">
        <v>200612</v>
      </c>
      <c r="BE239" t="s">
        <v>318</v>
      </c>
      <c r="BF239" s="49">
        <v>-1.1499999999999999</v>
      </c>
      <c r="BG239">
        <v>2.73</v>
      </c>
      <c r="BH239" t="s">
        <v>308</v>
      </c>
    </row>
    <row r="240" spans="2:60" ht="13" x14ac:dyDescent="0.3">
      <c r="B240" s="21">
        <v>45379</v>
      </c>
      <c r="C240" s="33">
        <v>258.02999999999997</v>
      </c>
      <c r="D240" s="23"/>
      <c r="E240" s="22">
        <v>258.02999999999997</v>
      </c>
      <c r="F240" s="22">
        <v>0</v>
      </c>
      <c r="G240" s="24">
        <v>0</v>
      </c>
      <c r="H240" s="22">
        <v>258.02999999999997</v>
      </c>
      <c r="I240" s="25"/>
      <c r="J240" s="32">
        <v>0.91200000000000003</v>
      </c>
      <c r="K240" s="31">
        <f t="shared" si="241"/>
        <v>3.3584396071451555E-2</v>
      </c>
      <c r="L240" s="36"/>
      <c r="N240" s="39">
        <v>45382</v>
      </c>
      <c r="O240" s="40">
        <v>11418.026</v>
      </c>
      <c r="P240" s="41">
        <v>355.91879999999901</v>
      </c>
      <c r="Q240" s="42">
        <v>3.21745932818297E-2</v>
      </c>
      <c r="R240" s="40">
        <v>11151.3447</v>
      </c>
      <c r="S240" s="40">
        <v>11025.1569</v>
      </c>
      <c r="T240" s="40">
        <v>11418.026</v>
      </c>
      <c r="U240">
        <f t="shared" si="242"/>
        <v>3.1667832286783625E-2</v>
      </c>
      <c r="V240" s="44"/>
      <c r="W240" s="45"/>
      <c r="X240" s="3"/>
      <c r="Y240" s="3">
        <v>45382</v>
      </c>
      <c r="Z240">
        <v>98.3515625</v>
      </c>
      <c r="AA240">
        <f t="shared" si="243"/>
        <v>3.9796295757214871E-3</v>
      </c>
      <c r="AB240" s="45"/>
      <c r="AC240" s="45"/>
      <c r="AD240" s="3">
        <v>45382</v>
      </c>
      <c r="AE240" s="36">
        <f t="shared" si="244"/>
        <v>2.9604766495730069E-2</v>
      </c>
      <c r="AF240">
        <f t="shared" si="245"/>
        <v>2.7688202711062138E-2</v>
      </c>
      <c r="AH240" s="3">
        <v>45382</v>
      </c>
      <c r="AI240" s="36">
        <f t="shared" si="246"/>
        <v>1.9165637846679309E-3</v>
      </c>
      <c r="AJ240" s="36"/>
      <c r="AK240" s="3">
        <v>45382</v>
      </c>
      <c r="AL240" s="36">
        <f t="shared" si="247"/>
        <v>2.9604766495730069E-2</v>
      </c>
      <c r="AM240">
        <f t="shared" si="248"/>
        <v>2.7688202711062138E-2</v>
      </c>
      <c r="AN240">
        <f t="shared" si="249"/>
        <v>7.6663656936886879E-4</v>
      </c>
      <c r="AP240" s="3">
        <v>45382</v>
      </c>
      <c r="AQ240" s="36">
        <f t="shared" si="250"/>
        <v>2.9604766495730069E-2</v>
      </c>
      <c r="AR240">
        <f t="shared" si="251"/>
        <v>2.7688202711062138E-2</v>
      </c>
      <c r="AS240">
        <f t="shared" si="252"/>
        <v>0</v>
      </c>
      <c r="AT240">
        <f t="shared" si="253"/>
        <v>2.7688202711062138E-2</v>
      </c>
      <c r="AU240">
        <f t="shared" si="254"/>
        <v>0</v>
      </c>
      <c r="AW240" s="3">
        <v>45382</v>
      </c>
      <c r="AX240" s="36">
        <f t="shared" si="255"/>
        <v>2.9604766495730069E-2</v>
      </c>
      <c r="AY240">
        <f t="shared" si="256"/>
        <v>2.7688202711062138E-2</v>
      </c>
      <c r="AZ240" s="49">
        <f t="shared" ref="AZ240:BA240" si="291">BF446</f>
        <v>-2.5099999999999998</v>
      </c>
      <c r="BA240" s="49">
        <f t="shared" si="291"/>
        <v>4.22</v>
      </c>
      <c r="BD240">
        <v>200701</v>
      </c>
      <c r="BE240" t="s">
        <v>320</v>
      </c>
      <c r="BF240" s="49">
        <v>0.12</v>
      </c>
      <c r="BG240">
        <v>-0.68</v>
      </c>
      <c r="BH240" t="s">
        <v>322</v>
      </c>
    </row>
    <row r="241" spans="2:60" ht="13" x14ac:dyDescent="0.3">
      <c r="B241" s="27">
        <v>45412</v>
      </c>
      <c r="C241" s="34">
        <v>249.3</v>
      </c>
      <c r="D241" s="29"/>
      <c r="E241" s="28">
        <v>249.3</v>
      </c>
      <c r="F241" s="28">
        <v>0</v>
      </c>
      <c r="G241" s="30">
        <v>0</v>
      </c>
      <c r="H241" s="28">
        <v>249.3</v>
      </c>
      <c r="I241" s="28"/>
      <c r="J241" s="31"/>
      <c r="K241" s="31">
        <f t="shared" si="241"/>
        <v>-3.4418866701985469E-2</v>
      </c>
      <c r="L241" s="36"/>
      <c r="N241" s="39">
        <v>45412</v>
      </c>
      <c r="O241" s="40">
        <v>10951.6618</v>
      </c>
      <c r="P241" s="41">
        <v>-466.36419999999998</v>
      </c>
      <c r="Q241" s="42">
        <v>-4.0844555792743903E-2</v>
      </c>
      <c r="R241" s="40">
        <v>11395.0782</v>
      </c>
      <c r="S241" s="40">
        <v>10801.1607</v>
      </c>
      <c r="T241" s="40">
        <v>11395.0782</v>
      </c>
      <c r="U241">
        <f t="shared" si="242"/>
        <v>-4.1702127340982567E-2</v>
      </c>
      <c r="V241" s="44"/>
      <c r="W241" s="45"/>
      <c r="X241" s="3"/>
      <c r="Y241" s="3">
        <v>45412</v>
      </c>
      <c r="Z241">
        <v>94.6953125</v>
      </c>
      <c r="AA241">
        <f t="shared" si="243"/>
        <v>-3.7883931295747193E-2</v>
      </c>
      <c r="AB241" s="45"/>
      <c r="AC241" s="45"/>
      <c r="AD241" s="3">
        <v>45412</v>
      </c>
      <c r="AE241" s="36">
        <f t="shared" si="244"/>
        <v>3.4650645937617242E-3</v>
      </c>
      <c r="AF241">
        <f t="shared" si="245"/>
        <v>-3.8181960452353739E-3</v>
      </c>
      <c r="AH241" s="3">
        <v>45412</v>
      </c>
      <c r="AI241" s="36">
        <f t="shared" si="246"/>
        <v>7.283260638997098E-3</v>
      </c>
      <c r="AJ241" s="36"/>
      <c r="AK241" s="3">
        <v>45412</v>
      </c>
      <c r="AL241" s="36">
        <f t="shared" si="247"/>
        <v>3.4650645937617242E-3</v>
      </c>
      <c r="AM241">
        <f t="shared" si="248"/>
        <v>-3.8181960452353739E-3</v>
      </c>
      <c r="AN241">
        <f t="shared" si="249"/>
        <v>1.4578621039851049E-5</v>
      </c>
      <c r="AP241" s="3">
        <v>45412</v>
      </c>
      <c r="AQ241" s="36">
        <f t="shared" si="250"/>
        <v>3.4650645937617242E-3</v>
      </c>
      <c r="AR241">
        <f t="shared" si="251"/>
        <v>-3.8181960452353739E-3</v>
      </c>
      <c r="AS241">
        <f t="shared" si="252"/>
        <v>-1</v>
      </c>
      <c r="AT241">
        <f t="shared" si="253"/>
        <v>-3.8181960452353739E-3</v>
      </c>
      <c r="AU241">
        <f t="shared" si="254"/>
        <v>3.8181960452353739E-3</v>
      </c>
      <c r="AW241" s="3">
        <v>45412</v>
      </c>
      <c r="AX241" s="36">
        <f t="shared" si="255"/>
        <v>3.4650645937617242E-3</v>
      </c>
      <c r="AY241">
        <f t="shared" si="256"/>
        <v>-3.8181960452353739E-3</v>
      </c>
      <c r="AZ241" s="49">
        <f t="shared" ref="AZ241:BA241" si="292">BF447</f>
        <v>-2.39</v>
      </c>
      <c r="BA241" s="49">
        <f t="shared" si="292"/>
        <v>-0.52</v>
      </c>
      <c r="BD241">
        <v>200702</v>
      </c>
      <c r="BE241" t="s">
        <v>323</v>
      </c>
      <c r="BF241" s="49">
        <v>1.19</v>
      </c>
      <c r="BG241">
        <v>-0.14000000000000001</v>
      </c>
      <c r="BH241" t="s">
        <v>325</v>
      </c>
    </row>
    <row r="242" spans="2:60" ht="13" x14ac:dyDescent="0.3">
      <c r="B242" s="21" t="s">
        <v>172</v>
      </c>
      <c r="C242" s="33">
        <v>257.73</v>
      </c>
      <c r="D242" s="23"/>
      <c r="E242" s="22">
        <v>257.73</v>
      </c>
      <c r="F242" s="22">
        <v>0</v>
      </c>
      <c r="G242" s="24">
        <v>0</v>
      </c>
      <c r="H242" s="22">
        <v>257.73</v>
      </c>
      <c r="I242" s="25"/>
      <c r="J242" s="26"/>
      <c r="K242" s="31">
        <f t="shared" si="241"/>
        <v>3.32555347885626E-2</v>
      </c>
      <c r="L242" s="36"/>
      <c r="N242" s="39">
        <v>45443</v>
      </c>
      <c r="O242" s="40">
        <v>11494.696400000001</v>
      </c>
      <c r="P242" s="41">
        <v>543.03460000000098</v>
      </c>
      <c r="Q242" s="42">
        <v>4.9584675816048397E-2</v>
      </c>
      <c r="R242" s="40">
        <v>10914.1083</v>
      </c>
      <c r="S242" s="40">
        <v>10914.1083</v>
      </c>
      <c r="T242" s="40">
        <v>11587.052799999999</v>
      </c>
      <c r="U242">
        <f t="shared" si="242"/>
        <v>4.8394539078286343E-2</v>
      </c>
      <c r="V242" s="44"/>
      <c r="W242" s="45"/>
      <c r="X242" s="3"/>
      <c r="Y242" s="3">
        <v>45443</v>
      </c>
      <c r="Z242">
        <v>98.9921875</v>
      </c>
      <c r="AA242">
        <f t="shared" si="243"/>
        <v>4.4376432328396276E-2</v>
      </c>
      <c r="AB242" s="45"/>
      <c r="AC242" s="45"/>
      <c r="AD242" s="3">
        <v>45443</v>
      </c>
      <c r="AE242" s="36">
        <f t="shared" si="244"/>
        <v>-1.1120897539833675E-2</v>
      </c>
      <c r="AF242">
        <f t="shared" si="245"/>
        <v>4.0181067498900672E-3</v>
      </c>
      <c r="AH242" s="3">
        <v>45443</v>
      </c>
      <c r="AI242" s="36">
        <f t="shared" si="246"/>
        <v>-1.5139004289723743E-2</v>
      </c>
      <c r="AJ242" s="36"/>
      <c r="AK242" s="3">
        <v>45443</v>
      </c>
      <c r="AL242" s="36">
        <f t="shared" si="247"/>
        <v>-1.1120897539833675E-2</v>
      </c>
      <c r="AM242">
        <f t="shared" si="248"/>
        <v>4.0181067498900672E-3</v>
      </c>
      <c r="AN242">
        <f t="shared" si="249"/>
        <v>1.614518185351212E-5</v>
      </c>
      <c r="AP242" s="3">
        <v>45443</v>
      </c>
      <c r="AQ242" s="36">
        <f t="shared" si="250"/>
        <v>-1.1120897539833675E-2</v>
      </c>
      <c r="AR242">
        <f t="shared" si="251"/>
        <v>4.0181067498900672E-3</v>
      </c>
      <c r="AS242">
        <f t="shared" si="252"/>
        <v>0</v>
      </c>
      <c r="AT242">
        <f t="shared" si="253"/>
        <v>4.0181067498900672E-3</v>
      </c>
      <c r="AU242">
        <f t="shared" si="254"/>
        <v>0</v>
      </c>
      <c r="AW242" s="3">
        <v>45443</v>
      </c>
      <c r="AX242" s="36">
        <f t="shared" si="255"/>
        <v>-1.1120897539833675E-2</v>
      </c>
      <c r="AY242">
        <f t="shared" si="256"/>
        <v>4.0181067498900672E-3</v>
      </c>
      <c r="AZ242" s="49">
        <f t="shared" ref="AZ242:BA242" si="293">BF448</f>
        <v>0.78</v>
      </c>
      <c r="BA242" s="49">
        <f t="shared" si="293"/>
        <v>-1.67</v>
      </c>
      <c r="BD242">
        <v>200703</v>
      </c>
      <c r="BE242" t="s">
        <v>326</v>
      </c>
      <c r="BF242" s="49">
        <v>0.16</v>
      </c>
      <c r="BG242">
        <v>-0.97</v>
      </c>
      <c r="BH242" t="s">
        <v>306</v>
      </c>
    </row>
    <row r="243" spans="2:60" ht="13" x14ac:dyDescent="0.3">
      <c r="B243" s="27">
        <v>45471</v>
      </c>
      <c r="C243" s="34">
        <v>256.85000000000002</v>
      </c>
      <c r="D243" s="29"/>
      <c r="E243" s="28">
        <v>256.85000000000002</v>
      </c>
      <c r="F243" s="28">
        <v>0</v>
      </c>
      <c r="G243" s="30">
        <v>0</v>
      </c>
      <c r="H243" s="28">
        <v>256.85000000000002</v>
      </c>
      <c r="I243" s="28"/>
      <c r="J243" s="31">
        <v>1.214</v>
      </c>
      <c r="K243" s="31">
        <f t="shared" si="241"/>
        <v>1.2950908567519472E-3</v>
      </c>
      <c r="L243" s="36"/>
      <c r="N243" s="39">
        <v>45473</v>
      </c>
      <c r="O243" s="40">
        <v>11907.1502</v>
      </c>
      <c r="P243" s="41">
        <v>412.45379999999898</v>
      </c>
      <c r="Q243" s="42">
        <v>3.5882096024736999E-2</v>
      </c>
      <c r="R243" s="40">
        <v>11508.8868</v>
      </c>
      <c r="S243" s="40">
        <v>11508.8868</v>
      </c>
      <c r="T243" s="40">
        <v>11961.9311</v>
      </c>
      <c r="U243">
        <f t="shared" si="242"/>
        <v>3.5253330434862222E-2</v>
      </c>
      <c r="V243" s="44"/>
      <c r="W243" s="45"/>
      <c r="X243" s="3"/>
      <c r="Y243" s="3">
        <v>45473</v>
      </c>
      <c r="Z243">
        <v>99.8671875</v>
      </c>
      <c r="AA243">
        <f t="shared" si="243"/>
        <v>8.8002453691134689E-3</v>
      </c>
      <c r="AB243" s="45"/>
      <c r="AC243" s="45"/>
      <c r="AD243" s="3">
        <v>45473</v>
      </c>
      <c r="AE243" s="36">
        <f t="shared" si="244"/>
        <v>-7.5051545123615213E-3</v>
      </c>
      <c r="AF243">
        <f t="shared" si="245"/>
        <v>2.6453085065748755E-2</v>
      </c>
      <c r="AH243" s="3">
        <v>45473</v>
      </c>
      <c r="AI243" s="36">
        <f t="shared" si="246"/>
        <v>-3.3958239578110276E-2</v>
      </c>
      <c r="AJ243" s="36"/>
      <c r="AK243" s="3">
        <v>45473</v>
      </c>
      <c r="AL243" s="36">
        <f t="shared" si="247"/>
        <v>-7.5051545123615213E-3</v>
      </c>
      <c r="AM243">
        <f t="shared" si="248"/>
        <v>2.6453085065748755E-2</v>
      </c>
      <c r="AN243">
        <f t="shared" si="249"/>
        <v>6.9976570949573981E-4</v>
      </c>
      <c r="AP243" s="3">
        <v>45473</v>
      </c>
      <c r="AQ243" s="36">
        <f t="shared" si="250"/>
        <v>-7.5051545123615213E-3</v>
      </c>
      <c r="AR243">
        <f t="shared" si="251"/>
        <v>2.6453085065748755E-2</v>
      </c>
      <c r="AS243">
        <f t="shared" si="252"/>
        <v>0</v>
      </c>
      <c r="AT243">
        <f t="shared" si="253"/>
        <v>2.6453085065748755E-2</v>
      </c>
      <c r="AU243">
        <f t="shared" si="254"/>
        <v>0</v>
      </c>
      <c r="AW243" s="3">
        <v>45473</v>
      </c>
      <c r="AX243" s="36">
        <f t="shared" si="255"/>
        <v>-7.5051545123615213E-3</v>
      </c>
      <c r="AY243">
        <f t="shared" si="256"/>
        <v>2.6453085065748755E-2</v>
      </c>
      <c r="AZ243" s="49">
        <f t="shared" ref="AZ243:BA243" si="294">BF449</f>
        <v>-3.06</v>
      </c>
      <c r="BA243" s="49">
        <f t="shared" si="294"/>
        <v>-3.31</v>
      </c>
      <c r="BD243">
        <v>200704</v>
      </c>
      <c r="BE243" t="s">
        <v>328</v>
      </c>
      <c r="BF243" s="49">
        <v>-2.16</v>
      </c>
      <c r="BG243">
        <v>-1.45</v>
      </c>
      <c r="BH243" t="s">
        <v>322</v>
      </c>
    </row>
    <row r="244" spans="2:60" ht="13" x14ac:dyDescent="0.3">
      <c r="B244" s="21">
        <v>45504</v>
      </c>
      <c r="C244" s="33">
        <v>268.14999999999998</v>
      </c>
      <c r="D244" s="23"/>
      <c r="E244" s="22">
        <v>268.14999999999998</v>
      </c>
      <c r="F244" s="22">
        <v>0</v>
      </c>
      <c r="G244" s="24">
        <v>0</v>
      </c>
      <c r="H244" s="22">
        <v>268.14999999999998</v>
      </c>
      <c r="I244" s="25"/>
      <c r="J244" s="26"/>
      <c r="K244" s="31">
        <f t="shared" si="241"/>
        <v>4.3054268515657114E-2</v>
      </c>
      <c r="L244" s="36"/>
      <c r="N244" s="39">
        <v>45504</v>
      </c>
      <c r="O244" s="40">
        <v>12052.0885</v>
      </c>
      <c r="P244" s="41">
        <v>144.9383</v>
      </c>
      <c r="Q244" s="42">
        <v>1.21723752170355E-2</v>
      </c>
      <c r="R244" s="40">
        <v>11939.3802</v>
      </c>
      <c r="S244" s="40">
        <v>11781.569600000001</v>
      </c>
      <c r="T244" s="40">
        <v>12364.5551</v>
      </c>
      <c r="U244">
        <f t="shared" si="242"/>
        <v>1.2098887602684781E-2</v>
      </c>
      <c r="V244" s="44"/>
      <c r="W244" s="45"/>
      <c r="X244" s="3"/>
      <c r="Y244" s="3">
        <v>45504</v>
      </c>
      <c r="Z244">
        <v>102.7421875</v>
      </c>
      <c r="AA244">
        <f t="shared" si="243"/>
        <v>2.8381638173943249E-2</v>
      </c>
      <c r="AB244" s="45"/>
      <c r="AC244" s="45"/>
      <c r="AD244" s="3">
        <v>45504</v>
      </c>
      <c r="AE244" s="36">
        <f t="shared" si="244"/>
        <v>1.4672630341713865E-2</v>
      </c>
      <c r="AF244">
        <f t="shared" si="245"/>
        <v>-1.628275057125847E-2</v>
      </c>
      <c r="AH244" s="3">
        <v>45504</v>
      </c>
      <c r="AI244" s="36">
        <f t="shared" si="246"/>
        <v>3.0955380912972334E-2</v>
      </c>
      <c r="AJ244" s="36"/>
      <c r="AK244" s="3">
        <v>45504</v>
      </c>
      <c r="AL244" s="36">
        <f t="shared" si="247"/>
        <v>1.4672630341713865E-2</v>
      </c>
      <c r="AM244">
        <f t="shared" si="248"/>
        <v>-1.628275057125847E-2</v>
      </c>
      <c r="AN244">
        <f t="shared" si="249"/>
        <v>2.6512796616581802E-4</v>
      </c>
      <c r="AP244" s="3">
        <v>45504</v>
      </c>
      <c r="AQ244" s="36">
        <f t="shared" si="250"/>
        <v>1.4672630341713865E-2</v>
      </c>
      <c r="AR244">
        <f t="shared" si="251"/>
        <v>-1.628275057125847E-2</v>
      </c>
      <c r="AS244">
        <f t="shared" si="252"/>
        <v>-1</v>
      </c>
      <c r="AT244">
        <f t="shared" si="253"/>
        <v>-1.628275057125847E-2</v>
      </c>
      <c r="AU244">
        <f t="shared" si="254"/>
        <v>1.628275057125847E-2</v>
      </c>
      <c r="AW244" s="3">
        <v>45504</v>
      </c>
      <c r="AX244" s="36">
        <f t="shared" si="255"/>
        <v>1.4672630341713865E-2</v>
      </c>
      <c r="AY244">
        <f t="shared" si="256"/>
        <v>-1.628275057125847E-2</v>
      </c>
      <c r="AZ244" s="49">
        <f t="shared" ref="AZ244:BA244" si="295">BF450</f>
        <v>6.8</v>
      </c>
      <c r="BA244" s="49">
        <f t="shared" si="295"/>
        <v>5.74</v>
      </c>
      <c r="BD244">
        <v>200705</v>
      </c>
      <c r="BE244" t="s">
        <v>329</v>
      </c>
      <c r="BF244" s="49">
        <v>0.24</v>
      </c>
      <c r="BG244">
        <v>-0.65</v>
      </c>
      <c r="BH244" t="s">
        <v>313</v>
      </c>
    </row>
    <row r="245" spans="2:60" ht="13" x14ac:dyDescent="0.3">
      <c r="B245" s="27">
        <v>45534</v>
      </c>
      <c r="C245" s="34">
        <v>273.48</v>
      </c>
      <c r="D245" s="29"/>
      <c r="E245" s="28">
        <v>273.48</v>
      </c>
      <c r="F245" s="28">
        <v>0</v>
      </c>
      <c r="G245" s="30">
        <v>0</v>
      </c>
      <c r="H245" s="28">
        <v>273.48</v>
      </c>
      <c r="I245" s="28"/>
      <c r="J245" s="31"/>
      <c r="K245" s="31">
        <f t="shared" si="241"/>
        <v>1.9681967616659069E-2</v>
      </c>
      <c r="L245" s="36"/>
      <c r="N245" s="39">
        <v>45535</v>
      </c>
      <c r="O245" s="40">
        <v>12344.4324</v>
      </c>
      <c r="P245" s="41">
        <v>292.34390000000002</v>
      </c>
      <c r="Q245" s="42">
        <v>2.4256700405079198E-2</v>
      </c>
      <c r="R245" s="40">
        <v>11887.543100000001</v>
      </c>
      <c r="S245" s="40">
        <v>11319.9614</v>
      </c>
      <c r="T245" s="40">
        <v>12344.4324</v>
      </c>
      <c r="U245">
        <f t="shared" si="242"/>
        <v>2.3967179190670061E-2</v>
      </c>
      <c r="V245" s="44"/>
      <c r="W245" s="45"/>
      <c r="X245" s="3"/>
      <c r="Y245" s="3">
        <v>45535</v>
      </c>
      <c r="Z245">
        <v>99.7265625</v>
      </c>
      <c r="AA245">
        <f t="shared" si="243"/>
        <v>-2.9790750666380643E-2</v>
      </c>
      <c r="AB245" s="45"/>
      <c r="AC245" s="45"/>
      <c r="AD245" s="3">
        <v>45535</v>
      </c>
      <c r="AE245" s="36">
        <f t="shared" si="244"/>
        <v>4.9472718283039716E-2</v>
      </c>
      <c r="AF245">
        <f t="shared" si="245"/>
        <v>5.3757929857050704E-2</v>
      </c>
      <c r="AH245" s="3">
        <v>45535</v>
      </c>
      <c r="AI245" s="36">
        <f t="shared" si="246"/>
        <v>-4.2852115740109921E-3</v>
      </c>
      <c r="AJ245" s="36"/>
      <c r="AK245" s="3">
        <v>45535</v>
      </c>
      <c r="AL245" s="36">
        <f t="shared" si="247"/>
        <v>4.9472718283039716E-2</v>
      </c>
      <c r="AM245">
        <f t="shared" si="248"/>
        <v>5.3757929857050704E-2</v>
      </c>
      <c r="AN245">
        <f t="shared" si="249"/>
        <v>2.8899150225155834E-3</v>
      </c>
      <c r="AP245" s="3">
        <v>45535</v>
      </c>
      <c r="AQ245" s="36">
        <f t="shared" si="250"/>
        <v>4.9472718283039716E-2</v>
      </c>
      <c r="AR245">
        <f t="shared" si="251"/>
        <v>5.3757929857050704E-2</v>
      </c>
      <c r="AS245">
        <f t="shared" si="252"/>
        <v>0</v>
      </c>
      <c r="AT245">
        <f t="shared" si="253"/>
        <v>5.3757929857050704E-2</v>
      </c>
      <c r="AU245">
        <f t="shared" si="254"/>
        <v>0</v>
      </c>
      <c r="AW245" s="3">
        <v>45535</v>
      </c>
      <c r="AX245" s="36">
        <f t="shared" si="255"/>
        <v>4.9472718283039716E-2</v>
      </c>
      <c r="AY245">
        <f t="shared" si="256"/>
        <v>5.3757929857050704E-2</v>
      </c>
      <c r="AZ245" s="49">
        <f t="shared" ref="AZ245:BA245" si="296">BF451</f>
        <v>-3.55</v>
      </c>
      <c r="BA245" s="49">
        <f t="shared" si="296"/>
        <v>-1.1299999999999999</v>
      </c>
      <c r="BD245">
        <v>200706</v>
      </c>
      <c r="BE245" t="s">
        <v>323</v>
      </c>
      <c r="BF245" s="49">
        <v>0.75</v>
      </c>
      <c r="BG245">
        <v>-1.05</v>
      </c>
      <c r="BH245" t="s">
        <v>308</v>
      </c>
    </row>
    <row r="246" spans="2:60" ht="13" x14ac:dyDescent="0.3">
      <c r="B246" s="21">
        <v>45565</v>
      </c>
      <c r="C246" s="33">
        <v>274.29000000000002</v>
      </c>
      <c r="D246" s="23"/>
      <c r="E246" s="22">
        <v>274.29000000000002</v>
      </c>
      <c r="F246" s="22">
        <v>0</v>
      </c>
      <c r="G246" s="24">
        <v>0</v>
      </c>
      <c r="H246" s="22">
        <v>274.29000000000002</v>
      </c>
      <c r="I246" s="25"/>
      <c r="J246" s="32">
        <v>0.94299999999999995</v>
      </c>
      <c r="K246" s="31">
        <f t="shared" si="241"/>
        <v>6.3895186153291091E-3</v>
      </c>
      <c r="L246" s="36"/>
      <c r="N246" s="39">
        <v>45565</v>
      </c>
      <c r="O246" s="40">
        <v>12608.073700000001</v>
      </c>
      <c r="P246" s="41">
        <v>263.64130000000102</v>
      </c>
      <c r="Q246" s="42">
        <v>2.1357101846173301E-2</v>
      </c>
      <c r="R246" s="40">
        <v>12084.5653</v>
      </c>
      <c r="S246" s="40">
        <v>11823.570400000001</v>
      </c>
      <c r="T246" s="40">
        <v>12608.073700000001</v>
      </c>
      <c r="U246">
        <f t="shared" si="242"/>
        <v>2.1132234982043314E-2</v>
      </c>
      <c r="V246" s="44"/>
      <c r="W246" s="45"/>
      <c r="X246" s="3"/>
      <c r="Y246" s="3">
        <v>45565</v>
      </c>
      <c r="Z246">
        <v>100.7265625</v>
      </c>
      <c r="AA246">
        <f t="shared" si="243"/>
        <v>9.9774777352533844E-3</v>
      </c>
      <c r="AB246" s="45"/>
      <c r="AC246" s="45"/>
      <c r="AD246" s="3">
        <v>45565</v>
      </c>
      <c r="AE246" s="36">
        <f t="shared" si="244"/>
        <v>-3.5879591199242753E-3</v>
      </c>
      <c r="AF246">
        <f t="shared" si="245"/>
        <v>1.115475724678993E-2</v>
      </c>
      <c r="AH246" s="3">
        <v>45565</v>
      </c>
      <c r="AI246" s="36">
        <f t="shared" si="246"/>
        <v>-1.4742716366714205E-2</v>
      </c>
      <c r="AJ246" s="36"/>
      <c r="AK246" s="3">
        <v>45565</v>
      </c>
      <c r="AL246" s="36">
        <f t="shared" si="247"/>
        <v>-3.5879591199242753E-3</v>
      </c>
      <c r="AM246">
        <f t="shared" si="248"/>
        <v>1.115475724678993E-2</v>
      </c>
      <c r="AN246">
        <f t="shared" si="249"/>
        <v>1.2442860923481247E-4</v>
      </c>
      <c r="AP246" s="3">
        <v>45565</v>
      </c>
      <c r="AQ246" s="36">
        <f t="shared" si="250"/>
        <v>-3.5879591199242753E-3</v>
      </c>
      <c r="AR246">
        <f t="shared" si="251"/>
        <v>1.115475724678993E-2</v>
      </c>
      <c r="AS246">
        <f t="shared" si="252"/>
        <v>0</v>
      </c>
      <c r="AT246">
        <f t="shared" si="253"/>
        <v>1.115475724678993E-2</v>
      </c>
      <c r="AU246">
        <f t="shared" si="254"/>
        <v>0</v>
      </c>
      <c r="AW246" s="3">
        <v>45565</v>
      </c>
      <c r="AX246" s="36">
        <f t="shared" si="255"/>
        <v>-3.5879591199242753E-3</v>
      </c>
      <c r="AY246">
        <f t="shared" si="256"/>
        <v>1.115475724678993E-2</v>
      </c>
      <c r="AZ246" s="49">
        <f t="shared" ref="AZ246:BA246" si="297">BF452</f>
        <v>-0.17</v>
      </c>
      <c r="BA246" s="49">
        <f t="shared" si="297"/>
        <v>-2.59</v>
      </c>
      <c r="BD246">
        <v>200707</v>
      </c>
      <c r="BE246" t="s">
        <v>330</v>
      </c>
      <c r="BF246" s="49">
        <v>-2.61</v>
      </c>
      <c r="BG246">
        <v>-3.71</v>
      </c>
      <c r="BH246" t="s">
        <v>308</v>
      </c>
    </row>
    <row r="247" spans="2:60" ht="13" x14ac:dyDescent="0.3">
      <c r="B247" s="27" t="s">
        <v>173</v>
      </c>
      <c r="C247" s="34">
        <v>273.57</v>
      </c>
      <c r="D247" s="29"/>
      <c r="E247" s="28">
        <v>273.57</v>
      </c>
      <c r="F247" s="28">
        <v>0</v>
      </c>
      <c r="G247" s="30">
        <v>0</v>
      </c>
      <c r="H247" s="28">
        <v>273.57</v>
      </c>
      <c r="I247" s="28"/>
      <c r="J247" s="31"/>
      <c r="K247" s="31">
        <f t="shared" si="241"/>
        <v>-2.6284102307610976E-3</v>
      </c>
      <c r="L247" s="36"/>
      <c r="N247" s="39">
        <v>45596</v>
      </c>
      <c r="O247" s="40">
        <v>12493.7364</v>
      </c>
      <c r="P247" s="41">
        <v>-114.33730000000099</v>
      </c>
      <c r="Q247" s="42">
        <v>-9.0685780175921004E-3</v>
      </c>
      <c r="R247" s="40">
        <v>12490.8717</v>
      </c>
      <c r="S247" s="40">
        <v>12466.410099999999</v>
      </c>
      <c r="T247" s="40">
        <v>12840.3002</v>
      </c>
      <c r="U247">
        <f t="shared" si="242"/>
        <v>-9.1099478716538656E-3</v>
      </c>
      <c r="V247" s="44"/>
      <c r="W247" s="45"/>
      <c r="X247" s="3"/>
      <c r="Y247" s="3">
        <v>45596</v>
      </c>
      <c r="Z247">
        <v>96.7734375</v>
      </c>
      <c r="AA247">
        <f t="shared" si="243"/>
        <v>-4.003699285663772E-2</v>
      </c>
      <c r="AB247" s="45"/>
      <c r="AC247" s="45"/>
      <c r="AD247" s="3">
        <v>45596</v>
      </c>
      <c r="AE247" s="36">
        <f t="shared" si="244"/>
        <v>3.7408582625876624E-2</v>
      </c>
      <c r="AF247">
        <f t="shared" si="245"/>
        <v>3.0927044984983852E-2</v>
      </c>
      <c r="AH247" s="3">
        <v>45596</v>
      </c>
      <c r="AI247" s="36">
        <f t="shared" si="246"/>
        <v>6.4815376408927684E-3</v>
      </c>
      <c r="AJ247" s="36"/>
      <c r="AK247" s="3">
        <v>45596</v>
      </c>
      <c r="AL247" s="36">
        <f t="shared" si="247"/>
        <v>3.7408582625876624E-2</v>
      </c>
      <c r="AM247">
        <f t="shared" si="248"/>
        <v>3.0927044984983852E-2</v>
      </c>
      <c r="AN247">
        <f t="shared" si="249"/>
        <v>9.5648211150321479E-4</v>
      </c>
      <c r="AP247" s="3">
        <v>45596</v>
      </c>
      <c r="AQ247" s="36">
        <f t="shared" si="250"/>
        <v>3.7408582625876624E-2</v>
      </c>
      <c r="AR247">
        <f t="shared" si="251"/>
        <v>3.0927044984983852E-2</v>
      </c>
      <c r="AS247">
        <f t="shared" si="252"/>
        <v>0</v>
      </c>
      <c r="AT247">
        <f t="shared" si="253"/>
        <v>3.0927044984983852E-2</v>
      </c>
      <c r="AU247">
        <f t="shared" si="254"/>
        <v>0</v>
      </c>
      <c r="AW247" s="3">
        <v>45596</v>
      </c>
      <c r="AX247" s="36">
        <f t="shared" si="255"/>
        <v>3.7408582625876624E-2</v>
      </c>
      <c r="AY247">
        <f t="shared" si="256"/>
        <v>3.0927044984983852E-2</v>
      </c>
      <c r="AZ247" s="49">
        <f t="shared" ref="AZ247:BA247" si="298">BF453</f>
        <v>-1.01</v>
      </c>
      <c r="BA247" s="49">
        <f t="shared" si="298"/>
        <v>0.89</v>
      </c>
      <c r="BD247">
        <v>200708</v>
      </c>
      <c r="BE247" t="s">
        <v>331</v>
      </c>
      <c r="BF247" s="49">
        <v>-0.13</v>
      </c>
      <c r="BG247">
        <v>-1.86</v>
      </c>
      <c r="BH247" t="s">
        <v>287</v>
      </c>
    </row>
    <row r="248" spans="2:60" ht="13" x14ac:dyDescent="0.3">
      <c r="B248" s="21">
        <v>45625</v>
      </c>
      <c r="C248" s="33">
        <v>287.99</v>
      </c>
      <c r="D248" s="23"/>
      <c r="E248" s="22">
        <v>287.99</v>
      </c>
      <c r="F248" s="22">
        <v>0</v>
      </c>
      <c r="G248" s="24">
        <v>0</v>
      </c>
      <c r="H248" s="22">
        <v>287.99</v>
      </c>
      <c r="I248" s="25"/>
      <c r="J248" s="26"/>
      <c r="K248" s="31">
        <f t="shared" si="241"/>
        <v>5.1368226697209536E-2</v>
      </c>
      <c r="L248" s="36"/>
      <c r="N248" s="39">
        <v>45626</v>
      </c>
      <c r="O248" s="40">
        <v>13227.133</v>
      </c>
      <c r="P248" s="41">
        <v>733.39660000000003</v>
      </c>
      <c r="Q248" s="42">
        <v>5.8701142438062001E-2</v>
      </c>
      <c r="R248" s="40">
        <v>12545.401900000001</v>
      </c>
      <c r="S248" s="40">
        <v>12510.7345</v>
      </c>
      <c r="T248" s="40">
        <v>13227.133</v>
      </c>
      <c r="U248">
        <f t="shared" si="242"/>
        <v>5.7042819461789927E-2</v>
      </c>
      <c r="V248" s="44"/>
      <c r="W248" s="45"/>
      <c r="X248" s="3"/>
      <c r="Y248" s="3">
        <v>45626</v>
      </c>
      <c r="Z248">
        <v>100.5859375</v>
      </c>
      <c r="AA248">
        <f t="shared" si="243"/>
        <v>3.863991097773696E-2</v>
      </c>
      <c r="AB248" s="45"/>
      <c r="AC248" s="45"/>
      <c r="AD248" s="3">
        <v>45626</v>
      </c>
      <c r="AE248" s="36">
        <f t="shared" si="244"/>
        <v>1.2728315719472576E-2</v>
      </c>
      <c r="AF248">
        <f t="shared" si="245"/>
        <v>1.8402908484052967E-2</v>
      </c>
      <c r="AH248" s="3">
        <v>45626</v>
      </c>
      <c r="AI248" s="36">
        <f t="shared" si="246"/>
        <v>-5.6745927645803912E-3</v>
      </c>
      <c r="AJ248" s="36"/>
      <c r="AK248" s="3">
        <v>45626</v>
      </c>
      <c r="AL248" s="36">
        <f t="shared" si="247"/>
        <v>1.2728315719472576E-2</v>
      </c>
      <c r="AM248">
        <f t="shared" si="248"/>
        <v>1.8402908484052967E-2</v>
      </c>
      <c r="AN248">
        <f t="shared" si="249"/>
        <v>3.3866704067242866E-4</v>
      </c>
      <c r="AP248" s="3">
        <v>45626</v>
      </c>
      <c r="AQ248" s="36">
        <f t="shared" si="250"/>
        <v>1.2728315719472576E-2</v>
      </c>
      <c r="AR248">
        <f t="shared" si="251"/>
        <v>1.8402908484052967E-2</v>
      </c>
      <c r="AS248">
        <f t="shared" si="252"/>
        <v>0</v>
      </c>
      <c r="AT248">
        <f t="shared" si="253"/>
        <v>1.8402908484052967E-2</v>
      </c>
      <c r="AU248">
        <f t="shared" si="254"/>
        <v>0</v>
      </c>
      <c r="AW248" s="3">
        <v>45626</v>
      </c>
      <c r="AX248" s="36">
        <f t="shared" si="255"/>
        <v>1.2728315719472576E-2</v>
      </c>
      <c r="AY248">
        <f t="shared" si="256"/>
        <v>1.8402908484052967E-2</v>
      </c>
      <c r="AZ248" s="49">
        <f t="shared" ref="AZ248:BA248" si="299">BF454</f>
        <v>4.63</v>
      </c>
      <c r="BA248" s="49">
        <f t="shared" si="299"/>
        <v>-0.05</v>
      </c>
      <c r="BD248">
        <v>200709</v>
      </c>
      <c r="BE248" t="s">
        <v>332</v>
      </c>
      <c r="BF248" s="49">
        <v>-2.23</v>
      </c>
      <c r="BG248">
        <v>-2.21</v>
      </c>
      <c r="BH248" t="s">
        <v>293</v>
      </c>
    </row>
    <row r="249" spans="2:60" ht="13" x14ac:dyDescent="0.3">
      <c r="B249" s="27">
        <v>45657</v>
      </c>
      <c r="C249" s="34">
        <v>257.18</v>
      </c>
      <c r="D249" s="29"/>
      <c r="E249" s="28">
        <v>257.18</v>
      </c>
      <c r="F249" s="28">
        <v>0</v>
      </c>
      <c r="G249" s="30">
        <v>0</v>
      </c>
      <c r="H249" s="28">
        <v>257.18</v>
      </c>
      <c r="I249" s="28"/>
      <c r="J249" s="31">
        <v>0.75700000000000001</v>
      </c>
      <c r="K249" s="31">
        <f t="shared" si="241"/>
        <v>-0.11021038825405452</v>
      </c>
      <c r="L249" s="36"/>
      <c r="N249" s="39">
        <v>45657</v>
      </c>
      <c r="O249" s="40">
        <v>12911.8218</v>
      </c>
      <c r="P249" s="41">
        <v>-315.31119999999999</v>
      </c>
      <c r="Q249" s="42">
        <v>-2.38382119541703E-2</v>
      </c>
      <c r="R249" s="40">
        <v>13261.0751</v>
      </c>
      <c r="S249" s="40">
        <v>12875.087299999999</v>
      </c>
      <c r="T249" s="40">
        <v>13358.4953</v>
      </c>
      <c r="U249">
        <f t="shared" si="242"/>
        <v>-2.4126939866383455E-2</v>
      </c>
      <c r="V249" s="44"/>
      <c r="W249" s="45"/>
      <c r="X249" s="3"/>
      <c r="Y249" s="3">
        <v>45657</v>
      </c>
      <c r="Z249">
        <v>97.4609375</v>
      </c>
      <c r="AA249">
        <f t="shared" si="243"/>
        <v>-3.1560804912217445E-2</v>
      </c>
      <c r="AB249" s="45"/>
      <c r="AC249" s="45"/>
      <c r="AD249" s="3">
        <v>45657</v>
      </c>
      <c r="AE249" s="36">
        <f t="shared" si="244"/>
        <v>-7.8649583341837082E-2</v>
      </c>
      <c r="AF249">
        <f t="shared" si="245"/>
        <v>7.4338650458339907E-3</v>
      </c>
      <c r="AH249" s="3">
        <v>45657</v>
      </c>
      <c r="AI249" s="36">
        <f t="shared" si="246"/>
        <v>-8.6083448387671069E-2</v>
      </c>
      <c r="AJ249" s="36"/>
      <c r="AK249" s="3">
        <v>45657</v>
      </c>
      <c r="AL249" s="36">
        <f t="shared" si="247"/>
        <v>-7.8649583341837082E-2</v>
      </c>
      <c r="AM249">
        <f t="shared" si="248"/>
        <v>7.4338650458339907E-3</v>
      </c>
      <c r="AN249">
        <f t="shared" si="249"/>
        <v>5.5262349519672401E-5</v>
      </c>
      <c r="AP249" s="3">
        <v>45657</v>
      </c>
      <c r="AQ249" s="36">
        <f t="shared" si="250"/>
        <v>-7.8649583341837082E-2</v>
      </c>
      <c r="AR249">
        <f t="shared" si="251"/>
        <v>7.4338650458339907E-3</v>
      </c>
      <c r="AS249">
        <f t="shared" si="252"/>
        <v>0</v>
      </c>
      <c r="AT249">
        <f t="shared" si="253"/>
        <v>7.4338650458339907E-3</v>
      </c>
      <c r="AU249">
        <f t="shared" si="254"/>
        <v>0</v>
      </c>
      <c r="AW249" s="3">
        <v>45657</v>
      </c>
      <c r="AX249" s="36">
        <f t="shared" si="255"/>
        <v>-7.8649583341837082E-2</v>
      </c>
      <c r="AY249">
        <f t="shared" si="256"/>
        <v>7.4338650458339907E-3</v>
      </c>
      <c r="AZ249" s="49">
        <f t="shared" ref="AZ249:BA249" si="300">BF455</f>
        <v>-2.73</v>
      </c>
      <c r="BA249" s="49">
        <f t="shared" si="300"/>
        <v>-2.95</v>
      </c>
      <c r="BD249">
        <v>200710</v>
      </c>
      <c r="BE249" t="s">
        <v>333</v>
      </c>
      <c r="BF249" s="49">
        <v>0.08</v>
      </c>
      <c r="BG249">
        <v>-2.98</v>
      </c>
      <c r="BH249" t="s">
        <v>293</v>
      </c>
    </row>
    <row r="250" spans="2:60" ht="13" x14ac:dyDescent="0.3">
      <c r="B250" s="21">
        <v>45688</v>
      </c>
      <c r="C250" s="33">
        <v>273</v>
      </c>
      <c r="D250" s="23"/>
      <c r="E250" s="22">
        <v>273</v>
      </c>
      <c r="F250" s="22">
        <v>0</v>
      </c>
      <c r="G250" s="24">
        <v>0</v>
      </c>
      <c r="H250" s="22">
        <v>273</v>
      </c>
      <c r="I250" s="25"/>
      <c r="J250" s="26"/>
      <c r="K250" s="31">
        <f t="shared" si="241"/>
        <v>5.9695566342666845E-2</v>
      </c>
      <c r="L250" s="36"/>
      <c r="N250" s="39">
        <v>45688</v>
      </c>
      <c r="O250" s="40">
        <v>13271.3825</v>
      </c>
      <c r="P250" s="41">
        <v>359.5607</v>
      </c>
      <c r="Q250" s="42">
        <v>2.7847402602783799E-2</v>
      </c>
      <c r="R250" s="40">
        <v>12883.5784</v>
      </c>
      <c r="S250" s="40">
        <v>12797.391900000001</v>
      </c>
      <c r="T250" s="40">
        <v>13440.608899999999</v>
      </c>
      <c r="U250">
        <f t="shared" si="242"/>
        <v>2.7466714966634862E-2</v>
      </c>
      <c r="V250" s="44"/>
      <c r="W250" s="45"/>
      <c r="X250" s="3"/>
      <c r="Y250" s="3">
        <v>45688</v>
      </c>
      <c r="Z250">
        <v>97.7109375</v>
      </c>
      <c r="AA250">
        <f t="shared" si="243"/>
        <v>2.5618459291870915E-3</v>
      </c>
      <c r="AB250" s="45"/>
      <c r="AC250" s="45"/>
      <c r="AD250" s="3">
        <v>45688</v>
      </c>
      <c r="AE250" s="36">
        <f t="shared" si="244"/>
        <v>5.7133720413479756E-2</v>
      </c>
      <c r="AF250">
        <f t="shared" si="245"/>
        <v>2.490486903744777E-2</v>
      </c>
      <c r="AH250" s="3">
        <v>45688</v>
      </c>
      <c r="AI250" s="36">
        <f t="shared" si="246"/>
        <v>3.2228851376031986E-2</v>
      </c>
      <c r="AJ250" s="36"/>
      <c r="AK250" s="3">
        <v>45688</v>
      </c>
      <c r="AL250" s="36">
        <f t="shared" si="247"/>
        <v>5.7133720413479756E-2</v>
      </c>
      <c r="AM250">
        <f t="shared" si="248"/>
        <v>2.490486903744777E-2</v>
      </c>
      <c r="AN250">
        <f t="shared" si="249"/>
        <v>6.2025250177242467E-4</v>
      </c>
      <c r="AP250" s="3">
        <v>45688</v>
      </c>
      <c r="AQ250" s="36">
        <f t="shared" si="250"/>
        <v>5.7133720413479756E-2</v>
      </c>
      <c r="AR250">
        <f t="shared" si="251"/>
        <v>2.490486903744777E-2</v>
      </c>
      <c r="AS250">
        <f t="shared" si="252"/>
        <v>0</v>
      </c>
      <c r="AT250">
        <f t="shared" si="253"/>
        <v>2.490486903744777E-2</v>
      </c>
      <c r="AU250">
        <f t="shared" si="254"/>
        <v>0</v>
      </c>
      <c r="AW250" s="3">
        <v>45688</v>
      </c>
      <c r="AX250" s="36">
        <f t="shared" si="255"/>
        <v>5.7133720413479756E-2</v>
      </c>
      <c r="AY250">
        <f t="shared" si="256"/>
        <v>2.490486903744777E-2</v>
      </c>
      <c r="AZ250" s="49">
        <v>0.33</v>
      </c>
      <c r="BA250" s="49">
        <v>-2.25</v>
      </c>
      <c r="BD250">
        <v>200711</v>
      </c>
      <c r="BE250" t="s">
        <v>334</v>
      </c>
      <c r="BF250" s="49">
        <v>-2.93</v>
      </c>
      <c r="BG250">
        <v>-0.94</v>
      </c>
      <c r="BH250" t="s">
        <v>298</v>
      </c>
    </row>
    <row r="251" spans="2:60" ht="13" x14ac:dyDescent="0.3">
      <c r="B251" s="27">
        <v>45716</v>
      </c>
      <c r="C251" s="34">
        <v>275.22000000000003</v>
      </c>
      <c r="D251" s="29"/>
      <c r="E251" s="28">
        <v>275.22000000000003</v>
      </c>
      <c r="F251" s="28">
        <v>0</v>
      </c>
      <c r="G251" s="30">
        <v>0</v>
      </c>
      <c r="H251" s="28">
        <v>275.22000000000003</v>
      </c>
      <c r="I251" s="28"/>
      <c r="J251" s="31"/>
      <c r="K251" s="31">
        <f t="shared" si="241"/>
        <v>8.09898265217604E-3</v>
      </c>
      <c r="L251" s="36"/>
      <c r="N251" s="39">
        <v>45716</v>
      </c>
      <c r="O251" s="40">
        <v>13098.215899999999</v>
      </c>
      <c r="P251" s="41">
        <v>-173.16659999999999</v>
      </c>
      <c r="Q251" s="42">
        <v>-1.30481206460593E-2</v>
      </c>
      <c r="R251" s="40">
        <v>13171.2107</v>
      </c>
      <c r="S251" s="40">
        <v>12892.1991</v>
      </c>
      <c r="T251" s="40">
        <v>13510.2891</v>
      </c>
      <c r="U251">
        <f t="shared" si="242"/>
        <v>-1.3133995191153294E-2</v>
      </c>
      <c r="V251" s="44"/>
      <c r="W251" s="45"/>
      <c r="X251" s="3"/>
      <c r="Y251" s="3">
        <v>45716</v>
      </c>
      <c r="Z251">
        <v>103.4140625</v>
      </c>
      <c r="AA251">
        <f t="shared" si="243"/>
        <v>5.6727451164864232E-2</v>
      </c>
      <c r="AB251" s="45"/>
      <c r="AC251" s="45"/>
      <c r="AD251" s="3">
        <v>45716</v>
      </c>
      <c r="AE251" s="36">
        <f t="shared" si="244"/>
        <v>-4.8628468512688192E-2</v>
      </c>
      <c r="AF251">
        <f t="shared" si="245"/>
        <v>-6.9861446356017529E-2</v>
      </c>
      <c r="AH251" s="3">
        <v>45716</v>
      </c>
      <c r="AI251" s="36">
        <f t="shared" si="246"/>
        <v>2.1232977843329334E-2</v>
      </c>
      <c r="AJ251" s="36"/>
      <c r="AK251" s="3">
        <v>45716</v>
      </c>
      <c r="AL251" s="36">
        <f t="shared" si="247"/>
        <v>-4.8628468512688192E-2</v>
      </c>
      <c r="AM251">
        <f t="shared" si="248"/>
        <v>-6.9861446356017529E-2</v>
      </c>
      <c r="AN251">
        <f t="shared" si="249"/>
        <v>4.8806216869547153E-3</v>
      </c>
      <c r="AP251" s="3">
        <v>45716</v>
      </c>
      <c r="AQ251" s="36">
        <f t="shared" si="250"/>
        <v>-4.8628468512688192E-2</v>
      </c>
      <c r="AR251">
        <f t="shared" si="251"/>
        <v>-6.9861446356017529E-2</v>
      </c>
      <c r="AS251">
        <f t="shared" si="252"/>
        <v>-1</v>
      </c>
      <c r="AT251">
        <f t="shared" si="253"/>
        <v>-6.9861446356017529E-2</v>
      </c>
      <c r="AU251">
        <f t="shared" si="254"/>
        <v>6.9861446356017529E-2</v>
      </c>
      <c r="AW251" s="3">
        <v>45716</v>
      </c>
      <c r="AX251" s="36">
        <f t="shared" si="255"/>
        <v>-4.8628468512688192E-2</v>
      </c>
      <c r="AY251">
        <f t="shared" si="256"/>
        <v>-6.9861446356017529E-2</v>
      </c>
      <c r="AZ251" s="49">
        <v>0.33</v>
      </c>
      <c r="BA251" s="49">
        <v>-2.25</v>
      </c>
      <c r="BD251">
        <v>200712</v>
      </c>
      <c r="BE251" t="s">
        <v>335</v>
      </c>
      <c r="BF251" s="49">
        <v>0.13</v>
      </c>
      <c r="BG251">
        <v>-0.55000000000000004</v>
      </c>
      <c r="BH251" t="s">
        <v>288</v>
      </c>
    </row>
    <row r="252" spans="2:60" ht="13" x14ac:dyDescent="0.3">
      <c r="B252" s="21">
        <v>45747</v>
      </c>
      <c r="C252" s="33">
        <v>262.18</v>
      </c>
      <c r="D252" s="23"/>
      <c r="E252" s="22">
        <v>262.18</v>
      </c>
      <c r="F252" s="22">
        <v>0</v>
      </c>
      <c r="G252" s="24">
        <v>0</v>
      </c>
      <c r="H252" s="22">
        <v>262.18</v>
      </c>
      <c r="I252" s="25"/>
      <c r="J252" s="32">
        <v>0.96499999999999997</v>
      </c>
      <c r="K252" s="31">
        <f t="shared" si="241"/>
        <v>-4.4865566787878036E-2</v>
      </c>
      <c r="L252" s="36"/>
      <c r="N252" s="39">
        <v>45747</v>
      </c>
      <c r="O252" s="40">
        <v>12360.2065</v>
      </c>
      <c r="P252" s="41">
        <v>-738.009399999999</v>
      </c>
      <c r="Q252" s="42">
        <v>-5.6344268993153403E-2</v>
      </c>
      <c r="R252" s="40">
        <v>12868.9537</v>
      </c>
      <c r="S252" s="40">
        <v>12153.3307</v>
      </c>
      <c r="T252" s="40">
        <v>12868.9537</v>
      </c>
      <c r="U252">
        <f t="shared" si="242"/>
        <v>-5.799387108287312E-2</v>
      </c>
      <c r="V252" s="44"/>
      <c r="W252" s="45"/>
      <c r="X252" s="3"/>
      <c r="Y252" s="3">
        <v>45747</v>
      </c>
      <c r="Z252">
        <v>103.3203125</v>
      </c>
      <c r="AA252">
        <f t="shared" si="243"/>
        <v>-9.069609872706377E-4</v>
      </c>
      <c r="AB252" s="45"/>
      <c r="AC252" s="45"/>
      <c r="AD252" s="3">
        <v>45747</v>
      </c>
      <c r="AE252" s="36">
        <f t="shared" si="244"/>
        <v>-4.3958605800607398E-2</v>
      </c>
      <c r="AF252">
        <f t="shared" si="245"/>
        <v>-5.7086910095602482E-2</v>
      </c>
      <c r="AH252" s="3">
        <v>45747</v>
      </c>
      <c r="AI252" s="36">
        <f t="shared" si="246"/>
        <v>1.3128304294995084E-2</v>
      </c>
      <c r="AJ252" s="36"/>
      <c r="AK252" s="3">
        <v>45747</v>
      </c>
      <c r="AL252" s="36">
        <f t="shared" si="247"/>
        <v>-4.3958605800607398E-2</v>
      </c>
      <c r="AM252">
        <f t="shared" si="248"/>
        <v>-5.7086910095602482E-2</v>
      </c>
      <c r="AN252">
        <f t="shared" si="249"/>
        <v>3.2589153042634007E-3</v>
      </c>
      <c r="AP252" s="3">
        <v>45747</v>
      </c>
      <c r="AQ252" s="36">
        <f t="shared" si="250"/>
        <v>-4.3958605800607398E-2</v>
      </c>
      <c r="AR252">
        <f t="shared" si="251"/>
        <v>-5.7086910095602482E-2</v>
      </c>
      <c r="AS252">
        <f t="shared" si="252"/>
        <v>-1</v>
      </c>
      <c r="AT252">
        <f t="shared" si="253"/>
        <v>-5.7086910095602482E-2</v>
      </c>
      <c r="AU252">
        <f t="shared" si="254"/>
        <v>5.7086910095602482E-2</v>
      </c>
      <c r="AW252" s="3">
        <v>45747</v>
      </c>
      <c r="AX252" s="36">
        <f t="shared" si="255"/>
        <v>-4.3958605800607398E-2</v>
      </c>
      <c r="AY252">
        <f t="shared" si="256"/>
        <v>-5.7086910095602482E-2</v>
      </c>
      <c r="AZ252" s="49">
        <v>0.33</v>
      </c>
      <c r="BA252" s="49">
        <v>-2.25</v>
      </c>
      <c r="BD252">
        <v>200801</v>
      </c>
      <c r="BE252" t="s">
        <v>337</v>
      </c>
      <c r="BF252" s="49">
        <v>-1.03</v>
      </c>
      <c r="BG252">
        <v>3.97</v>
      </c>
      <c r="BH252" t="s">
        <v>271</v>
      </c>
    </row>
    <row r="253" spans="2:60" ht="13" x14ac:dyDescent="0.3">
      <c r="N253" s="39"/>
      <c r="O253" s="40"/>
      <c r="P253" s="41"/>
      <c r="Q253" s="42"/>
      <c r="R253" s="40"/>
      <c r="S253" s="40"/>
      <c r="T253" s="40"/>
      <c r="V253" s="44"/>
      <c r="W253" s="45"/>
      <c r="X253" s="3"/>
      <c r="Y253" s="49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BD253">
        <v>200802</v>
      </c>
      <c r="BE253" t="s">
        <v>339</v>
      </c>
      <c r="BF253" s="49">
        <v>-0.43</v>
      </c>
      <c r="BG253">
        <v>-0.84</v>
      </c>
      <c r="BH253" t="s">
        <v>336</v>
      </c>
    </row>
    <row r="254" spans="2:60" x14ac:dyDescent="0.25">
      <c r="X254" s="3"/>
      <c r="Y254" s="49"/>
      <c r="BD254">
        <v>200803</v>
      </c>
      <c r="BE254" t="s">
        <v>340</v>
      </c>
      <c r="BF254" s="49">
        <v>0.71</v>
      </c>
      <c r="BG254">
        <v>0.3</v>
      </c>
      <c r="BH254" t="s">
        <v>341</v>
      </c>
    </row>
    <row r="255" spans="2:60" x14ac:dyDescent="0.25">
      <c r="X255" s="3"/>
      <c r="Y255" s="49"/>
      <c r="BD255">
        <v>200804</v>
      </c>
      <c r="BE255" t="s">
        <v>342</v>
      </c>
      <c r="BF255" s="49">
        <v>-1.72</v>
      </c>
      <c r="BG255">
        <v>-0.94</v>
      </c>
      <c r="BH255" t="s">
        <v>343</v>
      </c>
    </row>
    <row r="256" spans="2:60" x14ac:dyDescent="0.25">
      <c r="X256" s="3"/>
      <c r="Y256" s="49"/>
      <c r="BD256">
        <v>200805</v>
      </c>
      <c r="BE256" t="s">
        <v>344</v>
      </c>
      <c r="BF256" s="49">
        <v>2.96</v>
      </c>
      <c r="BG256">
        <v>-1.43</v>
      </c>
      <c r="BH256" t="s">
        <v>343</v>
      </c>
    </row>
    <row r="257" spans="24:60" x14ac:dyDescent="0.25">
      <c r="X257" s="3"/>
      <c r="Y257" s="49"/>
      <c r="BD257">
        <v>200806</v>
      </c>
      <c r="BE257" t="s">
        <v>345</v>
      </c>
      <c r="BF257" s="49">
        <v>1.23</v>
      </c>
      <c r="BG257">
        <v>-2.71</v>
      </c>
      <c r="BH257" t="s">
        <v>341</v>
      </c>
    </row>
    <row r="258" spans="24:60" x14ac:dyDescent="0.25">
      <c r="X258" s="3"/>
      <c r="Y258" s="49"/>
      <c r="BD258">
        <v>200807</v>
      </c>
      <c r="BE258" t="s">
        <v>347</v>
      </c>
      <c r="BF258" s="49">
        <v>2.6</v>
      </c>
      <c r="BG258">
        <v>5.42</v>
      </c>
      <c r="BH258" t="s">
        <v>348</v>
      </c>
    </row>
    <row r="259" spans="24:60" x14ac:dyDescent="0.25">
      <c r="X259" s="3"/>
      <c r="Y259" s="49"/>
      <c r="BD259">
        <v>200808</v>
      </c>
      <c r="BE259" t="s">
        <v>349</v>
      </c>
      <c r="BF259" s="49">
        <v>3.6</v>
      </c>
      <c r="BG259">
        <v>1.59</v>
      </c>
      <c r="BH259" t="s">
        <v>336</v>
      </c>
    </row>
    <row r="260" spans="24:60" x14ac:dyDescent="0.25">
      <c r="X260" s="3"/>
      <c r="Y260" s="49"/>
      <c r="BD260">
        <v>200809</v>
      </c>
      <c r="BE260" t="s">
        <v>350</v>
      </c>
      <c r="BF260" s="49">
        <v>-1.23</v>
      </c>
      <c r="BG260">
        <v>5.91</v>
      </c>
      <c r="BH260" t="s">
        <v>348</v>
      </c>
    </row>
    <row r="261" spans="24:60" x14ac:dyDescent="0.25">
      <c r="X261" s="3"/>
      <c r="Y261" s="49"/>
      <c r="BD261">
        <v>200810</v>
      </c>
      <c r="BE261" t="s">
        <v>351</v>
      </c>
      <c r="BF261" s="49">
        <v>-2.6</v>
      </c>
      <c r="BG261">
        <v>-2.2999999999999998</v>
      </c>
      <c r="BH261" t="s">
        <v>312</v>
      </c>
    </row>
    <row r="262" spans="24:60" x14ac:dyDescent="0.25">
      <c r="X262" s="3"/>
      <c r="Y262" s="49"/>
      <c r="BD262">
        <v>200811</v>
      </c>
      <c r="BE262" t="s">
        <v>352</v>
      </c>
      <c r="BF262" s="49">
        <v>-2.85</v>
      </c>
      <c r="BG262">
        <v>-6.31</v>
      </c>
      <c r="BH262" t="s">
        <v>353</v>
      </c>
    </row>
    <row r="263" spans="24:60" x14ac:dyDescent="0.25">
      <c r="X263" s="3"/>
      <c r="Y263" s="49"/>
      <c r="BD263">
        <v>200812</v>
      </c>
      <c r="BE263" t="s">
        <v>354</v>
      </c>
      <c r="BF263" s="49">
        <v>3.46</v>
      </c>
      <c r="BG263">
        <v>0.14000000000000001</v>
      </c>
      <c r="BH263" t="s">
        <v>355</v>
      </c>
    </row>
    <row r="264" spans="24:60" x14ac:dyDescent="0.25">
      <c r="X264" s="3"/>
      <c r="Y264" s="49"/>
      <c r="BD264">
        <v>200901</v>
      </c>
      <c r="BE264" t="s">
        <v>356</v>
      </c>
      <c r="BF264" s="49">
        <v>7.0000000000000007E-2</v>
      </c>
      <c r="BG264">
        <v>-11.29</v>
      </c>
      <c r="BH264" t="s">
        <v>355</v>
      </c>
    </row>
    <row r="265" spans="24:60" x14ac:dyDescent="0.25">
      <c r="X265" s="3"/>
      <c r="Y265" s="49"/>
      <c r="BD265">
        <v>200902</v>
      </c>
      <c r="BE265" t="s">
        <v>357</v>
      </c>
      <c r="BF265" s="49">
        <v>0.05</v>
      </c>
      <c r="BG265">
        <v>-6.95</v>
      </c>
      <c r="BH265" t="s">
        <v>359</v>
      </c>
    </row>
    <row r="266" spans="24:60" x14ac:dyDescent="0.25">
      <c r="X266" s="3"/>
      <c r="Y266" s="49"/>
      <c r="BD266">
        <v>200903</v>
      </c>
      <c r="BE266" t="s">
        <v>360</v>
      </c>
      <c r="BF266" s="49">
        <v>0.03</v>
      </c>
      <c r="BG266">
        <v>3.47</v>
      </c>
      <c r="BH266" t="s">
        <v>361</v>
      </c>
    </row>
    <row r="267" spans="24:60" x14ac:dyDescent="0.25">
      <c r="X267" s="3"/>
      <c r="Y267" s="49"/>
      <c r="BD267">
        <v>200904</v>
      </c>
      <c r="BE267" t="s">
        <v>362</v>
      </c>
      <c r="BF267" s="49">
        <v>5.39</v>
      </c>
      <c r="BG267">
        <v>5.36</v>
      </c>
      <c r="BH267" t="s">
        <v>359</v>
      </c>
    </row>
    <row r="268" spans="24:60" x14ac:dyDescent="0.25">
      <c r="X268" s="3"/>
      <c r="Y268" s="49"/>
      <c r="BD268">
        <v>200905</v>
      </c>
      <c r="BE268" t="s">
        <v>363</v>
      </c>
      <c r="BF268" s="49">
        <v>-2.52</v>
      </c>
      <c r="BG268">
        <v>0.28000000000000003</v>
      </c>
      <c r="BH268" t="s">
        <v>355</v>
      </c>
    </row>
    <row r="269" spans="24:60" x14ac:dyDescent="0.25">
      <c r="X269" s="3"/>
      <c r="Y269" s="49"/>
      <c r="BD269">
        <v>200906</v>
      </c>
      <c r="BE269" t="s">
        <v>306</v>
      </c>
      <c r="BF269" s="49">
        <v>2.63</v>
      </c>
      <c r="BG269">
        <v>-2.73</v>
      </c>
      <c r="BH269" t="s">
        <v>359</v>
      </c>
    </row>
    <row r="270" spans="24:60" x14ac:dyDescent="0.25">
      <c r="X270" s="3"/>
      <c r="Y270" s="49"/>
      <c r="BD270">
        <v>200907</v>
      </c>
      <c r="BE270" t="s">
        <v>364</v>
      </c>
      <c r="BF270" s="49">
        <v>1.87</v>
      </c>
      <c r="BG270">
        <v>4.83</v>
      </c>
      <c r="BH270" t="s">
        <v>359</v>
      </c>
    </row>
    <row r="271" spans="24:60" x14ac:dyDescent="0.25">
      <c r="X271" s="3"/>
      <c r="Y271" s="49"/>
      <c r="BD271">
        <v>200908</v>
      </c>
      <c r="BE271" t="s">
        <v>366</v>
      </c>
      <c r="BF271" s="49">
        <v>-1.08</v>
      </c>
      <c r="BG271">
        <v>7.63</v>
      </c>
      <c r="BH271" t="s">
        <v>359</v>
      </c>
    </row>
    <row r="272" spans="24:60" x14ac:dyDescent="0.25">
      <c r="X272" s="3"/>
      <c r="Y272" s="49"/>
      <c r="BD272">
        <v>200909</v>
      </c>
      <c r="BE272" t="s">
        <v>368</v>
      </c>
      <c r="BF272" s="49">
        <v>2.4300000000000002</v>
      </c>
      <c r="BG272">
        <v>1.04</v>
      </c>
      <c r="BH272" t="s">
        <v>359</v>
      </c>
    </row>
    <row r="273" spans="24:60" x14ac:dyDescent="0.25">
      <c r="X273" s="3"/>
      <c r="Y273" s="49"/>
      <c r="BD273">
        <v>200910</v>
      </c>
      <c r="BE273" t="s">
        <v>369</v>
      </c>
      <c r="BF273" s="49">
        <v>-4.3499999999999996</v>
      </c>
      <c r="BG273">
        <v>-4.21</v>
      </c>
      <c r="BH273" t="s">
        <v>355</v>
      </c>
    </row>
    <row r="274" spans="24:60" x14ac:dyDescent="0.25">
      <c r="X274" s="3"/>
      <c r="Y274" s="49"/>
      <c r="BD274">
        <v>200911</v>
      </c>
      <c r="BE274" t="s">
        <v>370</v>
      </c>
      <c r="BF274" s="49">
        <v>-2.4</v>
      </c>
      <c r="BG274">
        <v>-0.34</v>
      </c>
      <c r="BH274" t="s">
        <v>355</v>
      </c>
    </row>
    <row r="275" spans="24:60" x14ac:dyDescent="0.25">
      <c r="X275" s="3"/>
      <c r="Y275" s="49"/>
      <c r="BD275">
        <v>200912</v>
      </c>
      <c r="BE275" t="s">
        <v>371</v>
      </c>
      <c r="BF275" s="49">
        <v>6.05</v>
      </c>
      <c r="BG275">
        <v>-0.16</v>
      </c>
      <c r="BH275" t="s">
        <v>359</v>
      </c>
    </row>
    <row r="276" spans="24:60" x14ac:dyDescent="0.25">
      <c r="X276" s="3"/>
      <c r="Y276" s="49"/>
      <c r="BD276">
        <v>201001</v>
      </c>
      <c r="BE276" t="s">
        <v>372</v>
      </c>
      <c r="BF276" s="49">
        <v>0.4</v>
      </c>
      <c r="BG276">
        <v>0.43</v>
      </c>
      <c r="BH276" t="s">
        <v>355</v>
      </c>
    </row>
    <row r="277" spans="24:60" x14ac:dyDescent="0.25">
      <c r="X277" s="3"/>
      <c r="Y277" s="49"/>
      <c r="BD277">
        <v>201002</v>
      </c>
      <c r="BE277" t="s">
        <v>373</v>
      </c>
      <c r="BF277" s="49">
        <v>1.19</v>
      </c>
      <c r="BG277">
        <v>3.22</v>
      </c>
      <c r="BH277" t="s">
        <v>355</v>
      </c>
    </row>
    <row r="278" spans="24:60" x14ac:dyDescent="0.25">
      <c r="X278" s="3"/>
      <c r="Y278" s="49"/>
      <c r="BD278">
        <v>201003</v>
      </c>
      <c r="BE278" t="s">
        <v>374</v>
      </c>
      <c r="BF278" s="49">
        <v>1.48</v>
      </c>
      <c r="BG278">
        <v>2.21</v>
      </c>
      <c r="BH278" t="s">
        <v>359</v>
      </c>
    </row>
    <row r="279" spans="24:60" x14ac:dyDescent="0.25">
      <c r="X279" s="3"/>
      <c r="Y279" s="49"/>
      <c r="BD279">
        <v>201004</v>
      </c>
      <c r="BE279" t="s">
        <v>375</v>
      </c>
      <c r="BF279" s="49">
        <v>4.87</v>
      </c>
      <c r="BG279">
        <v>2.89</v>
      </c>
      <c r="BH279" t="s">
        <v>359</v>
      </c>
    </row>
    <row r="280" spans="24:60" x14ac:dyDescent="0.25">
      <c r="X280" s="3"/>
      <c r="Y280" s="49"/>
      <c r="BD280">
        <v>201005</v>
      </c>
      <c r="BE280" t="s">
        <v>377</v>
      </c>
      <c r="BF280" s="49">
        <v>0.09</v>
      </c>
      <c r="BG280">
        <v>-2.44</v>
      </c>
      <c r="BH280" t="s">
        <v>359</v>
      </c>
    </row>
    <row r="281" spans="24:60" x14ac:dyDescent="0.25">
      <c r="X281" s="3"/>
      <c r="Y281" s="49"/>
      <c r="BD281">
        <v>201006</v>
      </c>
      <c r="BE281" t="s">
        <v>379</v>
      </c>
      <c r="BF281" s="49">
        <v>-1.81</v>
      </c>
      <c r="BG281">
        <v>-4.7</v>
      </c>
      <c r="BH281" t="s">
        <v>359</v>
      </c>
    </row>
    <row r="282" spans="24:60" x14ac:dyDescent="0.25">
      <c r="X282" s="3"/>
      <c r="Y282" s="49"/>
      <c r="BD282">
        <v>201007</v>
      </c>
      <c r="BE282" t="s">
        <v>380</v>
      </c>
      <c r="BF282" s="49">
        <v>0.2</v>
      </c>
      <c r="BG282">
        <v>-0.31</v>
      </c>
      <c r="BH282" t="s">
        <v>359</v>
      </c>
    </row>
    <row r="283" spans="24:60" x14ac:dyDescent="0.25">
      <c r="X283" s="3"/>
      <c r="Y283" s="49"/>
      <c r="BD283">
        <v>201008</v>
      </c>
      <c r="BE283" t="s">
        <v>381</v>
      </c>
      <c r="BF283" s="49">
        <v>-3</v>
      </c>
      <c r="BG283">
        <v>-1.9</v>
      </c>
      <c r="BH283" t="s">
        <v>359</v>
      </c>
    </row>
    <row r="284" spans="24:60" x14ac:dyDescent="0.25">
      <c r="X284" s="3"/>
      <c r="Y284" s="49"/>
      <c r="BD284">
        <v>201009</v>
      </c>
      <c r="BE284" t="s">
        <v>382</v>
      </c>
      <c r="BF284" s="49">
        <v>3.96</v>
      </c>
      <c r="BG284">
        <v>-3.16</v>
      </c>
      <c r="BH284" t="s">
        <v>359</v>
      </c>
    </row>
    <row r="285" spans="24:60" x14ac:dyDescent="0.25">
      <c r="X285" s="3"/>
      <c r="Y285" s="49"/>
      <c r="BD285">
        <v>201010</v>
      </c>
      <c r="BE285" t="s">
        <v>383</v>
      </c>
      <c r="BF285" s="49">
        <v>1.1299999999999999</v>
      </c>
      <c r="BG285">
        <v>-2.42</v>
      </c>
      <c r="BH285" t="s">
        <v>359</v>
      </c>
    </row>
    <row r="286" spans="24:60" x14ac:dyDescent="0.25">
      <c r="X286" s="3"/>
      <c r="Y286" s="49"/>
      <c r="BD286">
        <v>201011</v>
      </c>
      <c r="BE286" t="s">
        <v>301</v>
      </c>
      <c r="BF286" s="49">
        <v>3.76</v>
      </c>
      <c r="BG286">
        <v>-0.96</v>
      </c>
      <c r="BH286" t="s">
        <v>359</v>
      </c>
    </row>
    <row r="287" spans="24:60" x14ac:dyDescent="0.25">
      <c r="X287" s="3"/>
      <c r="Y287" s="49"/>
      <c r="BD287">
        <v>201012</v>
      </c>
      <c r="BE287" t="s">
        <v>384</v>
      </c>
      <c r="BF287" s="49">
        <v>0.73</v>
      </c>
      <c r="BG287">
        <v>3.69</v>
      </c>
      <c r="BH287" t="s">
        <v>359</v>
      </c>
    </row>
    <row r="288" spans="24:60" x14ac:dyDescent="0.25">
      <c r="X288" s="3"/>
      <c r="Y288" s="49"/>
      <c r="BD288">
        <v>201101</v>
      </c>
      <c r="BE288" t="s">
        <v>385</v>
      </c>
      <c r="BF288" s="49">
        <v>-2.5</v>
      </c>
      <c r="BG288">
        <v>0.82</v>
      </c>
      <c r="BH288" t="s">
        <v>359</v>
      </c>
    </row>
    <row r="289" spans="24:60" x14ac:dyDescent="0.25">
      <c r="X289" s="3"/>
      <c r="Y289" s="49"/>
      <c r="BD289">
        <v>201102</v>
      </c>
      <c r="BE289" t="s">
        <v>328</v>
      </c>
      <c r="BF289" s="49">
        <v>1.53</v>
      </c>
      <c r="BG289">
        <v>1.27</v>
      </c>
      <c r="BH289" t="s">
        <v>359</v>
      </c>
    </row>
    <row r="290" spans="24:60" x14ac:dyDescent="0.25">
      <c r="X290" s="3"/>
      <c r="Y290" s="49"/>
      <c r="BD290">
        <v>201103</v>
      </c>
      <c r="BE290" t="s">
        <v>387</v>
      </c>
      <c r="BF290" s="49">
        <v>2.54</v>
      </c>
      <c r="BG290">
        <v>-1.83</v>
      </c>
      <c r="BH290" t="s">
        <v>359</v>
      </c>
    </row>
    <row r="291" spans="24:60" x14ac:dyDescent="0.25">
      <c r="X291" s="3"/>
      <c r="Y291" s="49"/>
      <c r="BD291">
        <v>201104</v>
      </c>
      <c r="BE291" t="s">
        <v>388</v>
      </c>
      <c r="BF291" s="49">
        <v>-0.38</v>
      </c>
      <c r="BG291">
        <v>-2.4300000000000002</v>
      </c>
      <c r="BH291" t="s">
        <v>355</v>
      </c>
    </row>
    <row r="292" spans="24:60" x14ac:dyDescent="0.25">
      <c r="X292" s="3"/>
      <c r="Y292" s="49"/>
      <c r="BD292">
        <v>201105</v>
      </c>
      <c r="BE292" t="s">
        <v>389</v>
      </c>
      <c r="BF292" s="49">
        <v>-0.59</v>
      </c>
      <c r="BG292">
        <v>-2.12</v>
      </c>
      <c r="BH292" t="s">
        <v>355</v>
      </c>
    </row>
    <row r="293" spans="24:60" x14ac:dyDescent="0.25">
      <c r="X293" s="3"/>
      <c r="Y293" s="49"/>
      <c r="BD293">
        <v>201106</v>
      </c>
      <c r="BE293" t="s">
        <v>390</v>
      </c>
      <c r="BF293" s="49">
        <v>-0.12</v>
      </c>
      <c r="BG293">
        <v>-0.42</v>
      </c>
      <c r="BH293" t="s">
        <v>355</v>
      </c>
    </row>
    <row r="294" spans="24:60" x14ac:dyDescent="0.25">
      <c r="X294" s="3"/>
      <c r="Y294" s="49"/>
      <c r="BD294">
        <v>201107</v>
      </c>
      <c r="BE294" t="s">
        <v>391</v>
      </c>
      <c r="BF294" s="49">
        <v>-1.27</v>
      </c>
      <c r="BG294">
        <v>-0.89</v>
      </c>
      <c r="BH294" t="s">
        <v>355</v>
      </c>
    </row>
    <row r="295" spans="24:60" x14ac:dyDescent="0.25">
      <c r="X295" s="3"/>
      <c r="Y295" s="49"/>
      <c r="BD295">
        <v>201108</v>
      </c>
      <c r="BE295" t="s">
        <v>392</v>
      </c>
      <c r="BF295" s="49">
        <v>-3.05</v>
      </c>
      <c r="BG295">
        <v>-2.36</v>
      </c>
      <c r="BH295" t="s">
        <v>359</v>
      </c>
    </row>
    <row r="296" spans="24:60" x14ac:dyDescent="0.25">
      <c r="X296" s="3"/>
      <c r="Y296" s="49"/>
      <c r="BD296">
        <v>201109</v>
      </c>
      <c r="BE296" t="s">
        <v>393</v>
      </c>
      <c r="BF296" s="49">
        <v>-3.31</v>
      </c>
      <c r="BG296">
        <v>-1.73</v>
      </c>
      <c r="BH296" t="s">
        <v>355</v>
      </c>
    </row>
    <row r="297" spans="24:60" x14ac:dyDescent="0.25">
      <c r="X297" s="3"/>
      <c r="Y297" s="49"/>
      <c r="BD297">
        <v>201110</v>
      </c>
      <c r="BE297" t="s">
        <v>394</v>
      </c>
      <c r="BF297" s="49">
        <v>3.28</v>
      </c>
      <c r="BG297">
        <v>0.11</v>
      </c>
      <c r="BH297" t="s">
        <v>355</v>
      </c>
    </row>
    <row r="298" spans="24:60" x14ac:dyDescent="0.25">
      <c r="X298" s="3"/>
      <c r="Y298" s="49"/>
      <c r="BD298">
        <v>201111</v>
      </c>
      <c r="BE298" t="s">
        <v>396</v>
      </c>
      <c r="BF298" s="49">
        <v>-0.16</v>
      </c>
      <c r="BG298">
        <v>-0.45</v>
      </c>
      <c r="BH298" t="s">
        <v>355</v>
      </c>
    </row>
    <row r="299" spans="24:60" x14ac:dyDescent="0.25">
      <c r="X299" s="3"/>
      <c r="Y299" s="49"/>
      <c r="BD299">
        <v>201112</v>
      </c>
      <c r="BE299" t="s">
        <v>397</v>
      </c>
      <c r="BF299" s="49">
        <v>-0.59</v>
      </c>
      <c r="BG299">
        <v>1.63</v>
      </c>
      <c r="BH299" t="s">
        <v>355</v>
      </c>
    </row>
    <row r="300" spans="24:60" x14ac:dyDescent="0.25">
      <c r="X300" s="3"/>
      <c r="Y300" s="49"/>
      <c r="BD300">
        <v>201201</v>
      </c>
      <c r="BE300" t="s">
        <v>398</v>
      </c>
      <c r="BF300" s="49">
        <v>2.04</v>
      </c>
      <c r="BG300">
        <v>-0.97</v>
      </c>
      <c r="BH300" t="s">
        <v>355</v>
      </c>
    </row>
    <row r="301" spans="24:60" x14ac:dyDescent="0.25">
      <c r="X301" s="3"/>
      <c r="Y301" s="49"/>
      <c r="BD301">
        <v>201202</v>
      </c>
      <c r="BE301" t="s">
        <v>399</v>
      </c>
      <c r="BF301" s="49">
        <v>-1.85</v>
      </c>
      <c r="BG301">
        <v>0.43</v>
      </c>
      <c r="BH301" t="s">
        <v>355</v>
      </c>
    </row>
    <row r="302" spans="24:60" x14ac:dyDescent="0.25">
      <c r="X302" s="3"/>
      <c r="Y302" s="49"/>
      <c r="BD302">
        <v>201203</v>
      </c>
      <c r="BE302" t="s">
        <v>400</v>
      </c>
      <c r="BF302" s="49">
        <v>-0.64</v>
      </c>
      <c r="BG302">
        <v>1.1399999999999999</v>
      </c>
      <c r="BH302" t="s">
        <v>355</v>
      </c>
    </row>
    <row r="303" spans="24:60" x14ac:dyDescent="0.25">
      <c r="X303" s="3"/>
      <c r="Y303" s="49"/>
      <c r="BD303">
        <v>201204</v>
      </c>
      <c r="BE303" t="s">
        <v>401</v>
      </c>
      <c r="BF303" s="49">
        <v>-0.42</v>
      </c>
      <c r="BG303">
        <v>-0.78</v>
      </c>
      <c r="BH303" t="s">
        <v>355</v>
      </c>
    </row>
    <row r="304" spans="24:60" x14ac:dyDescent="0.25">
      <c r="X304" s="3"/>
      <c r="Y304" s="49"/>
      <c r="BD304">
        <v>201205</v>
      </c>
      <c r="BE304" t="s">
        <v>402</v>
      </c>
      <c r="BF304" s="49">
        <v>7.0000000000000007E-2</v>
      </c>
      <c r="BG304">
        <v>-1.07</v>
      </c>
      <c r="BH304" t="s">
        <v>359</v>
      </c>
    </row>
    <row r="305" spans="24:60" x14ac:dyDescent="0.25">
      <c r="X305" s="3"/>
      <c r="Y305" s="49"/>
      <c r="BD305">
        <v>201206</v>
      </c>
      <c r="BE305" t="s">
        <v>403</v>
      </c>
      <c r="BF305" s="49">
        <v>0.67</v>
      </c>
      <c r="BG305">
        <v>0.62</v>
      </c>
      <c r="BH305" t="s">
        <v>355</v>
      </c>
    </row>
    <row r="306" spans="24:60" x14ac:dyDescent="0.25">
      <c r="X306" s="3"/>
      <c r="Y306" s="49"/>
      <c r="BD306">
        <v>201207</v>
      </c>
      <c r="BE306" t="s">
        <v>404</v>
      </c>
      <c r="BF306" s="49">
        <v>-2.75</v>
      </c>
      <c r="BG306">
        <v>-0.02</v>
      </c>
      <c r="BH306" t="s">
        <v>355</v>
      </c>
    </row>
    <row r="307" spans="24:60" x14ac:dyDescent="0.25">
      <c r="X307" s="3"/>
      <c r="Y307" s="49"/>
      <c r="BD307">
        <v>201208</v>
      </c>
      <c r="BE307" t="s">
        <v>405</v>
      </c>
      <c r="BF307" s="49">
        <v>0.47</v>
      </c>
      <c r="BG307">
        <v>1.3</v>
      </c>
      <c r="BH307" t="s">
        <v>359</v>
      </c>
    </row>
    <row r="308" spans="24:60" x14ac:dyDescent="0.25">
      <c r="X308" s="3"/>
      <c r="Y308" s="49"/>
      <c r="BD308">
        <v>201209</v>
      </c>
      <c r="BE308" t="s">
        <v>319</v>
      </c>
      <c r="BF308" s="49">
        <v>0.51</v>
      </c>
      <c r="BG308">
        <v>1.6</v>
      </c>
      <c r="BH308" t="s">
        <v>359</v>
      </c>
    </row>
    <row r="309" spans="24:60" x14ac:dyDescent="0.25">
      <c r="X309" s="3"/>
      <c r="Y309" s="49"/>
      <c r="BD309">
        <v>201210</v>
      </c>
      <c r="BE309" t="s">
        <v>407</v>
      </c>
      <c r="BF309" s="49">
        <v>-1.1499999999999999</v>
      </c>
      <c r="BG309">
        <v>3.59</v>
      </c>
      <c r="BH309" t="s">
        <v>359</v>
      </c>
    </row>
    <row r="310" spans="24:60" x14ac:dyDescent="0.25">
      <c r="X310" s="3"/>
      <c r="Y310" s="49"/>
      <c r="BD310">
        <v>201211</v>
      </c>
      <c r="BE310" t="s">
        <v>408</v>
      </c>
      <c r="BF310" s="49">
        <v>0.63</v>
      </c>
      <c r="BG310">
        <v>-0.84</v>
      </c>
      <c r="BH310" t="s">
        <v>359</v>
      </c>
    </row>
    <row r="311" spans="24:60" x14ac:dyDescent="0.25">
      <c r="X311" s="3"/>
      <c r="Y311" s="49"/>
      <c r="BD311">
        <v>201212</v>
      </c>
      <c r="BE311" t="s">
        <v>409</v>
      </c>
      <c r="BF311" s="49">
        <v>1.48</v>
      </c>
      <c r="BG311">
        <v>3.51</v>
      </c>
      <c r="BH311" t="s">
        <v>359</v>
      </c>
    </row>
    <row r="312" spans="24:60" x14ac:dyDescent="0.25">
      <c r="X312" s="3"/>
      <c r="Y312" s="49"/>
      <c r="BD312">
        <v>201301</v>
      </c>
      <c r="BE312" t="s">
        <v>410</v>
      </c>
      <c r="BF312" s="49">
        <v>0.34</v>
      </c>
      <c r="BG312">
        <v>0.96</v>
      </c>
      <c r="BH312" t="s">
        <v>355</v>
      </c>
    </row>
    <row r="313" spans="24:60" x14ac:dyDescent="0.25">
      <c r="X313" s="3"/>
      <c r="Y313" s="49"/>
      <c r="BD313">
        <v>201302</v>
      </c>
      <c r="BE313" t="s">
        <v>411</v>
      </c>
      <c r="BF313" s="49">
        <v>-0.27</v>
      </c>
      <c r="BG313">
        <v>0.11</v>
      </c>
      <c r="BH313" t="s">
        <v>355</v>
      </c>
    </row>
    <row r="314" spans="24:60" x14ac:dyDescent="0.25">
      <c r="X314" s="3"/>
      <c r="Y314" s="49"/>
      <c r="BD314">
        <v>201303</v>
      </c>
      <c r="BE314" t="s">
        <v>412</v>
      </c>
      <c r="BF314" s="49">
        <v>0.81</v>
      </c>
      <c r="BG314">
        <v>-0.19</v>
      </c>
      <c r="BH314" t="s">
        <v>355</v>
      </c>
    </row>
    <row r="315" spans="24:60" x14ac:dyDescent="0.25">
      <c r="X315" s="3"/>
      <c r="Y315" s="49"/>
      <c r="BD315">
        <v>201304</v>
      </c>
      <c r="BE315" t="s">
        <v>414</v>
      </c>
      <c r="BF315" s="49">
        <v>-2.37</v>
      </c>
      <c r="BG315">
        <v>0.45</v>
      </c>
      <c r="BH315" t="s">
        <v>355</v>
      </c>
    </row>
    <row r="316" spans="24:60" x14ac:dyDescent="0.25">
      <c r="X316" s="3"/>
      <c r="Y316" s="49"/>
      <c r="BD316">
        <v>201305</v>
      </c>
      <c r="BE316" t="s">
        <v>416</v>
      </c>
      <c r="BF316" s="49">
        <v>1.71</v>
      </c>
      <c r="BG316">
        <v>2.63</v>
      </c>
      <c r="BH316" t="s">
        <v>355</v>
      </c>
    </row>
    <row r="317" spans="24:60" x14ac:dyDescent="0.25">
      <c r="X317" s="3"/>
      <c r="Y317" s="49"/>
      <c r="BD317">
        <v>201306</v>
      </c>
      <c r="BE317" t="s">
        <v>417</v>
      </c>
      <c r="BF317" s="49">
        <v>1.33</v>
      </c>
      <c r="BG317">
        <v>0.03</v>
      </c>
      <c r="BH317" t="s">
        <v>355</v>
      </c>
    </row>
    <row r="318" spans="24:60" x14ac:dyDescent="0.25">
      <c r="X318" s="3"/>
      <c r="Y318" s="49"/>
      <c r="BD318">
        <v>201307</v>
      </c>
      <c r="BE318" t="s">
        <v>418</v>
      </c>
      <c r="BF318" s="49">
        <v>1.87</v>
      </c>
      <c r="BG318">
        <v>0.56999999999999995</v>
      </c>
      <c r="BH318" t="s">
        <v>355</v>
      </c>
    </row>
    <row r="319" spans="24:60" x14ac:dyDescent="0.25">
      <c r="X319" s="3"/>
      <c r="Y319" s="49"/>
      <c r="BD319">
        <v>201308</v>
      </c>
      <c r="BE319" t="s">
        <v>346</v>
      </c>
      <c r="BF319" s="49">
        <v>0.27</v>
      </c>
      <c r="BG319">
        <v>-2.69</v>
      </c>
      <c r="BH319" t="s">
        <v>355</v>
      </c>
    </row>
    <row r="320" spans="24:60" x14ac:dyDescent="0.25">
      <c r="X320" s="3"/>
      <c r="Y320" s="49"/>
      <c r="BD320">
        <v>201309</v>
      </c>
      <c r="BE320" t="s">
        <v>419</v>
      </c>
      <c r="BF320" s="49">
        <v>2.87</v>
      </c>
      <c r="BG320">
        <v>-1.22</v>
      </c>
      <c r="BH320" t="s">
        <v>355</v>
      </c>
    </row>
    <row r="321" spans="24:60" x14ac:dyDescent="0.25">
      <c r="X321" s="3"/>
      <c r="Y321" s="49"/>
      <c r="BD321">
        <v>201310</v>
      </c>
      <c r="BE321" t="s">
        <v>420</v>
      </c>
      <c r="BF321" s="49">
        <v>-1.52</v>
      </c>
      <c r="BG321">
        <v>1.25</v>
      </c>
      <c r="BH321" t="s">
        <v>355</v>
      </c>
    </row>
    <row r="322" spans="24:60" x14ac:dyDescent="0.25">
      <c r="X322" s="3"/>
      <c r="Y322" s="49"/>
      <c r="BD322">
        <v>201311</v>
      </c>
      <c r="BE322" t="s">
        <v>421</v>
      </c>
      <c r="BF322" s="49">
        <v>1.29</v>
      </c>
      <c r="BG322">
        <v>0.32</v>
      </c>
      <c r="BH322" t="s">
        <v>355</v>
      </c>
    </row>
    <row r="323" spans="24:60" x14ac:dyDescent="0.25">
      <c r="X323" s="3"/>
      <c r="Y323" s="49"/>
      <c r="BD323">
        <v>201312</v>
      </c>
      <c r="BE323" t="s">
        <v>422</v>
      </c>
      <c r="BF323" s="49">
        <v>-0.47</v>
      </c>
      <c r="BG323">
        <v>-0.02</v>
      </c>
      <c r="BH323" t="s">
        <v>355</v>
      </c>
    </row>
    <row r="324" spans="24:60" x14ac:dyDescent="0.25">
      <c r="X324" s="3"/>
      <c r="Y324" s="49"/>
      <c r="BD324">
        <v>201401</v>
      </c>
      <c r="BE324" t="s">
        <v>423</v>
      </c>
      <c r="BF324" s="49">
        <v>0.89</v>
      </c>
      <c r="BG324">
        <v>-2.0699999999999998</v>
      </c>
      <c r="BH324" t="s">
        <v>355</v>
      </c>
    </row>
    <row r="325" spans="24:60" x14ac:dyDescent="0.25">
      <c r="X325" s="3"/>
      <c r="Y325" s="49"/>
      <c r="BD325">
        <v>201402</v>
      </c>
      <c r="BE325" t="s">
        <v>424</v>
      </c>
      <c r="BF325" s="49">
        <v>0.34</v>
      </c>
      <c r="BG325">
        <v>-0.31</v>
      </c>
      <c r="BH325" t="s">
        <v>355</v>
      </c>
    </row>
    <row r="326" spans="24:60" x14ac:dyDescent="0.25">
      <c r="X326" s="3"/>
      <c r="Y326" s="49"/>
      <c r="BD326">
        <v>201403</v>
      </c>
      <c r="BE326" t="s">
        <v>306</v>
      </c>
      <c r="BF326" s="49">
        <v>-1.81</v>
      </c>
      <c r="BG326">
        <v>4.93</v>
      </c>
      <c r="BH326" t="s">
        <v>355</v>
      </c>
    </row>
    <row r="327" spans="24:60" x14ac:dyDescent="0.25">
      <c r="X327" s="3"/>
      <c r="Y327" s="49"/>
      <c r="BD327">
        <v>201404</v>
      </c>
      <c r="BE327" t="s">
        <v>413</v>
      </c>
      <c r="BF327" s="49">
        <v>-4.18</v>
      </c>
      <c r="BG327">
        <v>1.17</v>
      </c>
      <c r="BH327" t="s">
        <v>355</v>
      </c>
    </row>
    <row r="328" spans="24:60" x14ac:dyDescent="0.25">
      <c r="X328" s="3"/>
      <c r="Y328" s="49"/>
      <c r="BD328">
        <v>201405</v>
      </c>
      <c r="BE328" t="s">
        <v>426</v>
      </c>
      <c r="BF328" s="49">
        <v>-1.88</v>
      </c>
      <c r="BG328">
        <v>-0.13</v>
      </c>
      <c r="BH328" t="s">
        <v>355</v>
      </c>
    </row>
    <row r="329" spans="24:60" x14ac:dyDescent="0.25">
      <c r="X329" s="3"/>
      <c r="Y329" s="49"/>
      <c r="BD329">
        <v>201406</v>
      </c>
      <c r="BE329" t="s">
        <v>427</v>
      </c>
      <c r="BF329" s="49">
        <v>3.09</v>
      </c>
      <c r="BG329">
        <v>-0.7</v>
      </c>
      <c r="BH329" t="s">
        <v>355</v>
      </c>
    </row>
    <row r="330" spans="24:60" x14ac:dyDescent="0.25">
      <c r="X330" s="3"/>
      <c r="Y330" s="49"/>
      <c r="BD330">
        <v>201407</v>
      </c>
      <c r="BE330" t="s">
        <v>428</v>
      </c>
      <c r="BF330" s="49">
        <v>-4.3</v>
      </c>
      <c r="BG330">
        <v>0.04</v>
      </c>
      <c r="BH330" t="s">
        <v>355</v>
      </c>
    </row>
    <row r="331" spans="24:60" x14ac:dyDescent="0.25">
      <c r="X331" s="3"/>
      <c r="Y331" s="49"/>
      <c r="BD331">
        <v>201408</v>
      </c>
      <c r="BE331" t="s">
        <v>430</v>
      </c>
      <c r="BF331" s="49">
        <v>0.4</v>
      </c>
      <c r="BG331">
        <v>-0.45</v>
      </c>
      <c r="BH331" t="s">
        <v>355</v>
      </c>
    </row>
    <row r="332" spans="24:60" x14ac:dyDescent="0.25">
      <c r="X332" s="3"/>
      <c r="Y332" s="49"/>
      <c r="BD332">
        <v>201409</v>
      </c>
      <c r="BE332" t="s">
        <v>270</v>
      </c>
      <c r="BF332" s="49">
        <v>-3.7</v>
      </c>
      <c r="BG332">
        <v>-1.35</v>
      </c>
      <c r="BH332" t="s">
        <v>355</v>
      </c>
    </row>
    <row r="333" spans="24:60" x14ac:dyDescent="0.25">
      <c r="X333" s="3"/>
      <c r="Y333" s="49"/>
      <c r="BD333">
        <v>201410</v>
      </c>
      <c r="BE333" t="s">
        <v>431</v>
      </c>
      <c r="BF333" s="49">
        <v>4.2</v>
      </c>
      <c r="BG333">
        <v>-1.8</v>
      </c>
      <c r="BH333" t="s">
        <v>355</v>
      </c>
    </row>
    <row r="334" spans="24:60" x14ac:dyDescent="0.25">
      <c r="X334" s="3"/>
      <c r="Y334" s="49"/>
      <c r="BD334">
        <v>201411</v>
      </c>
      <c r="BE334" t="s">
        <v>405</v>
      </c>
      <c r="BF334" s="49">
        <v>-2.06</v>
      </c>
      <c r="BG334">
        <v>-3.1</v>
      </c>
      <c r="BH334" t="s">
        <v>355</v>
      </c>
    </row>
    <row r="335" spans="24:60" x14ac:dyDescent="0.25">
      <c r="X335" s="3"/>
      <c r="Y335" s="49"/>
      <c r="BD335">
        <v>201412</v>
      </c>
      <c r="BE335" t="s">
        <v>432</v>
      </c>
      <c r="BF335" s="49">
        <v>2.4900000000000002</v>
      </c>
      <c r="BG335">
        <v>2.27</v>
      </c>
      <c r="BH335" t="s">
        <v>355</v>
      </c>
    </row>
    <row r="336" spans="24:60" x14ac:dyDescent="0.25">
      <c r="X336" s="3"/>
      <c r="Y336" s="49"/>
      <c r="BD336">
        <v>201501</v>
      </c>
      <c r="BE336" t="s">
        <v>433</v>
      </c>
      <c r="BF336" s="49">
        <v>-0.56000000000000005</v>
      </c>
      <c r="BG336">
        <v>-3.59</v>
      </c>
      <c r="BH336" t="s">
        <v>355</v>
      </c>
    </row>
    <row r="337" spans="24:60" x14ac:dyDescent="0.25">
      <c r="X337" s="3"/>
      <c r="Y337" s="49"/>
      <c r="BD337">
        <v>201502</v>
      </c>
      <c r="BE337" t="s">
        <v>434</v>
      </c>
      <c r="BF337" s="49">
        <v>0.63</v>
      </c>
      <c r="BG337">
        <v>-1.86</v>
      </c>
      <c r="BH337" t="s">
        <v>355</v>
      </c>
    </row>
    <row r="338" spans="24:60" x14ac:dyDescent="0.25">
      <c r="X338" s="3"/>
      <c r="Y338" s="49"/>
      <c r="BD338">
        <v>201503</v>
      </c>
      <c r="BE338" t="s">
        <v>435</v>
      </c>
      <c r="BF338" s="49">
        <v>3.04</v>
      </c>
      <c r="BG338">
        <v>-0.38</v>
      </c>
      <c r="BH338" t="s">
        <v>355</v>
      </c>
    </row>
    <row r="339" spans="24:60" x14ac:dyDescent="0.25">
      <c r="X339" s="3"/>
      <c r="Y339" s="49"/>
      <c r="BD339">
        <v>201504</v>
      </c>
      <c r="BE339" t="s">
        <v>436</v>
      </c>
      <c r="BF339" s="49">
        <v>-3.06</v>
      </c>
      <c r="BG339">
        <v>1.82</v>
      </c>
      <c r="BH339" t="s">
        <v>355</v>
      </c>
    </row>
    <row r="340" spans="24:60" x14ac:dyDescent="0.25">
      <c r="X340" s="3"/>
      <c r="Y340" s="49"/>
      <c r="BD340">
        <v>201505</v>
      </c>
      <c r="BE340" t="s">
        <v>438</v>
      </c>
      <c r="BF340" s="49">
        <v>0.94</v>
      </c>
      <c r="BG340">
        <v>-1.1499999999999999</v>
      </c>
      <c r="BH340" t="s">
        <v>355</v>
      </c>
    </row>
    <row r="341" spans="24:60" x14ac:dyDescent="0.25">
      <c r="X341" s="3"/>
      <c r="Y341" s="49"/>
      <c r="BD341">
        <v>201506</v>
      </c>
      <c r="BE341" t="s">
        <v>439</v>
      </c>
      <c r="BF341" s="49">
        <v>2.91</v>
      </c>
      <c r="BG341">
        <v>-0.79</v>
      </c>
      <c r="BH341" t="s">
        <v>355</v>
      </c>
    </row>
    <row r="342" spans="24:60" x14ac:dyDescent="0.25">
      <c r="X342" s="3"/>
      <c r="Y342" s="49"/>
      <c r="BD342">
        <v>201507</v>
      </c>
      <c r="BE342" t="s">
        <v>440</v>
      </c>
      <c r="BF342" s="49">
        <v>-4.17</v>
      </c>
      <c r="BG342">
        <v>-4.13</v>
      </c>
      <c r="BH342" t="s">
        <v>355</v>
      </c>
    </row>
    <row r="343" spans="24:60" x14ac:dyDescent="0.25">
      <c r="X343" s="3"/>
      <c r="Y343" s="49"/>
      <c r="BD343">
        <v>201508</v>
      </c>
      <c r="BE343" t="s">
        <v>441</v>
      </c>
      <c r="BF343" s="49">
        <v>0.33</v>
      </c>
      <c r="BG343">
        <v>2.77</v>
      </c>
      <c r="BH343" t="s">
        <v>355</v>
      </c>
    </row>
    <row r="344" spans="24:60" x14ac:dyDescent="0.25">
      <c r="X344" s="3"/>
      <c r="Y344" s="49"/>
      <c r="BD344">
        <v>201509</v>
      </c>
      <c r="BE344" t="s">
        <v>444</v>
      </c>
      <c r="BF344" s="49">
        <v>-2.62</v>
      </c>
      <c r="BG344">
        <v>0.56000000000000005</v>
      </c>
      <c r="BH344" t="s">
        <v>355</v>
      </c>
    </row>
    <row r="345" spans="24:60" x14ac:dyDescent="0.25">
      <c r="X345" s="3"/>
      <c r="Y345" s="49"/>
      <c r="BD345">
        <v>201510</v>
      </c>
      <c r="BE345" t="s">
        <v>445</v>
      </c>
      <c r="BF345" s="49">
        <v>-1.89</v>
      </c>
      <c r="BG345">
        <v>-0.46</v>
      </c>
      <c r="BH345" t="s">
        <v>355</v>
      </c>
    </row>
    <row r="346" spans="24:60" x14ac:dyDescent="0.25">
      <c r="X346" s="3"/>
      <c r="Y346" s="49"/>
      <c r="BD346">
        <v>201511</v>
      </c>
      <c r="BE346" t="s">
        <v>276</v>
      </c>
      <c r="BF346" s="49">
        <v>3.59</v>
      </c>
      <c r="BG346">
        <v>-0.42</v>
      </c>
      <c r="BH346" t="s">
        <v>355</v>
      </c>
    </row>
    <row r="347" spans="24:60" x14ac:dyDescent="0.25">
      <c r="X347" s="3"/>
      <c r="Y347" s="49"/>
      <c r="BD347">
        <v>201512</v>
      </c>
      <c r="BE347" t="s">
        <v>446</v>
      </c>
      <c r="BF347" s="49">
        <v>-2.85</v>
      </c>
      <c r="BG347">
        <v>-2.61</v>
      </c>
      <c r="BH347" t="s">
        <v>359</v>
      </c>
    </row>
    <row r="348" spans="24:60" x14ac:dyDescent="0.25">
      <c r="X348" s="3"/>
      <c r="Y348" s="49"/>
      <c r="BD348">
        <v>201601</v>
      </c>
      <c r="BE348" t="s">
        <v>447</v>
      </c>
      <c r="BF348" s="49">
        <v>-3.42</v>
      </c>
      <c r="BG348">
        <v>2.09</v>
      </c>
      <c r="BH348" t="s">
        <v>359</v>
      </c>
    </row>
    <row r="349" spans="24:60" x14ac:dyDescent="0.25">
      <c r="X349" s="3"/>
      <c r="Y349" s="49"/>
      <c r="BD349">
        <v>201602</v>
      </c>
      <c r="BE349" t="s">
        <v>448</v>
      </c>
      <c r="BF349" s="49">
        <v>0.74</v>
      </c>
      <c r="BG349">
        <v>-0.56999999999999995</v>
      </c>
      <c r="BH349" t="s">
        <v>361</v>
      </c>
    </row>
    <row r="350" spans="24:60" x14ac:dyDescent="0.25">
      <c r="X350" s="3"/>
      <c r="Y350" s="49"/>
      <c r="BD350">
        <v>201603</v>
      </c>
      <c r="BE350" t="s">
        <v>449</v>
      </c>
      <c r="BF350" s="49">
        <v>0.82</v>
      </c>
      <c r="BG350">
        <v>1.19</v>
      </c>
      <c r="BH350" t="s">
        <v>361</v>
      </c>
    </row>
    <row r="351" spans="24:60" x14ac:dyDescent="0.25">
      <c r="X351" s="3"/>
      <c r="Y351" s="49"/>
      <c r="BD351">
        <v>201604</v>
      </c>
      <c r="BE351" t="s">
        <v>450</v>
      </c>
      <c r="BF351" s="49">
        <v>0.76</v>
      </c>
      <c r="BG351">
        <v>3.28</v>
      </c>
      <c r="BH351" t="s">
        <v>359</v>
      </c>
    </row>
    <row r="352" spans="24:60" x14ac:dyDescent="0.25">
      <c r="X352" s="3"/>
      <c r="Y352" s="49"/>
      <c r="BD352">
        <v>201605</v>
      </c>
      <c r="BE352" t="s">
        <v>451</v>
      </c>
      <c r="BF352" s="49">
        <v>-0.17</v>
      </c>
      <c r="BG352">
        <v>-1.66</v>
      </c>
      <c r="BH352" t="s">
        <v>359</v>
      </c>
    </row>
    <row r="353" spans="24:60" x14ac:dyDescent="0.25">
      <c r="X353" s="3"/>
      <c r="Y353" s="49"/>
      <c r="BD353">
        <v>201606</v>
      </c>
      <c r="BE353" t="s">
        <v>452</v>
      </c>
      <c r="BF353" s="49">
        <v>0.61</v>
      </c>
      <c r="BG353">
        <v>-1.48</v>
      </c>
      <c r="BH353" t="s">
        <v>361</v>
      </c>
    </row>
    <row r="354" spans="24:60" x14ac:dyDescent="0.25">
      <c r="X354" s="3"/>
      <c r="Y354" s="49"/>
      <c r="BD354">
        <v>201607</v>
      </c>
      <c r="BE354" t="s">
        <v>454</v>
      </c>
      <c r="BF354" s="49">
        <v>2.4900000000000002</v>
      </c>
      <c r="BG354">
        <v>-1.32</v>
      </c>
      <c r="BH354" t="s">
        <v>361</v>
      </c>
    </row>
    <row r="355" spans="24:60" x14ac:dyDescent="0.25">
      <c r="X355" s="3"/>
      <c r="Y355" s="49"/>
      <c r="BD355">
        <v>201608</v>
      </c>
      <c r="BE355" t="s">
        <v>284</v>
      </c>
      <c r="BF355" s="49">
        <v>1.1599999999999999</v>
      </c>
      <c r="BG355">
        <v>3.18</v>
      </c>
      <c r="BH355" t="s">
        <v>361</v>
      </c>
    </row>
    <row r="356" spans="24:60" x14ac:dyDescent="0.25">
      <c r="X356" s="3"/>
      <c r="Y356" s="49"/>
      <c r="BD356">
        <v>201609</v>
      </c>
      <c r="BE356" t="s">
        <v>455</v>
      </c>
      <c r="BF356" s="49">
        <v>2.12</v>
      </c>
      <c r="BG356">
        <v>-1.24</v>
      </c>
      <c r="BH356" t="s">
        <v>361</v>
      </c>
    </row>
    <row r="357" spans="24:60" x14ac:dyDescent="0.25">
      <c r="X357" s="3"/>
      <c r="Y357" s="49"/>
      <c r="BD357">
        <v>201610</v>
      </c>
      <c r="BE357" t="s">
        <v>286</v>
      </c>
      <c r="BF357" s="49">
        <v>-4.4000000000000004</v>
      </c>
      <c r="BG357">
        <v>4.09</v>
      </c>
      <c r="BH357" t="s">
        <v>361</v>
      </c>
    </row>
    <row r="358" spans="24:60" x14ac:dyDescent="0.25">
      <c r="X358" s="3"/>
      <c r="Y358" s="49"/>
      <c r="BD358">
        <v>201611</v>
      </c>
      <c r="BE358" t="s">
        <v>456</v>
      </c>
      <c r="BF358" s="49">
        <v>5.71</v>
      </c>
      <c r="BG358">
        <v>8.2100000000000009</v>
      </c>
      <c r="BH358" t="s">
        <v>359</v>
      </c>
    </row>
    <row r="359" spans="24:60" x14ac:dyDescent="0.25">
      <c r="X359" s="3"/>
      <c r="Y359" s="49"/>
      <c r="BD359">
        <v>201612</v>
      </c>
      <c r="BE359" t="s">
        <v>437</v>
      </c>
      <c r="BF359" s="49">
        <v>0.1</v>
      </c>
      <c r="BG359">
        <v>3.53</v>
      </c>
      <c r="BH359" t="s">
        <v>353</v>
      </c>
    </row>
    <row r="360" spans="24:60" x14ac:dyDescent="0.25">
      <c r="X360" s="3"/>
      <c r="Y360" s="49"/>
      <c r="BD360">
        <v>201701</v>
      </c>
      <c r="BE360" t="s">
        <v>457</v>
      </c>
      <c r="BF360" s="49">
        <v>-1.18</v>
      </c>
      <c r="BG360">
        <v>-2.75</v>
      </c>
      <c r="BH360" t="s">
        <v>429</v>
      </c>
    </row>
    <row r="361" spans="24:60" x14ac:dyDescent="0.25">
      <c r="X361" s="3"/>
      <c r="Y361" s="49"/>
      <c r="BD361">
        <v>201702</v>
      </c>
      <c r="BE361" t="s">
        <v>458</v>
      </c>
      <c r="BF361" s="49">
        <v>-2.0499999999999998</v>
      </c>
      <c r="BG361">
        <v>-1.67</v>
      </c>
      <c r="BH361" t="s">
        <v>429</v>
      </c>
    </row>
    <row r="362" spans="24:60" x14ac:dyDescent="0.25">
      <c r="X362" s="3"/>
      <c r="Y362" s="49"/>
      <c r="BD362">
        <v>201703</v>
      </c>
      <c r="BE362" t="s">
        <v>341</v>
      </c>
      <c r="BF362" s="49">
        <v>1.1399999999999999</v>
      </c>
      <c r="BG362">
        <v>-3.35</v>
      </c>
      <c r="BH362" t="s">
        <v>353</v>
      </c>
    </row>
    <row r="363" spans="24:60" x14ac:dyDescent="0.25">
      <c r="X363" s="3"/>
      <c r="Y363" s="49"/>
      <c r="BD363">
        <v>201704</v>
      </c>
      <c r="BE363" t="s">
        <v>459</v>
      </c>
      <c r="BF363" s="49">
        <v>0.73</v>
      </c>
      <c r="BG363">
        <v>-2.13</v>
      </c>
      <c r="BH363" t="s">
        <v>358</v>
      </c>
    </row>
    <row r="364" spans="24:60" x14ac:dyDescent="0.25">
      <c r="X364" s="3"/>
      <c r="Y364" s="49"/>
      <c r="BD364">
        <v>201705</v>
      </c>
      <c r="BE364" t="s">
        <v>460</v>
      </c>
      <c r="BF364" s="49">
        <v>-2.57</v>
      </c>
      <c r="BG364">
        <v>-3.78</v>
      </c>
      <c r="BH364" t="s">
        <v>461</v>
      </c>
    </row>
    <row r="365" spans="24:60" x14ac:dyDescent="0.25">
      <c r="X365" s="3"/>
      <c r="Y365" s="49"/>
      <c r="BD365">
        <v>201706</v>
      </c>
      <c r="BE365" t="s">
        <v>408</v>
      </c>
      <c r="BF365" s="49">
        <v>2.25</v>
      </c>
      <c r="BG365">
        <v>1.48</v>
      </c>
      <c r="BH365" t="s">
        <v>461</v>
      </c>
    </row>
    <row r="366" spans="24:60" x14ac:dyDescent="0.25">
      <c r="X366" s="3"/>
      <c r="Y366" s="49"/>
      <c r="BD366">
        <v>201707</v>
      </c>
      <c r="BE366" t="s">
        <v>365</v>
      </c>
      <c r="BF366" s="49">
        <v>-1.5</v>
      </c>
      <c r="BG366">
        <v>-0.31</v>
      </c>
      <c r="BH366" t="s">
        <v>273</v>
      </c>
    </row>
    <row r="367" spans="24:60" x14ac:dyDescent="0.25">
      <c r="X367" s="3"/>
      <c r="Y367" s="49"/>
      <c r="BD367">
        <v>201708</v>
      </c>
      <c r="BE367" t="s">
        <v>327</v>
      </c>
      <c r="BF367" s="49">
        <v>-1.67</v>
      </c>
      <c r="BG367">
        <v>-2.1</v>
      </c>
      <c r="BH367" t="s">
        <v>378</v>
      </c>
    </row>
    <row r="368" spans="24:60" x14ac:dyDescent="0.25">
      <c r="X368" s="3"/>
      <c r="Y368" s="49"/>
      <c r="BD368">
        <v>201709</v>
      </c>
      <c r="BE368" t="s">
        <v>464</v>
      </c>
      <c r="BF368" s="49">
        <v>4.47</v>
      </c>
      <c r="BG368">
        <v>3.12</v>
      </c>
      <c r="BH368" t="s">
        <v>378</v>
      </c>
    </row>
    <row r="369" spans="24:60" x14ac:dyDescent="0.25">
      <c r="X369" s="3"/>
      <c r="Y369" s="49"/>
      <c r="BD369">
        <v>201710</v>
      </c>
      <c r="BE369" t="s">
        <v>462</v>
      </c>
      <c r="BF369" s="49">
        <v>-1.94</v>
      </c>
      <c r="BG369">
        <v>0.19</v>
      </c>
      <c r="BH369" t="s">
        <v>378</v>
      </c>
    </row>
    <row r="370" spans="24:60" x14ac:dyDescent="0.25">
      <c r="X370" s="3"/>
      <c r="Y370" s="49"/>
      <c r="BD370">
        <v>201711</v>
      </c>
      <c r="BE370" t="s">
        <v>465</v>
      </c>
      <c r="BF370" s="49">
        <v>-0.54</v>
      </c>
      <c r="BG370">
        <v>-0.03</v>
      </c>
      <c r="BH370" t="s">
        <v>312</v>
      </c>
    </row>
    <row r="371" spans="24:60" x14ac:dyDescent="0.25">
      <c r="X371" s="3"/>
      <c r="Y371" s="49"/>
      <c r="BD371">
        <v>201712</v>
      </c>
      <c r="BE371" t="s">
        <v>460</v>
      </c>
      <c r="BF371" s="49">
        <v>-1.32</v>
      </c>
      <c r="BG371">
        <v>0.06</v>
      </c>
      <c r="BH371" t="s">
        <v>378</v>
      </c>
    </row>
    <row r="372" spans="24:60" x14ac:dyDescent="0.25">
      <c r="X372" s="3"/>
      <c r="Y372" s="49"/>
      <c r="BD372">
        <v>201801</v>
      </c>
      <c r="BE372" t="s">
        <v>410</v>
      </c>
      <c r="BF372" s="49">
        <v>-3.12</v>
      </c>
      <c r="BG372">
        <v>-1.28</v>
      </c>
      <c r="BH372" t="s">
        <v>321</v>
      </c>
    </row>
    <row r="373" spans="24:60" x14ac:dyDescent="0.25">
      <c r="X373" s="3"/>
      <c r="Y373" s="49"/>
      <c r="BD373">
        <v>201802</v>
      </c>
      <c r="BE373" t="s">
        <v>468</v>
      </c>
      <c r="BF373" s="49">
        <v>0.26</v>
      </c>
      <c r="BG373">
        <v>-1.04</v>
      </c>
      <c r="BH373" t="s">
        <v>395</v>
      </c>
    </row>
    <row r="374" spans="24:60" x14ac:dyDescent="0.25">
      <c r="X374" s="3"/>
      <c r="Y374" s="49"/>
      <c r="BD374">
        <v>201803</v>
      </c>
      <c r="BE374" t="s">
        <v>391</v>
      </c>
      <c r="BF374" s="49">
        <v>4.0599999999999996</v>
      </c>
      <c r="BG374">
        <v>-0.2</v>
      </c>
      <c r="BH374" t="s">
        <v>395</v>
      </c>
    </row>
    <row r="375" spans="24:60" x14ac:dyDescent="0.25">
      <c r="X375" s="3"/>
      <c r="Y375" s="49"/>
      <c r="BD375">
        <v>201804</v>
      </c>
      <c r="BE375" t="s">
        <v>285</v>
      </c>
      <c r="BF375" s="49">
        <v>1.1299999999999999</v>
      </c>
      <c r="BG375">
        <v>0.54</v>
      </c>
      <c r="BH375" t="s">
        <v>317</v>
      </c>
    </row>
    <row r="376" spans="24:60" x14ac:dyDescent="0.25">
      <c r="X376" s="3"/>
      <c r="Y376" s="49"/>
      <c r="BD376">
        <v>201805</v>
      </c>
      <c r="BE376" t="s">
        <v>469</v>
      </c>
      <c r="BF376" s="49">
        <v>5.26</v>
      </c>
      <c r="BG376">
        <v>-3.22</v>
      </c>
      <c r="BH376" t="s">
        <v>317</v>
      </c>
    </row>
    <row r="377" spans="24:60" x14ac:dyDescent="0.25">
      <c r="X377" s="3"/>
      <c r="Y377" s="49"/>
      <c r="BD377">
        <v>201806</v>
      </c>
      <c r="BE377" t="s">
        <v>470</v>
      </c>
      <c r="BF377" s="49">
        <v>1.1399999999999999</v>
      </c>
      <c r="BG377">
        <v>-2.33</v>
      </c>
      <c r="BH377" t="s">
        <v>317</v>
      </c>
    </row>
    <row r="378" spans="24:60" x14ac:dyDescent="0.25">
      <c r="X378" s="3"/>
      <c r="Y378" s="49"/>
      <c r="BD378">
        <v>201807</v>
      </c>
      <c r="BE378" t="s">
        <v>471</v>
      </c>
      <c r="BF378" s="49">
        <v>-2.2200000000000002</v>
      </c>
      <c r="BG378">
        <v>0.45</v>
      </c>
      <c r="BH378" t="s">
        <v>327</v>
      </c>
    </row>
    <row r="379" spans="24:60" x14ac:dyDescent="0.25">
      <c r="X379" s="3"/>
      <c r="Y379" s="49"/>
      <c r="BD379">
        <v>201808</v>
      </c>
      <c r="BE379" t="s">
        <v>300</v>
      </c>
      <c r="BF379" s="49">
        <v>1.1499999999999999</v>
      </c>
      <c r="BG379">
        <v>-4</v>
      </c>
      <c r="BH379" t="s">
        <v>327</v>
      </c>
    </row>
    <row r="380" spans="24:60" x14ac:dyDescent="0.25">
      <c r="X380" s="3"/>
      <c r="Y380" s="49"/>
      <c r="BD380">
        <v>201809</v>
      </c>
      <c r="BE380" t="s">
        <v>461</v>
      </c>
      <c r="BF380" s="49">
        <v>-2.29</v>
      </c>
      <c r="BG380">
        <v>-1.71</v>
      </c>
      <c r="BH380" t="s">
        <v>348</v>
      </c>
    </row>
    <row r="381" spans="24:60" x14ac:dyDescent="0.25">
      <c r="X381" s="3"/>
      <c r="Y381" s="49"/>
      <c r="BD381">
        <v>201810</v>
      </c>
      <c r="BE381" t="s">
        <v>473</v>
      </c>
      <c r="BF381" s="49">
        <v>-4.74</v>
      </c>
      <c r="BG381">
        <v>3.4</v>
      </c>
      <c r="BH381" t="s">
        <v>466</v>
      </c>
    </row>
    <row r="382" spans="24:60" x14ac:dyDescent="0.25">
      <c r="X382" s="3"/>
      <c r="Y382" s="49"/>
      <c r="BD382">
        <v>201811</v>
      </c>
      <c r="BE382" t="s">
        <v>474</v>
      </c>
      <c r="BF382" s="49">
        <v>-0.68</v>
      </c>
      <c r="BG382">
        <v>0.28000000000000003</v>
      </c>
      <c r="BH382" t="s">
        <v>343</v>
      </c>
    </row>
    <row r="383" spans="24:60" x14ac:dyDescent="0.25">
      <c r="X383" s="3"/>
      <c r="Y383" s="49"/>
      <c r="BD383">
        <v>201812</v>
      </c>
      <c r="BE383" t="s">
        <v>475</v>
      </c>
      <c r="BF383" s="49">
        <v>-2.37</v>
      </c>
      <c r="BG383">
        <v>-1.88</v>
      </c>
      <c r="BH383" t="s">
        <v>292</v>
      </c>
    </row>
    <row r="384" spans="24:60" x14ac:dyDescent="0.25">
      <c r="X384" s="3"/>
      <c r="Y384" s="49"/>
      <c r="BD384">
        <v>201901</v>
      </c>
      <c r="BE384" t="s">
        <v>476</v>
      </c>
      <c r="BF384" s="49">
        <v>2.88</v>
      </c>
      <c r="BG384">
        <v>-0.45</v>
      </c>
      <c r="BH384" t="s">
        <v>271</v>
      </c>
    </row>
    <row r="385" spans="24:60" x14ac:dyDescent="0.25">
      <c r="X385" s="3"/>
      <c r="Y385" s="49"/>
      <c r="BD385">
        <v>201902</v>
      </c>
      <c r="BE385" t="s">
        <v>373</v>
      </c>
      <c r="BF385" s="49">
        <v>2.06</v>
      </c>
      <c r="BG385">
        <v>-2.71</v>
      </c>
      <c r="BH385" t="s">
        <v>343</v>
      </c>
    </row>
    <row r="386" spans="24:60" x14ac:dyDescent="0.25">
      <c r="X386" s="3"/>
      <c r="Y386" s="49"/>
      <c r="BD386">
        <v>201903</v>
      </c>
      <c r="BE386" t="s">
        <v>477</v>
      </c>
      <c r="BF386" s="49">
        <v>-3.05</v>
      </c>
      <c r="BG386">
        <v>-4.12</v>
      </c>
      <c r="BH386" t="s">
        <v>466</v>
      </c>
    </row>
    <row r="387" spans="24:60" x14ac:dyDescent="0.25">
      <c r="X387" s="3"/>
      <c r="Y387" s="49"/>
      <c r="BD387">
        <v>201904</v>
      </c>
      <c r="BE387" t="s">
        <v>338</v>
      </c>
      <c r="BF387" s="49">
        <v>-1.72</v>
      </c>
      <c r="BG387">
        <v>2.16</v>
      </c>
      <c r="BH387" t="s">
        <v>271</v>
      </c>
    </row>
    <row r="388" spans="24:60" x14ac:dyDescent="0.25">
      <c r="X388" s="3"/>
      <c r="Y388" s="49"/>
      <c r="BD388">
        <v>201905</v>
      </c>
      <c r="BE388" t="s">
        <v>478</v>
      </c>
      <c r="BF388" s="49">
        <v>-1.31</v>
      </c>
      <c r="BG388">
        <v>-2.37</v>
      </c>
      <c r="BH388" t="s">
        <v>271</v>
      </c>
    </row>
    <row r="389" spans="24:60" x14ac:dyDescent="0.25">
      <c r="X389" s="3"/>
      <c r="Y389" s="49"/>
      <c r="BD389">
        <v>201906</v>
      </c>
      <c r="BE389" t="s">
        <v>380</v>
      </c>
      <c r="BF389" s="49">
        <v>0.28000000000000003</v>
      </c>
      <c r="BG389">
        <v>-0.7</v>
      </c>
      <c r="BH389" t="s">
        <v>343</v>
      </c>
    </row>
    <row r="390" spans="24:60" x14ac:dyDescent="0.25">
      <c r="X390" s="3"/>
      <c r="Y390" s="49"/>
      <c r="BD390">
        <v>201907</v>
      </c>
      <c r="BE390" t="s">
        <v>324</v>
      </c>
      <c r="BF390" s="49">
        <v>-1.93</v>
      </c>
      <c r="BG390">
        <v>0.47</v>
      </c>
      <c r="BH390" t="s">
        <v>466</v>
      </c>
    </row>
    <row r="391" spans="24:60" x14ac:dyDescent="0.25">
      <c r="X391" s="3"/>
      <c r="Y391" s="49"/>
      <c r="BD391">
        <v>201908</v>
      </c>
      <c r="BE391" t="s">
        <v>479</v>
      </c>
      <c r="BF391" s="49">
        <v>-2.39</v>
      </c>
      <c r="BG391">
        <v>-4.79</v>
      </c>
      <c r="BH391" t="s">
        <v>327</v>
      </c>
    </row>
    <row r="392" spans="24:60" x14ac:dyDescent="0.25">
      <c r="X392" s="3"/>
      <c r="Y392" s="49"/>
      <c r="BD392">
        <v>201909</v>
      </c>
      <c r="BE392" t="s">
        <v>481</v>
      </c>
      <c r="BF392" s="49">
        <v>-0.97</v>
      </c>
      <c r="BG392">
        <v>6.77</v>
      </c>
      <c r="BH392" t="s">
        <v>343</v>
      </c>
    </row>
    <row r="393" spans="24:60" x14ac:dyDescent="0.25">
      <c r="X393" s="3"/>
      <c r="Y393" s="49"/>
      <c r="BD393">
        <v>201910</v>
      </c>
      <c r="BE393" t="s">
        <v>426</v>
      </c>
      <c r="BF393" s="49">
        <v>0.28999999999999998</v>
      </c>
      <c r="BG393">
        <v>-1.9</v>
      </c>
      <c r="BH393" t="s">
        <v>327</v>
      </c>
    </row>
    <row r="394" spans="24:60" x14ac:dyDescent="0.25">
      <c r="X394" s="3"/>
      <c r="Y394" s="49"/>
      <c r="BD394">
        <v>201911</v>
      </c>
      <c r="BE394" t="s">
        <v>383</v>
      </c>
      <c r="BF394" s="49">
        <v>0.78</v>
      </c>
      <c r="BG394">
        <v>-1.99</v>
      </c>
      <c r="BH394" t="s">
        <v>321</v>
      </c>
    </row>
    <row r="395" spans="24:60" x14ac:dyDescent="0.25">
      <c r="X395" s="3"/>
      <c r="Y395" s="49"/>
      <c r="BD395">
        <v>201912</v>
      </c>
      <c r="BE395" t="s">
        <v>443</v>
      </c>
      <c r="BF395" s="49">
        <v>0.73</v>
      </c>
      <c r="BG395">
        <v>1.78</v>
      </c>
      <c r="BH395" t="s">
        <v>317</v>
      </c>
    </row>
    <row r="396" spans="24:60" x14ac:dyDescent="0.25">
      <c r="X396" s="3"/>
      <c r="Y396" s="49"/>
      <c r="BD396">
        <v>202001</v>
      </c>
      <c r="BE396" t="s">
        <v>482</v>
      </c>
      <c r="BF396" s="49">
        <v>-3.13</v>
      </c>
      <c r="BG396">
        <v>-6.25</v>
      </c>
      <c r="BH396" t="s">
        <v>336</v>
      </c>
    </row>
    <row r="397" spans="24:60" x14ac:dyDescent="0.25">
      <c r="X397" s="3"/>
      <c r="Y397" s="49"/>
      <c r="BD397">
        <v>202002</v>
      </c>
      <c r="BE397" t="s">
        <v>484</v>
      </c>
      <c r="BF397" s="49">
        <v>1.07</v>
      </c>
      <c r="BG397">
        <v>-3.8</v>
      </c>
      <c r="BH397" t="s">
        <v>321</v>
      </c>
    </row>
    <row r="398" spans="24:60" x14ac:dyDescent="0.25">
      <c r="X398" s="3"/>
      <c r="Y398" s="49"/>
      <c r="BD398">
        <v>202003</v>
      </c>
      <c r="BE398" t="s">
        <v>485</v>
      </c>
      <c r="BF398" s="49">
        <v>-4.79</v>
      </c>
      <c r="BG398">
        <v>-13.88</v>
      </c>
      <c r="BH398" t="s">
        <v>336</v>
      </c>
    </row>
    <row r="399" spans="24:60" x14ac:dyDescent="0.25">
      <c r="X399" s="3"/>
      <c r="Y399" s="49"/>
      <c r="BD399">
        <v>202004</v>
      </c>
      <c r="BE399" t="s">
        <v>486</v>
      </c>
      <c r="BF399" s="49">
        <v>2.4500000000000002</v>
      </c>
      <c r="BG399">
        <v>-1.34</v>
      </c>
      <c r="BH399" t="s">
        <v>355</v>
      </c>
    </row>
    <row r="400" spans="24:60" x14ac:dyDescent="0.25">
      <c r="X400" s="3"/>
      <c r="Y400" s="49"/>
      <c r="BD400">
        <v>202005</v>
      </c>
      <c r="BE400" t="s">
        <v>487</v>
      </c>
      <c r="BF400" s="49">
        <v>2.4900000000000002</v>
      </c>
      <c r="BG400">
        <v>-4.8499999999999996</v>
      </c>
      <c r="BH400" t="s">
        <v>359</v>
      </c>
    </row>
    <row r="401" spans="24:60" x14ac:dyDescent="0.25">
      <c r="X401" s="3"/>
      <c r="Y401" s="49"/>
      <c r="BD401">
        <v>202006</v>
      </c>
      <c r="BE401" t="s">
        <v>488</v>
      </c>
      <c r="BF401" s="49">
        <v>2.69</v>
      </c>
      <c r="BG401">
        <v>-2.23</v>
      </c>
      <c r="BH401" t="s">
        <v>359</v>
      </c>
    </row>
    <row r="402" spans="24:60" x14ac:dyDescent="0.25">
      <c r="X402" s="3"/>
      <c r="Y402" s="49"/>
      <c r="BD402">
        <v>202007</v>
      </c>
      <c r="BE402" t="s">
        <v>489</v>
      </c>
      <c r="BF402" s="49">
        <v>-2.2999999999999998</v>
      </c>
      <c r="BG402">
        <v>-1.44</v>
      </c>
      <c r="BH402" t="s">
        <v>359</v>
      </c>
    </row>
    <row r="403" spans="24:60" x14ac:dyDescent="0.25">
      <c r="X403" s="3"/>
      <c r="Y403" s="49"/>
      <c r="BD403">
        <v>202008</v>
      </c>
      <c r="BE403" t="s">
        <v>367</v>
      </c>
      <c r="BF403" s="49">
        <v>-0.28000000000000003</v>
      </c>
      <c r="BG403">
        <v>-2.88</v>
      </c>
      <c r="BH403" t="s">
        <v>359</v>
      </c>
    </row>
    <row r="404" spans="24:60" x14ac:dyDescent="0.25">
      <c r="X404" s="3"/>
      <c r="Y404" s="49"/>
      <c r="BD404">
        <v>202009</v>
      </c>
      <c r="BE404" t="s">
        <v>490</v>
      </c>
      <c r="BF404" s="49">
        <v>-0.03</v>
      </c>
      <c r="BG404">
        <v>-2.65</v>
      </c>
      <c r="BH404" t="s">
        <v>359</v>
      </c>
    </row>
    <row r="405" spans="24:60" x14ac:dyDescent="0.25">
      <c r="X405" s="3"/>
      <c r="Y405" s="49"/>
      <c r="BD405">
        <v>202010</v>
      </c>
      <c r="BE405" t="s">
        <v>463</v>
      </c>
      <c r="BF405" s="49">
        <v>4.2699999999999996</v>
      </c>
      <c r="BG405">
        <v>4.3099999999999996</v>
      </c>
      <c r="BH405" t="s">
        <v>359</v>
      </c>
    </row>
    <row r="406" spans="24:60" x14ac:dyDescent="0.25">
      <c r="X406" s="3"/>
      <c r="Y406" s="49"/>
      <c r="BD406">
        <v>202011</v>
      </c>
      <c r="BE406" t="s">
        <v>491</v>
      </c>
      <c r="BF406" s="49">
        <v>5.72</v>
      </c>
      <c r="BG406">
        <v>2.15</v>
      </c>
      <c r="BH406" t="s">
        <v>359</v>
      </c>
    </row>
    <row r="407" spans="24:60" x14ac:dyDescent="0.25">
      <c r="X407" s="3"/>
      <c r="Y407" s="49"/>
      <c r="BD407">
        <v>202012</v>
      </c>
      <c r="BE407" t="s">
        <v>492</v>
      </c>
      <c r="BF407" s="49">
        <v>4.79</v>
      </c>
      <c r="BG407">
        <v>-1.34</v>
      </c>
      <c r="BH407" t="s">
        <v>359</v>
      </c>
    </row>
    <row r="408" spans="24:60" x14ac:dyDescent="0.25">
      <c r="X408" s="3"/>
      <c r="Y408" s="49"/>
      <c r="BD408">
        <v>202101</v>
      </c>
      <c r="BE408" t="s">
        <v>467</v>
      </c>
      <c r="BF408" s="49">
        <v>7.5</v>
      </c>
      <c r="BG408">
        <v>2.85</v>
      </c>
      <c r="BH408" t="s">
        <v>359</v>
      </c>
    </row>
    <row r="409" spans="24:60" x14ac:dyDescent="0.25">
      <c r="X409" s="3"/>
      <c r="Y409" s="49"/>
      <c r="BD409">
        <v>202102</v>
      </c>
      <c r="BE409" t="s">
        <v>493</v>
      </c>
      <c r="BF409" s="49">
        <v>2.0699999999999998</v>
      </c>
      <c r="BG409">
        <v>7.1</v>
      </c>
      <c r="BH409" t="s">
        <v>355</v>
      </c>
    </row>
    <row r="410" spans="24:60" x14ac:dyDescent="0.25">
      <c r="X410" s="3"/>
      <c r="Y410" s="49"/>
      <c r="BD410">
        <v>202103</v>
      </c>
      <c r="BE410" t="s">
        <v>494</v>
      </c>
      <c r="BF410" s="49">
        <v>-2.2799999999999998</v>
      </c>
      <c r="BG410">
        <v>7.27</v>
      </c>
      <c r="BH410" t="s">
        <v>355</v>
      </c>
    </row>
    <row r="411" spans="24:60" x14ac:dyDescent="0.25">
      <c r="X411" s="3"/>
      <c r="Y411" s="49"/>
      <c r="BD411">
        <v>202104</v>
      </c>
      <c r="BE411" t="s">
        <v>425</v>
      </c>
      <c r="BF411" s="49">
        <v>-3.2</v>
      </c>
      <c r="BG411">
        <v>-0.95</v>
      </c>
      <c r="BH411" t="s">
        <v>355</v>
      </c>
    </row>
    <row r="412" spans="24:60" x14ac:dyDescent="0.25">
      <c r="X412" s="3"/>
      <c r="Y412" s="49"/>
      <c r="BD412">
        <v>202105</v>
      </c>
      <c r="BE412" t="s">
        <v>285</v>
      </c>
      <c r="BF412" s="49">
        <v>-0.27</v>
      </c>
      <c r="BG412">
        <v>7.13</v>
      </c>
      <c r="BH412" t="s">
        <v>355</v>
      </c>
    </row>
    <row r="413" spans="24:60" x14ac:dyDescent="0.25">
      <c r="X413" s="3"/>
      <c r="Y413" s="49"/>
      <c r="BD413">
        <v>202106</v>
      </c>
      <c r="BE413" t="s">
        <v>371</v>
      </c>
      <c r="BF413" s="49">
        <v>1.6</v>
      </c>
      <c r="BG413">
        <v>-7.75</v>
      </c>
      <c r="BH413" t="s">
        <v>355</v>
      </c>
    </row>
    <row r="414" spans="24:60" x14ac:dyDescent="0.25">
      <c r="X414" s="3"/>
      <c r="Y414" s="49"/>
      <c r="BD414">
        <v>202107</v>
      </c>
      <c r="BE414" t="s">
        <v>386</v>
      </c>
      <c r="BF414" s="49">
        <v>-3.94</v>
      </c>
      <c r="BG414">
        <v>-1.81</v>
      </c>
      <c r="BH414" t="s">
        <v>355</v>
      </c>
    </row>
    <row r="415" spans="24:60" x14ac:dyDescent="0.25">
      <c r="X415" s="3"/>
      <c r="Y415" s="49"/>
      <c r="BD415">
        <v>202108</v>
      </c>
      <c r="BE415" t="s">
        <v>280</v>
      </c>
      <c r="BF415" s="49">
        <v>-0.46</v>
      </c>
      <c r="BG415">
        <v>-0.1</v>
      </c>
      <c r="BH415" t="s">
        <v>355</v>
      </c>
    </row>
    <row r="416" spans="24:60" x14ac:dyDescent="0.25">
      <c r="X416" s="3"/>
      <c r="Y416" s="49"/>
      <c r="BD416">
        <v>202109</v>
      </c>
      <c r="BE416" t="s">
        <v>495</v>
      </c>
      <c r="BF416" s="49">
        <v>0.67</v>
      </c>
      <c r="BG416">
        <v>5.0999999999999996</v>
      </c>
      <c r="BH416" t="s">
        <v>355</v>
      </c>
    </row>
    <row r="417" spans="24:60" x14ac:dyDescent="0.25">
      <c r="X417" s="3"/>
      <c r="Y417" s="49"/>
      <c r="BD417">
        <v>202110</v>
      </c>
      <c r="BE417" t="s">
        <v>496</v>
      </c>
      <c r="BF417" s="49">
        <v>-2.37</v>
      </c>
      <c r="BG417">
        <v>-0.45</v>
      </c>
      <c r="BH417" t="s">
        <v>355</v>
      </c>
    </row>
    <row r="418" spans="24:60" x14ac:dyDescent="0.25">
      <c r="X418" s="3"/>
      <c r="Y418" s="49"/>
      <c r="BD418">
        <v>202111</v>
      </c>
      <c r="BE418" t="s">
        <v>497</v>
      </c>
      <c r="BF418" s="49">
        <v>-1.32</v>
      </c>
      <c r="BG418">
        <v>-0.41</v>
      </c>
      <c r="BH418" t="s">
        <v>355</v>
      </c>
    </row>
    <row r="419" spans="24:60" x14ac:dyDescent="0.25">
      <c r="X419" s="3"/>
      <c r="Y419" s="49"/>
      <c r="BD419">
        <v>202112</v>
      </c>
      <c r="BE419" t="s">
        <v>498</v>
      </c>
      <c r="BF419" s="49">
        <v>-1.64</v>
      </c>
      <c r="BG419">
        <v>3.22</v>
      </c>
      <c r="BH419" t="s">
        <v>359</v>
      </c>
    </row>
    <row r="420" spans="24:60" x14ac:dyDescent="0.25">
      <c r="X420" s="3"/>
      <c r="Y420" s="49"/>
      <c r="BD420">
        <v>202201</v>
      </c>
      <c r="BE420" t="s">
        <v>483</v>
      </c>
      <c r="BF420" s="49">
        <v>-5.96</v>
      </c>
      <c r="BG420">
        <v>12.8</v>
      </c>
      <c r="BH420" t="s">
        <v>355</v>
      </c>
    </row>
    <row r="421" spans="24:60" x14ac:dyDescent="0.25">
      <c r="X421" s="3"/>
      <c r="Y421" s="49"/>
      <c r="BD421">
        <v>202202</v>
      </c>
      <c r="BE421" t="s">
        <v>472</v>
      </c>
      <c r="BF421" s="49">
        <v>2.19</v>
      </c>
      <c r="BG421">
        <v>3.1</v>
      </c>
      <c r="BH421" t="s">
        <v>355</v>
      </c>
    </row>
    <row r="422" spans="24:60" x14ac:dyDescent="0.25">
      <c r="X422" s="3"/>
      <c r="Y422" s="49"/>
      <c r="BD422">
        <v>202203</v>
      </c>
      <c r="BE422" t="s">
        <v>499</v>
      </c>
      <c r="BF422" s="49">
        <v>-1.66</v>
      </c>
      <c r="BG422">
        <v>-1.76</v>
      </c>
      <c r="BH422" t="s">
        <v>359</v>
      </c>
    </row>
    <row r="423" spans="24:60" x14ac:dyDescent="0.25">
      <c r="X423" s="3"/>
      <c r="Y423" s="49"/>
      <c r="BD423">
        <v>202204</v>
      </c>
      <c r="BE423" t="s">
        <v>500</v>
      </c>
      <c r="BF423" s="49">
        <v>-1.38</v>
      </c>
      <c r="BG423">
        <v>6.17</v>
      </c>
      <c r="BH423" t="s">
        <v>359</v>
      </c>
    </row>
    <row r="424" spans="24:60" x14ac:dyDescent="0.25">
      <c r="X424" s="3"/>
      <c r="Y424" s="49"/>
      <c r="BD424">
        <v>202205</v>
      </c>
      <c r="BE424" t="s">
        <v>297</v>
      </c>
      <c r="BF424" s="49">
        <v>-1.96</v>
      </c>
      <c r="BG424">
        <v>8.59</v>
      </c>
      <c r="BH424" t="s">
        <v>353</v>
      </c>
    </row>
    <row r="425" spans="24:60" x14ac:dyDescent="0.25">
      <c r="X425" s="3"/>
      <c r="Y425" s="49"/>
      <c r="BD425">
        <v>202206</v>
      </c>
      <c r="BE425" t="s">
        <v>345</v>
      </c>
      <c r="BF425" s="49">
        <v>2.1800000000000002</v>
      </c>
      <c r="BG425">
        <v>-6.1</v>
      </c>
      <c r="BH425" t="s">
        <v>461</v>
      </c>
    </row>
    <row r="426" spans="24:60" x14ac:dyDescent="0.25">
      <c r="X426" s="3"/>
      <c r="Y426" s="49"/>
      <c r="BD426">
        <v>202207</v>
      </c>
      <c r="BE426" t="s">
        <v>501</v>
      </c>
      <c r="BF426" s="49">
        <v>2.8</v>
      </c>
      <c r="BG426">
        <v>-4.03</v>
      </c>
      <c r="BH426" t="s">
        <v>312</v>
      </c>
    </row>
    <row r="427" spans="24:60" x14ac:dyDescent="0.25">
      <c r="X427" s="3"/>
      <c r="Y427" s="49"/>
      <c r="BD427">
        <v>202208</v>
      </c>
      <c r="BE427" t="s">
        <v>502</v>
      </c>
      <c r="BF427" s="49">
        <v>1.4</v>
      </c>
      <c r="BG427">
        <v>0.28999999999999998</v>
      </c>
      <c r="BH427" t="s">
        <v>466</v>
      </c>
    </row>
    <row r="428" spans="24:60" x14ac:dyDescent="0.25">
      <c r="X428" s="3"/>
      <c r="Y428" s="49"/>
      <c r="BD428">
        <v>202209</v>
      </c>
      <c r="BE428" t="s">
        <v>503</v>
      </c>
      <c r="BF428" s="49">
        <v>-0.82</v>
      </c>
      <c r="BG428">
        <v>0.02</v>
      </c>
      <c r="BH428" t="s">
        <v>466</v>
      </c>
    </row>
    <row r="429" spans="24:60" x14ac:dyDescent="0.25">
      <c r="X429" s="3"/>
      <c r="Y429" s="49"/>
      <c r="BD429">
        <v>202210</v>
      </c>
      <c r="BE429" t="s">
        <v>504</v>
      </c>
      <c r="BF429" s="49">
        <v>7.0000000000000007E-2</v>
      </c>
      <c r="BG429">
        <v>8.06</v>
      </c>
      <c r="BH429" t="s">
        <v>278</v>
      </c>
    </row>
    <row r="430" spans="24:60" x14ac:dyDescent="0.25">
      <c r="X430" s="3"/>
      <c r="Y430" s="49"/>
      <c r="BD430">
        <v>202211</v>
      </c>
      <c r="BE430" t="s">
        <v>505</v>
      </c>
      <c r="BF430" s="49">
        <v>-3.51</v>
      </c>
      <c r="BG430">
        <v>1.41</v>
      </c>
      <c r="BH430" t="s">
        <v>285</v>
      </c>
    </row>
    <row r="431" spans="24:60" x14ac:dyDescent="0.25">
      <c r="X431" s="3"/>
      <c r="Y431" s="49"/>
      <c r="BD431">
        <v>202212</v>
      </c>
      <c r="BE431" t="s">
        <v>506</v>
      </c>
      <c r="BF431" s="49">
        <v>-0.69</v>
      </c>
      <c r="BG431">
        <v>1.34</v>
      </c>
      <c r="BH431" t="s">
        <v>442</v>
      </c>
    </row>
    <row r="432" spans="24:60" x14ac:dyDescent="0.25">
      <c r="X432" s="3"/>
      <c r="Y432" s="49"/>
      <c r="BD432">
        <v>202301</v>
      </c>
      <c r="BE432" t="s">
        <v>507</v>
      </c>
      <c r="BF432" s="49">
        <v>5.01</v>
      </c>
      <c r="BG432">
        <v>-4</v>
      </c>
      <c r="BH432" t="s">
        <v>295</v>
      </c>
    </row>
    <row r="433" spans="24:60" x14ac:dyDescent="0.25">
      <c r="X433" s="3"/>
      <c r="Y433" s="49"/>
      <c r="BD433">
        <v>202302</v>
      </c>
      <c r="BE433" t="s">
        <v>369</v>
      </c>
      <c r="BF433" s="49">
        <v>1.17</v>
      </c>
      <c r="BG433">
        <v>-0.83</v>
      </c>
      <c r="BH433" t="s">
        <v>298</v>
      </c>
    </row>
    <row r="434" spans="24:60" x14ac:dyDescent="0.25">
      <c r="X434" s="3"/>
      <c r="Y434" s="49"/>
      <c r="BD434">
        <v>202303</v>
      </c>
      <c r="BE434" t="s">
        <v>464</v>
      </c>
      <c r="BF434" s="49">
        <v>-5.51</v>
      </c>
      <c r="BG434">
        <v>-8.8699999999999992</v>
      </c>
      <c r="BH434" t="s">
        <v>304</v>
      </c>
    </row>
    <row r="435" spans="24:60" x14ac:dyDescent="0.25">
      <c r="X435" s="3"/>
      <c r="Y435" s="49"/>
      <c r="BD435">
        <v>202304</v>
      </c>
      <c r="BE435" t="s">
        <v>453</v>
      </c>
      <c r="BF435" s="49">
        <v>-3.36</v>
      </c>
      <c r="BG435">
        <v>-0.05</v>
      </c>
      <c r="BH435" t="s">
        <v>295</v>
      </c>
    </row>
    <row r="436" spans="24:60" x14ac:dyDescent="0.25">
      <c r="X436" s="3"/>
      <c r="Y436" s="49"/>
      <c r="BD436">
        <v>202305</v>
      </c>
      <c r="BE436" t="s">
        <v>295</v>
      </c>
      <c r="BF436" s="49">
        <v>1.6</v>
      </c>
      <c r="BG436">
        <v>-7.74</v>
      </c>
      <c r="BH436" t="s">
        <v>304</v>
      </c>
    </row>
    <row r="437" spans="24:60" x14ac:dyDescent="0.25">
      <c r="X437" s="3"/>
      <c r="Y437" s="49"/>
      <c r="BD437">
        <v>202306</v>
      </c>
      <c r="BE437" t="s">
        <v>508</v>
      </c>
      <c r="BF437" s="49">
        <v>1.55</v>
      </c>
      <c r="BG437">
        <v>-0.2</v>
      </c>
      <c r="BH437" t="s">
        <v>308</v>
      </c>
    </row>
    <row r="438" spans="24:60" x14ac:dyDescent="0.25">
      <c r="X438" s="3"/>
      <c r="Y438" s="49"/>
      <c r="BD438">
        <v>202307</v>
      </c>
      <c r="BE438" t="s">
        <v>509</v>
      </c>
      <c r="BF438" s="49">
        <v>2.0499999999999998</v>
      </c>
      <c r="BG438">
        <v>4.1100000000000003</v>
      </c>
      <c r="BH438" t="s">
        <v>415</v>
      </c>
    </row>
    <row r="439" spans="24:60" x14ac:dyDescent="0.25">
      <c r="X439" s="3"/>
      <c r="Y439" s="49"/>
      <c r="BD439">
        <v>202308</v>
      </c>
      <c r="BE439" t="s">
        <v>480</v>
      </c>
      <c r="BF439" s="49">
        <v>-3.2</v>
      </c>
      <c r="BG439">
        <v>-1.08</v>
      </c>
      <c r="BH439" t="s">
        <v>415</v>
      </c>
    </row>
    <row r="440" spans="24:60" x14ac:dyDescent="0.25">
      <c r="X440" s="3"/>
      <c r="Y440" s="49"/>
      <c r="BD440">
        <v>202309</v>
      </c>
      <c r="BE440" t="s">
        <v>510</v>
      </c>
      <c r="BF440" s="49">
        <v>-2.4900000000000002</v>
      </c>
      <c r="BG440">
        <v>1.45</v>
      </c>
      <c r="BH440" t="s">
        <v>306</v>
      </c>
    </row>
    <row r="441" spans="24:60" x14ac:dyDescent="0.25">
      <c r="X441" s="3"/>
      <c r="Y441" s="49"/>
      <c r="BD441">
        <v>202310</v>
      </c>
      <c r="BE441" t="s">
        <v>511</v>
      </c>
      <c r="BF441" s="49">
        <v>-3.88</v>
      </c>
      <c r="BG441">
        <v>0.19</v>
      </c>
      <c r="BH441" t="s">
        <v>406</v>
      </c>
    </row>
    <row r="442" spans="24:60" x14ac:dyDescent="0.25">
      <c r="X442" s="3"/>
      <c r="Y442" s="49"/>
      <c r="BD442">
        <v>202311</v>
      </c>
      <c r="BE442" t="s">
        <v>512</v>
      </c>
      <c r="BF442" s="49">
        <v>-0.03</v>
      </c>
      <c r="BG442">
        <v>1.66</v>
      </c>
      <c r="BH442" t="s">
        <v>322</v>
      </c>
    </row>
    <row r="443" spans="24:60" x14ac:dyDescent="0.25">
      <c r="X443" s="3"/>
      <c r="Y443" s="49"/>
      <c r="BD443">
        <v>202312</v>
      </c>
      <c r="BE443" t="s">
        <v>376</v>
      </c>
      <c r="BF443" s="49">
        <v>6.36</v>
      </c>
      <c r="BG443">
        <v>4.92</v>
      </c>
      <c r="BH443" t="s">
        <v>306</v>
      </c>
    </row>
    <row r="444" spans="24:60" x14ac:dyDescent="0.25">
      <c r="X444" s="3"/>
      <c r="Y444" s="49"/>
      <c r="BD444">
        <v>202401</v>
      </c>
      <c r="BE444" t="s">
        <v>316</v>
      </c>
      <c r="BF444" s="49">
        <v>-5.0199999999999996</v>
      </c>
      <c r="BG444">
        <v>-2.4700000000000002</v>
      </c>
      <c r="BH444" t="s">
        <v>406</v>
      </c>
    </row>
    <row r="445" spans="24:60" x14ac:dyDescent="0.25">
      <c r="X445" s="3"/>
      <c r="Y445" s="49"/>
      <c r="BD445">
        <v>202402</v>
      </c>
      <c r="BE445" t="s">
        <v>513</v>
      </c>
      <c r="BF445" s="49">
        <v>-0.22</v>
      </c>
      <c r="BG445">
        <v>-3.52</v>
      </c>
      <c r="BH445" t="s">
        <v>287</v>
      </c>
    </row>
    <row r="446" spans="24:60" x14ac:dyDescent="0.25">
      <c r="X446" s="3"/>
      <c r="Y446" s="49"/>
      <c r="BD446">
        <v>202403</v>
      </c>
      <c r="BE446" t="s">
        <v>277</v>
      </c>
      <c r="BF446" s="49">
        <v>-2.5099999999999998</v>
      </c>
      <c r="BG446">
        <v>4.22</v>
      </c>
      <c r="BH446" t="s">
        <v>306</v>
      </c>
    </row>
    <row r="447" spans="24:60" x14ac:dyDescent="0.25">
      <c r="X447" s="3"/>
      <c r="Y447" s="49"/>
      <c r="BD447">
        <v>202404</v>
      </c>
      <c r="BE447" t="s">
        <v>514</v>
      </c>
      <c r="BF447" s="49">
        <v>-2.39</v>
      </c>
      <c r="BG447">
        <v>-0.52</v>
      </c>
      <c r="BH447" t="s">
        <v>406</v>
      </c>
    </row>
    <row r="448" spans="24:60" x14ac:dyDescent="0.25">
      <c r="X448" s="3"/>
      <c r="Y448" s="49"/>
      <c r="BD448">
        <v>202405</v>
      </c>
      <c r="BE448" t="s">
        <v>515</v>
      </c>
      <c r="BF448" s="49">
        <v>0.78</v>
      </c>
      <c r="BG448">
        <v>-1.67</v>
      </c>
      <c r="BH448" t="s">
        <v>322</v>
      </c>
    </row>
    <row r="449" spans="24:60" x14ac:dyDescent="0.25">
      <c r="X449" s="3"/>
      <c r="Y449" s="49"/>
      <c r="BD449">
        <v>202406</v>
      </c>
      <c r="BE449" t="s">
        <v>443</v>
      </c>
      <c r="BF449" s="49">
        <v>-3.06</v>
      </c>
      <c r="BG449">
        <v>-3.31</v>
      </c>
      <c r="BH449" t="s">
        <v>313</v>
      </c>
    </row>
    <row r="450" spans="24:60" x14ac:dyDescent="0.25">
      <c r="X450" s="3"/>
      <c r="Y450" s="49"/>
      <c r="BD450">
        <v>202407</v>
      </c>
      <c r="BE450" t="s">
        <v>516</v>
      </c>
      <c r="BF450" s="49">
        <v>6.8</v>
      </c>
      <c r="BG450">
        <v>5.74</v>
      </c>
      <c r="BH450" t="s">
        <v>415</v>
      </c>
    </row>
    <row r="451" spans="24:60" x14ac:dyDescent="0.25">
      <c r="X451" s="3"/>
      <c r="Y451" s="49"/>
      <c r="BD451">
        <v>202408</v>
      </c>
      <c r="BE451" t="s">
        <v>517</v>
      </c>
      <c r="BF451" s="49">
        <v>-3.55</v>
      </c>
      <c r="BG451">
        <v>-1.1299999999999999</v>
      </c>
      <c r="BH451" t="s">
        <v>470</v>
      </c>
    </row>
    <row r="452" spans="24:60" x14ac:dyDescent="0.25">
      <c r="X452" s="3"/>
      <c r="Y452" s="49"/>
      <c r="BD452">
        <v>202409</v>
      </c>
      <c r="BE452" t="s">
        <v>354</v>
      </c>
      <c r="BF452" s="49">
        <v>-0.17</v>
      </c>
      <c r="BG452">
        <v>-2.59</v>
      </c>
      <c r="BH452" t="s">
        <v>308</v>
      </c>
    </row>
    <row r="453" spans="24:60" x14ac:dyDescent="0.25">
      <c r="X453" s="3"/>
      <c r="Y453" s="49"/>
      <c r="BD453">
        <v>202410</v>
      </c>
      <c r="BE453" t="s">
        <v>282</v>
      </c>
      <c r="BF453" s="49">
        <v>-1.01</v>
      </c>
      <c r="BG453">
        <v>0.89</v>
      </c>
      <c r="BH453" t="s">
        <v>518</v>
      </c>
    </row>
    <row r="454" spans="24:60" x14ac:dyDescent="0.25">
      <c r="X454" s="3"/>
      <c r="Y454" s="49"/>
      <c r="BD454">
        <v>202411</v>
      </c>
      <c r="BE454" t="s">
        <v>519</v>
      </c>
      <c r="BF454" s="49">
        <v>4.63</v>
      </c>
      <c r="BG454">
        <v>-0.05</v>
      </c>
      <c r="BH454" t="s">
        <v>308</v>
      </c>
    </row>
    <row r="455" spans="24:60" x14ac:dyDescent="0.25">
      <c r="X455" s="3"/>
      <c r="Y455" s="49"/>
      <c r="BD455">
        <v>202412</v>
      </c>
      <c r="BE455" t="s">
        <v>520</v>
      </c>
      <c r="BF455" s="49">
        <v>-2.73</v>
      </c>
      <c r="BG455">
        <v>-2.95</v>
      </c>
      <c r="BH455" t="s">
        <v>302</v>
      </c>
    </row>
    <row r="456" spans="24:60" x14ac:dyDescent="0.25">
      <c r="X456" s="3"/>
      <c r="Y456" s="49"/>
    </row>
    <row r="457" spans="24:60" x14ac:dyDescent="0.25">
      <c r="X457" s="3"/>
      <c r="Y457" s="49"/>
    </row>
    <row r="458" spans="24:60" x14ac:dyDescent="0.25">
      <c r="X458" s="3"/>
      <c r="Y458" s="49"/>
    </row>
    <row r="459" spans="24:60" x14ac:dyDescent="0.25">
      <c r="X459" s="3"/>
      <c r="Y459" s="49"/>
    </row>
    <row r="460" spans="24:60" x14ac:dyDescent="0.25">
      <c r="X460" s="3"/>
      <c r="Y460" s="49"/>
    </row>
    <row r="461" spans="24:60" x14ac:dyDescent="0.25">
      <c r="X461" s="3"/>
      <c r="Y461" s="49"/>
    </row>
    <row r="462" spans="24:60" x14ac:dyDescent="0.25">
      <c r="X462" s="3"/>
      <c r="Y462" s="49"/>
    </row>
    <row r="463" spans="24:60" x14ac:dyDescent="0.25">
      <c r="X463" s="3"/>
      <c r="Y463" s="49"/>
    </row>
    <row r="464" spans="24:60" x14ac:dyDescent="0.25">
      <c r="X464" s="3"/>
      <c r="Y464" s="49"/>
    </row>
    <row r="465" spans="24:25" x14ac:dyDescent="0.25">
      <c r="X465" s="3"/>
      <c r="Y465" s="49"/>
    </row>
    <row r="466" spans="24:25" x14ac:dyDescent="0.25">
      <c r="X466" s="3"/>
      <c r="Y466" s="49"/>
    </row>
    <row r="467" spans="24:25" x14ac:dyDescent="0.25">
      <c r="X467" s="3"/>
      <c r="Y467" s="49"/>
    </row>
    <row r="468" spans="24:25" x14ac:dyDescent="0.25">
      <c r="X468" s="3"/>
      <c r="Y468" s="49"/>
    </row>
    <row r="469" spans="24:25" x14ac:dyDescent="0.25">
      <c r="X469" s="3"/>
      <c r="Y469" s="49"/>
    </row>
    <row r="470" spans="24:25" x14ac:dyDescent="0.25">
      <c r="X470" s="3"/>
      <c r="Y470" s="49"/>
    </row>
    <row r="471" spans="24:25" x14ac:dyDescent="0.25">
      <c r="X471" s="3"/>
      <c r="Y471" s="49"/>
    </row>
    <row r="472" spans="24:25" x14ac:dyDescent="0.25">
      <c r="X472" s="3"/>
      <c r="Y472" s="49"/>
    </row>
    <row r="473" spans="24:25" x14ac:dyDescent="0.25">
      <c r="X473" s="3"/>
      <c r="Y473" s="49"/>
    </row>
    <row r="474" spans="24:25" x14ac:dyDescent="0.25">
      <c r="X474" s="3"/>
      <c r="Y474" s="49"/>
    </row>
    <row r="475" spans="24:25" x14ac:dyDescent="0.25">
      <c r="X475" s="3"/>
      <c r="Y475" s="49"/>
    </row>
    <row r="476" spans="24:25" x14ac:dyDescent="0.25">
      <c r="X476" s="3"/>
      <c r="Y476" s="49"/>
    </row>
    <row r="477" spans="24:25" x14ac:dyDescent="0.25">
      <c r="X477" s="3"/>
      <c r="Y477" s="49"/>
    </row>
    <row r="478" spans="24:25" x14ac:dyDescent="0.25">
      <c r="X478" s="3"/>
      <c r="Y478" s="49"/>
    </row>
    <row r="479" spans="24:25" x14ac:dyDescent="0.25">
      <c r="X479" s="3"/>
      <c r="Y479" s="49"/>
    </row>
    <row r="480" spans="24:25" x14ac:dyDescent="0.25">
      <c r="X480" s="3"/>
      <c r="Y480" s="49"/>
    </row>
    <row r="481" spans="24:25" x14ac:dyDescent="0.25">
      <c r="X481" s="3"/>
      <c r="Y481" s="49"/>
    </row>
    <row r="482" spans="24:25" x14ac:dyDescent="0.25">
      <c r="X482" s="3"/>
      <c r="Y482" s="49"/>
    </row>
    <row r="483" spans="24:25" x14ac:dyDescent="0.25">
      <c r="X483" s="3"/>
      <c r="Y483" s="49"/>
    </row>
    <row r="484" spans="24:25" x14ac:dyDescent="0.25">
      <c r="X484" s="3"/>
      <c r="Y484" s="49"/>
    </row>
    <row r="485" spans="24:25" x14ac:dyDescent="0.25">
      <c r="X485" s="3"/>
      <c r="Y485" s="49"/>
    </row>
    <row r="486" spans="24:25" x14ac:dyDescent="0.25">
      <c r="X486" s="3"/>
      <c r="Y486" s="49"/>
    </row>
    <row r="487" spans="24:25" x14ac:dyDescent="0.25">
      <c r="X487" s="3"/>
      <c r="Y487" s="49"/>
    </row>
    <row r="488" spans="24:25" x14ac:dyDescent="0.25">
      <c r="X488" s="3"/>
      <c r="Y488" s="49"/>
    </row>
    <row r="489" spans="24:25" x14ac:dyDescent="0.25">
      <c r="X489" s="3"/>
      <c r="Y489" s="49"/>
    </row>
    <row r="490" spans="24:25" x14ac:dyDescent="0.25">
      <c r="X490" s="3"/>
      <c r="Y490" s="49"/>
    </row>
    <row r="491" spans="24:25" x14ac:dyDescent="0.25">
      <c r="X491" s="3"/>
      <c r="Y491" s="49"/>
    </row>
    <row r="492" spans="24:25" x14ac:dyDescent="0.25">
      <c r="X492" s="3"/>
      <c r="Y492" s="49"/>
    </row>
    <row r="493" spans="24:25" x14ac:dyDescent="0.25">
      <c r="X493" s="3"/>
      <c r="Y493" s="49"/>
    </row>
    <row r="494" spans="24:25" x14ac:dyDescent="0.25">
      <c r="X494" s="3"/>
      <c r="Y494" s="49"/>
    </row>
    <row r="495" spans="24:25" x14ac:dyDescent="0.25">
      <c r="X495" s="3"/>
      <c r="Y495" s="49"/>
    </row>
    <row r="496" spans="24:25" x14ac:dyDescent="0.25">
      <c r="X496" s="3"/>
      <c r="Y496" s="49"/>
    </row>
    <row r="497" spans="24:25" x14ac:dyDescent="0.25">
      <c r="X497" s="3"/>
      <c r="Y497" s="49"/>
    </row>
    <row r="498" spans="24:25" x14ac:dyDescent="0.25">
      <c r="X498" s="3"/>
      <c r="Y498" s="49"/>
    </row>
    <row r="499" spans="24:25" x14ac:dyDescent="0.25">
      <c r="X499" s="3"/>
      <c r="Y499" s="49"/>
    </row>
    <row r="500" spans="24:25" x14ac:dyDescent="0.25">
      <c r="X500" s="3"/>
      <c r="Y500" s="49"/>
    </row>
    <row r="501" spans="24:25" x14ac:dyDescent="0.25">
      <c r="X501" s="3"/>
      <c r="Y501" s="49"/>
    </row>
    <row r="502" spans="24:25" x14ac:dyDescent="0.25">
      <c r="X502" s="3"/>
      <c r="Y502" s="49"/>
    </row>
    <row r="503" spans="24:25" x14ac:dyDescent="0.25">
      <c r="X503" s="3"/>
      <c r="Y503" s="49"/>
    </row>
    <row r="504" spans="24:25" x14ac:dyDescent="0.25">
      <c r="X504" s="3"/>
      <c r="Y504" s="49"/>
    </row>
    <row r="505" spans="24:25" x14ac:dyDescent="0.25">
      <c r="X505" s="3"/>
      <c r="Y505" s="49"/>
    </row>
    <row r="506" spans="24:25" x14ac:dyDescent="0.25">
      <c r="X506" s="3"/>
      <c r="Y506" s="49"/>
    </row>
    <row r="507" spans="24:25" x14ac:dyDescent="0.25">
      <c r="X507" s="3"/>
      <c r="Y507" s="49"/>
    </row>
    <row r="508" spans="24:25" x14ac:dyDescent="0.25">
      <c r="X508" s="3"/>
      <c r="Y508" s="49"/>
    </row>
    <row r="509" spans="24:25" x14ac:dyDescent="0.25">
      <c r="X509" s="3"/>
      <c r="Y509" s="49"/>
    </row>
    <row r="510" spans="24:25" x14ac:dyDescent="0.25">
      <c r="X510" s="3"/>
      <c r="Y510" s="49"/>
    </row>
    <row r="511" spans="24:25" x14ac:dyDescent="0.25">
      <c r="X511" s="3"/>
      <c r="Y511" s="49"/>
    </row>
    <row r="512" spans="24:25" x14ac:dyDescent="0.25">
      <c r="X512" s="3"/>
      <c r="Y512" s="49"/>
    </row>
    <row r="513" spans="24:25" x14ac:dyDescent="0.25">
      <c r="X513" s="3"/>
      <c r="Y513" s="49"/>
    </row>
    <row r="514" spans="24:25" x14ac:dyDescent="0.25">
      <c r="X514" s="3"/>
      <c r="Y514" s="49"/>
    </row>
    <row r="515" spans="24:25" x14ac:dyDescent="0.25">
      <c r="X515" s="3"/>
      <c r="Y515" s="49"/>
    </row>
    <row r="516" spans="24:25" x14ac:dyDescent="0.25">
      <c r="X516" s="3"/>
      <c r="Y516" s="49"/>
    </row>
    <row r="517" spans="24:25" x14ac:dyDescent="0.25">
      <c r="X517" s="3"/>
      <c r="Y517" s="49"/>
    </row>
    <row r="518" spans="24:25" x14ac:dyDescent="0.25">
      <c r="X518" s="3"/>
      <c r="Y518" s="49"/>
    </row>
    <row r="519" spans="24:25" x14ac:dyDescent="0.25">
      <c r="X519" s="3"/>
      <c r="Y519" s="49"/>
    </row>
    <row r="520" spans="24:25" x14ac:dyDescent="0.25">
      <c r="X520" s="3"/>
      <c r="Y520" s="49"/>
    </row>
    <row r="521" spans="24:25" x14ac:dyDescent="0.25">
      <c r="X521" s="3"/>
      <c r="Y521" s="49"/>
    </row>
    <row r="522" spans="24:25" x14ac:dyDescent="0.25">
      <c r="X522" s="3"/>
      <c r="Y522" s="49"/>
    </row>
    <row r="523" spans="24:25" x14ac:dyDescent="0.25">
      <c r="X523" s="3"/>
      <c r="Y523" s="49"/>
    </row>
    <row r="524" spans="24:25" x14ac:dyDescent="0.25">
      <c r="X524" s="3"/>
      <c r="Y524" s="49"/>
    </row>
    <row r="525" spans="24:25" x14ac:dyDescent="0.25">
      <c r="X525" s="3"/>
      <c r="Y525" s="49"/>
    </row>
    <row r="526" spans="24:25" x14ac:dyDescent="0.25">
      <c r="X526" s="3"/>
      <c r="Y526" s="49"/>
    </row>
    <row r="527" spans="24:25" x14ac:dyDescent="0.25">
      <c r="X527" s="3"/>
      <c r="Y527" s="49"/>
    </row>
    <row r="528" spans="24:25" x14ac:dyDescent="0.25">
      <c r="X528" s="3"/>
      <c r="Y528" s="49"/>
    </row>
    <row r="529" spans="24:25" x14ac:dyDescent="0.25">
      <c r="X529" s="3"/>
      <c r="Y529" s="49"/>
    </row>
    <row r="530" spans="24:25" x14ac:dyDescent="0.25">
      <c r="X530" s="3"/>
      <c r="Y530" s="49"/>
    </row>
    <row r="531" spans="24:25" x14ac:dyDescent="0.25">
      <c r="X531" s="3"/>
      <c r="Y531" s="49"/>
    </row>
    <row r="532" spans="24:25" x14ac:dyDescent="0.25">
      <c r="X532" s="3"/>
      <c r="Y532" s="49"/>
    </row>
    <row r="533" spans="24:25" x14ac:dyDescent="0.25">
      <c r="X533" s="3"/>
      <c r="Y533" s="49"/>
    </row>
    <row r="534" spans="24:25" x14ac:dyDescent="0.25">
      <c r="X534" s="3"/>
      <c r="Y534" s="49"/>
    </row>
    <row r="535" spans="24:25" x14ac:dyDescent="0.25">
      <c r="X535" s="3"/>
      <c r="Y535" s="49"/>
    </row>
    <row r="536" spans="24:25" x14ac:dyDescent="0.25">
      <c r="X536" s="3"/>
      <c r="Y536" s="49"/>
    </row>
    <row r="537" spans="24:25" x14ac:dyDescent="0.25">
      <c r="X537" s="3"/>
      <c r="Y537" s="49"/>
    </row>
    <row r="538" spans="24:25" x14ac:dyDescent="0.25">
      <c r="X538" s="3"/>
      <c r="Y538" s="49"/>
    </row>
    <row r="539" spans="24:25" x14ac:dyDescent="0.25">
      <c r="X539" s="3"/>
      <c r="Y539" s="49"/>
    </row>
    <row r="540" spans="24:25" x14ac:dyDescent="0.25">
      <c r="X540" s="3"/>
      <c r="Y540" s="49"/>
    </row>
    <row r="541" spans="24:25" x14ac:dyDescent="0.25">
      <c r="X541" s="3"/>
      <c r="Y541" s="49"/>
    </row>
    <row r="542" spans="24:25" x14ac:dyDescent="0.25">
      <c r="X542" s="3"/>
      <c r="Y542" s="49"/>
    </row>
    <row r="543" spans="24:25" x14ac:dyDescent="0.25">
      <c r="X543" s="3"/>
      <c r="Y543" s="49"/>
    </row>
    <row r="544" spans="24:25" x14ac:dyDescent="0.25">
      <c r="X544" s="3"/>
      <c r="Y544" s="49"/>
    </row>
    <row r="545" spans="24:25" x14ac:dyDescent="0.25">
      <c r="X545" s="3"/>
      <c r="Y545" s="49"/>
    </row>
    <row r="546" spans="24:25" x14ac:dyDescent="0.25">
      <c r="X546" s="3"/>
      <c r="Y546" s="49"/>
    </row>
    <row r="547" spans="24:25" x14ac:dyDescent="0.25">
      <c r="X547" s="3"/>
      <c r="Y547" s="49"/>
    </row>
    <row r="548" spans="24:25" x14ac:dyDescent="0.25">
      <c r="X548" s="3"/>
      <c r="Y548" s="49"/>
    </row>
    <row r="549" spans="24:25" x14ac:dyDescent="0.25">
      <c r="X549" s="3"/>
      <c r="Y549" s="49"/>
    </row>
    <row r="550" spans="24:25" x14ac:dyDescent="0.25">
      <c r="X550" s="3"/>
      <c r="Y550" s="49"/>
    </row>
    <row r="551" spans="24:25" x14ac:dyDescent="0.25">
      <c r="X551" s="3"/>
      <c r="Y551" s="49"/>
    </row>
    <row r="552" spans="24:25" x14ac:dyDescent="0.25">
      <c r="X552" s="3"/>
      <c r="Y552" s="49"/>
    </row>
    <row r="553" spans="24:25" x14ac:dyDescent="0.25">
      <c r="X553" s="3"/>
      <c r="Y553" s="49"/>
    </row>
    <row r="554" spans="24:25" x14ac:dyDescent="0.25">
      <c r="X554" s="3"/>
      <c r="Y554" s="49"/>
    </row>
    <row r="555" spans="24:25" x14ac:dyDescent="0.25">
      <c r="X555" s="3"/>
      <c r="Y555" s="49"/>
    </row>
    <row r="556" spans="24:25" x14ac:dyDescent="0.25">
      <c r="X556" s="3"/>
      <c r="Y556" s="49"/>
    </row>
    <row r="557" spans="24:25" x14ac:dyDescent="0.25">
      <c r="X557" s="3"/>
      <c r="Y557" s="49"/>
    </row>
    <row r="558" spans="24:25" x14ac:dyDescent="0.25">
      <c r="X558" s="3"/>
      <c r="Y558" s="49"/>
    </row>
    <row r="559" spans="24:25" x14ac:dyDescent="0.25">
      <c r="X559" s="3"/>
      <c r="Y559" s="49"/>
    </row>
    <row r="560" spans="24:25" x14ac:dyDescent="0.25">
      <c r="X560" s="3"/>
      <c r="Y560" s="49"/>
    </row>
    <row r="561" spans="24:25" x14ac:dyDescent="0.25">
      <c r="X561" s="3"/>
      <c r="Y561" s="49"/>
    </row>
    <row r="562" spans="24:25" x14ac:dyDescent="0.25">
      <c r="X562" s="3"/>
      <c r="Y562" s="49"/>
    </row>
    <row r="563" spans="24:25" x14ac:dyDescent="0.25">
      <c r="X563" s="3"/>
      <c r="Y563" s="49"/>
    </row>
    <row r="564" spans="24:25" x14ac:dyDescent="0.25">
      <c r="X564" s="3"/>
      <c r="Y564" s="49"/>
    </row>
    <row r="565" spans="24:25" x14ac:dyDescent="0.25">
      <c r="X565" s="3"/>
      <c r="Y565" s="49"/>
    </row>
    <row r="566" spans="24:25" x14ac:dyDescent="0.25">
      <c r="X566" s="3"/>
      <c r="Y566" s="49"/>
    </row>
    <row r="567" spans="24:25" x14ac:dyDescent="0.25">
      <c r="X567" s="3"/>
      <c r="Y567" s="49"/>
    </row>
    <row r="568" spans="24:25" x14ac:dyDescent="0.25">
      <c r="X568" s="3"/>
      <c r="Y568" s="49"/>
    </row>
    <row r="569" spans="24:25" x14ac:dyDescent="0.25">
      <c r="X569" s="3"/>
      <c r="Y569" s="49"/>
    </row>
    <row r="570" spans="24:25" x14ac:dyDescent="0.25">
      <c r="X570" s="3"/>
      <c r="Y570" s="49"/>
    </row>
    <row r="571" spans="24:25" x14ac:dyDescent="0.25">
      <c r="X571" s="3"/>
      <c r="Y571" s="49"/>
    </row>
    <row r="572" spans="24:25" x14ac:dyDescent="0.25">
      <c r="X572" s="3"/>
      <c r="Y572" s="49"/>
    </row>
    <row r="573" spans="24:25" x14ac:dyDescent="0.25">
      <c r="X573" s="3"/>
      <c r="Y573" s="49"/>
    </row>
    <row r="574" spans="24:25" x14ac:dyDescent="0.25">
      <c r="X574" s="3"/>
      <c r="Y574" s="49"/>
    </row>
    <row r="575" spans="24:25" x14ac:dyDescent="0.25">
      <c r="X575" s="3"/>
      <c r="Y575" s="49"/>
    </row>
    <row r="576" spans="24:25" x14ac:dyDescent="0.25">
      <c r="X576" s="3"/>
      <c r="Y576" s="49"/>
    </row>
    <row r="577" spans="24:25" x14ac:dyDescent="0.25">
      <c r="X577" s="3"/>
      <c r="Y577" s="49"/>
    </row>
    <row r="578" spans="24:25" x14ac:dyDescent="0.25">
      <c r="X578" s="3"/>
      <c r="Y578" s="49"/>
    </row>
    <row r="579" spans="24:25" x14ac:dyDescent="0.25">
      <c r="X579" s="3"/>
      <c r="Y579" s="49"/>
    </row>
    <row r="580" spans="24:25" x14ac:dyDescent="0.25">
      <c r="X580" s="3"/>
      <c r="Y580" s="49"/>
    </row>
    <row r="581" spans="24:25" x14ac:dyDescent="0.25">
      <c r="X581" s="3"/>
      <c r="Y581" s="49"/>
    </row>
    <row r="582" spans="24:25" x14ac:dyDescent="0.25">
      <c r="X582" s="3"/>
      <c r="Y582" s="49"/>
    </row>
    <row r="583" spans="24:25" x14ac:dyDescent="0.25">
      <c r="X583" s="3"/>
      <c r="Y583" s="49"/>
    </row>
    <row r="584" spans="24:25" x14ac:dyDescent="0.25">
      <c r="X584" s="3"/>
      <c r="Y584" s="49"/>
    </row>
    <row r="585" spans="24:25" x14ac:dyDescent="0.25">
      <c r="X585" s="3"/>
      <c r="Y585" s="49"/>
    </row>
    <row r="586" spans="24:25" x14ac:dyDescent="0.25">
      <c r="X586" s="3"/>
      <c r="Y586" s="49"/>
    </row>
    <row r="587" spans="24:25" x14ac:dyDescent="0.25">
      <c r="X587" s="3"/>
      <c r="Y587" s="49"/>
    </row>
    <row r="588" spans="24:25" x14ac:dyDescent="0.25">
      <c r="X588" s="3"/>
      <c r="Y588" s="49"/>
    </row>
    <row r="589" spans="24:25" x14ac:dyDescent="0.25">
      <c r="X589" s="3"/>
      <c r="Y589" s="49"/>
    </row>
    <row r="590" spans="24:25" x14ac:dyDescent="0.25">
      <c r="X590" s="3"/>
      <c r="Y590" s="49"/>
    </row>
    <row r="591" spans="24:25" x14ac:dyDescent="0.25">
      <c r="X591" s="3"/>
      <c r="Y591" s="49"/>
    </row>
    <row r="592" spans="24:25" x14ac:dyDescent="0.25">
      <c r="X592" s="3"/>
      <c r="Y592" s="49"/>
    </row>
    <row r="593" spans="24:25" x14ac:dyDescent="0.25">
      <c r="X593" s="3"/>
      <c r="Y593" s="49"/>
    </row>
    <row r="594" spans="24:25" x14ac:dyDescent="0.25">
      <c r="X594" s="3"/>
      <c r="Y594" s="49"/>
    </row>
    <row r="595" spans="24:25" x14ac:dyDescent="0.25">
      <c r="X595" s="3"/>
      <c r="Y595" s="49"/>
    </row>
    <row r="596" spans="24:25" x14ac:dyDescent="0.25">
      <c r="X596" s="3"/>
      <c r="Y596" s="49"/>
    </row>
    <row r="597" spans="24:25" x14ac:dyDescent="0.25">
      <c r="X597" s="3"/>
      <c r="Y597" s="49"/>
    </row>
    <row r="598" spans="24:25" x14ac:dyDescent="0.25">
      <c r="X598" s="3"/>
      <c r="Y598" s="49"/>
    </row>
    <row r="599" spans="24:25" x14ac:dyDescent="0.25">
      <c r="X599" s="3"/>
      <c r="Y599" s="49"/>
    </row>
    <row r="600" spans="24:25" x14ac:dyDescent="0.25">
      <c r="X600" s="3"/>
      <c r="Y600" s="49"/>
    </row>
    <row r="601" spans="24:25" x14ac:dyDescent="0.25">
      <c r="X601" s="3"/>
      <c r="Y601" s="49"/>
    </row>
    <row r="602" spans="24:25" x14ac:dyDescent="0.25">
      <c r="X602" s="3"/>
      <c r="Y602" s="49"/>
    </row>
    <row r="603" spans="24:25" x14ac:dyDescent="0.25">
      <c r="X603" s="3"/>
      <c r="Y603" s="49"/>
    </row>
    <row r="604" spans="24:25" x14ac:dyDescent="0.25">
      <c r="X604" s="3"/>
      <c r="Y604" s="49"/>
    </row>
    <row r="605" spans="24:25" x14ac:dyDescent="0.25">
      <c r="X605" s="3"/>
      <c r="Y605" s="49"/>
    </row>
    <row r="606" spans="24:25" x14ac:dyDescent="0.25">
      <c r="X606" s="3"/>
      <c r="Y606" s="49"/>
    </row>
    <row r="607" spans="24:25" x14ac:dyDescent="0.25">
      <c r="X607" s="3"/>
      <c r="Y607" s="49"/>
    </row>
    <row r="608" spans="24:25" x14ac:dyDescent="0.25">
      <c r="X608" s="3"/>
      <c r="Y608" s="49"/>
    </row>
    <row r="609" spans="24:25" x14ac:dyDescent="0.25">
      <c r="X609" s="3"/>
      <c r="Y609" s="49"/>
    </row>
    <row r="610" spans="24:25" x14ac:dyDescent="0.25">
      <c r="X610" s="3"/>
      <c r="Y610" s="49"/>
    </row>
    <row r="611" spans="24:25" x14ac:dyDescent="0.25">
      <c r="X611" s="3"/>
      <c r="Y611" s="49"/>
    </row>
    <row r="612" spans="24:25" x14ac:dyDescent="0.25">
      <c r="X612" s="3"/>
      <c r="Y612" s="49"/>
    </row>
    <row r="613" spans="24:25" x14ac:dyDescent="0.25">
      <c r="X613" s="3"/>
      <c r="Y613" s="49"/>
    </row>
    <row r="614" spans="24:25" x14ac:dyDescent="0.25">
      <c r="X614" s="3"/>
      <c r="Y614" s="49"/>
    </row>
    <row r="615" spans="24:25" x14ac:dyDescent="0.25">
      <c r="X615" s="3"/>
      <c r="Y615" s="49"/>
    </row>
    <row r="616" spans="24:25" x14ac:dyDescent="0.25">
      <c r="X616" s="3"/>
      <c r="Y616" s="49"/>
    </row>
    <row r="617" spans="24:25" x14ac:dyDescent="0.25">
      <c r="X617" s="3"/>
      <c r="Y617" s="49"/>
    </row>
    <row r="618" spans="24:25" x14ac:dyDescent="0.25">
      <c r="X618" s="3"/>
      <c r="Y618" s="49"/>
    </row>
    <row r="619" spans="24:25" x14ac:dyDescent="0.25">
      <c r="X619" s="3"/>
      <c r="Y619" s="49"/>
    </row>
    <row r="620" spans="24:25" x14ac:dyDescent="0.25">
      <c r="X620" s="3"/>
      <c r="Y620" s="49"/>
    </row>
    <row r="621" spans="24:25" x14ac:dyDescent="0.25">
      <c r="X621" s="3"/>
      <c r="Y621" s="49"/>
    </row>
    <row r="622" spans="24:25" x14ac:dyDescent="0.25">
      <c r="X622" s="3"/>
      <c r="Y622" s="49"/>
    </row>
    <row r="623" spans="24:25" x14ac:dyDescent="0.25">
      <c r="X623" s="3"/>
      <c r="Y623" s="49"/>
    </row>
    <row r="624" spans="24:25" x14ac:dyDescent="0.25">
      <c r="X624" s="3"/>
      <c r="Y624" s="49"/>
    </row>
    <row r="625" spans="24:25" x14ac:dyDescent="0.25">
      <c r="X625" s="3"/>
      <c r="Y625" s="49"/>
    </row>
    <row r="626" spans="24:25" x14ac:dyDescent="0.25">
      <c r="X626" s="3"/>
      <c r="Y626" s="49"/>
    </row>
    <row r="627" spans="24:25" x14ac:dyDescent="0.25">
      <c r="X627" s="3"/>
      <c r="Y627" s="49"/>
    </row>
    <row r="628" spans="24:25" x14ac:dyDescent="0.25">
      <c r="X628" s="3"/>
      <c r="Y628" s="49"/>
    </row>
    <row r="629" spans="24:25" x14ac:dyDescent="0.25">
      <c r="X629" s="3"/>
      <c r="Y629" s="49"/>
    </row>
    <row r="630" spans="24:25" x14ac:dyDescent="0.25">
      <c r="X630" s="3"/>
      <c r="Y630" s="49"/>
    </row>
    <row r="631" spans="24:25" x14ac:dyDescent="0.25">
      <c r="X631" s="3"/>
      <c r="Y631" s="49"/>
    </row>
    <row r="632" spans="24:25" x14ac:dyDescent="0.25">
      <c r="X632" s="3"/>
      <c r="Y632" s="49"/>
    </row>
    <row r="633" spans="24:25" x14ac:dyDescent="0.25">
      <c r="X633" s="3"/>
      <c r="Y633" s="49"/>
    </row>
    <row r="634" spans="24:25" x14ac:dyDescent="0.25">
      <c r="X634" s="3"/>
      <c r="Y634" s="49"/>
    </row>
    <row r="635" spans="24:25" x14ac:dyDescent="0.25">
      <c r="X635" s="3"/>
      <c r="Y635" s="49"/>
    </row>
    <row r="636" spans="24:25" x14ac:dyDescent="0.25">
      <c r="X636" s="3"/>
      <c r="Y636" s="49"/>
    </row>
    <row r="637" spans="24:25" x14ac:dyDescent="0.25">
      <c r="X637" s="3"/>
      <c r="Y637" s="49"/>
    </row>
    <row r="638" spans="24:25" x14ac:dyDescent="0.25">
      <c r="X638" s="3"/>
      <c r="Y638" s="49"/>
    </row>
    <row r="639" spans="24:25" x14ac:dyDescent="0.25">
      <c r="X639" s="3"/>
      <c r="Y639" s="49"/>
    </row>
    <row r="640" spans="24:25" x14ac:dyDescent="0.25">
      <c r="X640" s="3"/>
      <c r="Y640" s="49"/>
    </row>
    <row r="641" spans="24:25" x14ac:dyDescent="0.25">
      <c r="X641" s="3"/>
      <c r="Y641" s="49"/>
    </row>
    <row r="642" spans="24:25" x14ac:dyDescent="0.25">
      <c r="X642" s="3"/>
      <c r="Y642" s="49"/>
    </row>
    <row r="643" spans="24:25" x14ac:dyDescent="0.25">
      <c r="X643" s="3"/>
      <c r="Y643" s="49"/>
    </row>
    <row r="644" spans="24:25" x14ac:dyDescent="0.25">
      <c r="X644" s="3"/>
      <c r="Y644" s="49"/>
    </row>
    <row r="645" spans="24:25" x14ac:dyDescent="0.25">
      <c r="X645" s="3"/>
      <c r="Y645" s="49"/>
    </row>
    <row r="646" spans="24:25" x14ac:dyDescent="0.25">
      <c r="X646" s="3"/>
      <c r="Y646" s="49"/>
    </row>
    <row r="647" spans="24:25" x14ac:dyDescent="0.25">
      <c r="X647" s="3"/>
      <c r="Y647" s="49"/>
    </row>
    <row r="648" spans="24:25" x14ac:dyDescent="0.25">
      <c r="X648" s="3"/>
      <c r="Y648" s="49"/>
    </row>
    <row r="649" spans="24:25" x14ac:dyDescent="0.25">
      <c r="X649" s="3"/>
      <c r="Y649" s="49"/>
    </row>
    <row r="650" spans="24:25" x14ac:dyDescent="0.25">
      <c r="X650" s="3"/>
      <c r="Y650" s="49"/>
    </row>
    <row r="651" spans="24:25" x14ac:dyDescent="0.25">
      <c r="X651" s="3"/>
      <c r="Y651" s="49"/>
    </row>
    <row r="652" spans="24:25" x14ac:dyDescent="0.25">
      <c r="X652" s="3"/>
      <c r="Y652" s="49"/>
    </row>
    <row r="653" spans="24:25" x14ac:dyDescent="0.25">
      <c r="X653" s="3"/>
      <c r="Y653" s="49"/>
    </row>
    <row r="654" spans="24:25" x14ac:dyDescent="0.25">
      <c r="X654" s="3"/>
      <c r="Y654" s="49"/>
    </row>
    <row r="655" spans="24:25" x14ac:dyDescent="0.25">
      <c r="X655" s="3"/>
      <c r="Y655" s="49"/>
    </row>
    <row r="656" spans="24:25" x14ac:dyDescent="0.25">
      <c r="X656" s="3"/>
      <c r="Y656" s="49"/>
    </row>
    <row r="657" spans="24:25" x14ac:dyDescent="0.25">
      <c r="X657" s="3"/>
      <c r="Y657" s="49"/>
    </row>
    <row r="658" spans="24:25" x14ac:dyDescent="0.25">
      <c r="X658" s="3"/>
      <c r="Y658" s="49"/>
    </row>
    <row r="659" spans="24:25" x14ac:dyDescent="0.25">
      <c r="X659" s="3"/>
      <c r="Y659" s="49"/>
    </row>
    <row r="660" spans="24:25" x14ac:dyDescent="0.25">
      <c r="X660" s="3"/>
      <c r="Y660" s="49"/>
    </row>
    <row r="661" spans="24:25" x14ac:dyDescent="0.25">
      <c r="X661" s="3"/>
      <c r="Y661" s="49"/>
    </row>
    <row r="662" spans="24:25" x14ac:dyDescent="0.25">
      <c r="X662" s="3"/>
      <c r="Y662" s="49"/>
    </row>
    <row r="663" spans="24:25" x14ac:dyDescent="0.25">
      <c r="X663" s="3"/>
      <c r="Y663" s="49"/>
    </row>
    <row r="664" spans="24:25" x14ac:dyDescent="0.25">
      <c r="X664" s="3"/>
      <c r="Y664" s="49"/>
    </row>
    <row r="665" spans="24:25" x14ac:dyDescent="0.25">
      <c r="X665" s="3"/>
      <c r="Y665" s="49"/>
    </row>
    <row r="666" spans="24:25" x14ac:dyDescent="0.25">
      <c r="X666" s="3"/>
      <c r="Y666" s="49"/>
    </row>
    <row r="667" spans="24:25" x14ac:dyDescent="0.25">
      <c r="X667" s="3"/>
      <c r="Y667" s="49"/>
    </row>
    <row r="668" spans="24:25" x14ac:dyDescent="0.25">
      <c r="X668" s="3"/>
      <c r="Y668" s="49"/>
    </row>
    <row r="669" spans="24:25" x14ac:dyDescent="0.25">
      <c r="X669" s="3"/>
      <c r="Y669" s="49"/>
    </row>
    <row r="670" spans="24:25" x14ac:dyDescent="0.25">
      <c r="X670" s="3"/>
      <c r="Y670" s="49"/>
    </row>
    <row r="671" spans="24:25" x14ac:dyDescent="0.25">
      <c r="X671" s="3"/>
      <c r="Y671" s="49"/>
    </row>
    <row r="672" spans="24:25" x14ac:dyDescent="0.25">
      <c r="X672" s="3"/>
      <c r="Y672" s="49"/>
    </row>
    <row r="673" spans="24:25" x14ac:dyDescent="0.25">
      <c r="X673" s="3"/>
      <c r="Y673" s="49"/>
    </row>
    <row r="674" spans="24:25" x14ac:dyDescent="0.25">
      <c r="X674" s="3"/>
      <c r="Y674" s="49"/>
    </row>
    <row r="675" spans="24:25" x14ac:dyDescent="0.25">
      <c r="X675" s="3"/>
      <c r="Y675" s="49"/>
    </row>
    <row r="676" spans="24:25" x14ac:dyDescent="0.25">
      <c r="X676" s="3"/>
      <c r="Y676" s="49"/>
    </row>
    <row r="677" spans="24:25" x14ac:dyDescent="0.25">
      <c r="X677" s="3"/>
      <c r="Y677" s="49"/>
    </row>
    <row r="678" spans="24:25" x14ac:dyDescent="0.25">
      <c r="X678" s="3"/>
      <c r="Y678" s="49"/>
    </row>
    <row r="679" spans="24:25" x14ac:dyDescent="0.25">
      <c r="X679" s="3"/>
      <c r="Y679" s="49"/>
    </row>
    <row r="680" spans="24:25" x14ac:dyDescent="0.25">
      <c r="X680" s="3"/>
      <c r="Y680" s="49"/>
    </row>
    <row r="681" spans="24:25" x14ac:dyDescent="0.25">
      <c r="X681" s="3"/>
      <c r="Y681" s="49"/>
    </row>
    <row r="682" spans="24:25" x14ac:dyDescent="0.25">
      <c r="X682" s="3"/>
      <c r="Y682" s="49"/>
    </row>
    <row r="683" spans="24:25" x14ac:dyDescent="0.25">
      <c r="X683" s="3"/>
      <c r="Y683" s="49"/>
    </row>
    <row r="684" spans="24:25" x14ac:dyDescent="0.25">
      <c r="X684" s="3"/>
      <c r="Y684" s="49"/>
    </row>
    <row r="685" spans="24:25" x14ac:dyDescent="0.25">
      <c r="X685" s="3"/>
      <c r="Y685" s="49"/>
    </row>
    <row r="686" spans="24:25" x14ac:dyDescent="0.25">
      <c r="X686" s="3"/>
      <c r="Y686" s="49"/>
    </row>
    <row r="687" spans="24:25" x14ac:dyDescent="0.25">
      <c r="X687" s="3"/>
      <c r="Y687" s="49"/>
    </row>
    <row r="688" spans="24:25" x14ac:dyDescent="0.25">
      <c r="X688" s="3"/>
      <c r="Y688" s="49"/>
    </row>
    <row r="689" spans="24:25" x14ac:dyDescent="0.25">
      <c r="X689" s="3"/>
      <c r="Y689" s="49"/>
    </row>
    <row r="690" spans="24:25" x14ac:dyDescent="0.25">
      <c r="X690" s="3"/>
      <c r="Y690" s="49"/>
    </row>
    <row r="691" spans="24:25" x14ac:dyDescent="0.25">
      <c r="X691" s="3"/>
      <c r="Y691" s="49"/>
    </row>
    <row r="692" spans="24:25" x14ac:dyDescent="0.25">
      <c r="X692" s="3"/>
      <c r="Y692" s="49"/>
    </row>
    <row r="693" spans="24:25" x14ac:dyDescent="0.25">
      <c r="X693" s="3"/>
      <c r="Y693" s="49"/>
    </row>
    <row r="694" spans="24:25" x14ac:dyDescent="0.25">
      <c r="X694" s="3"/>
      <c r="Y694" s="49"/>
    </row>
    <row r="695" spans="24:25" x14ac:dyDescent="0.25">
      <c r="X695" s="3"/>
      <c r="Y695" s="49"/>
    </row>
    <row r="696" spans="24:25" x14ac:dyDescent="0.25">
      <c r="X696" s="3"/>
      <c r="Y696" s="49"/>
    </row>
    <row r="697" spans="24:25" x14ac:dyDescent="0.25">
      <c r="X697" s="3"/>
      <c r="Y697" s="49"/>
    </row>
    <row r="698" spans="24:25" x14ac:dyDescent="0.25">
      <c r="X698" s="3"/>
      <c r="Y698" s="49"/>
    </row>
    <row r="699" spans="24:25" x14ac:dyDescent="0.25">
      <c r="X699" s="3"/>
      <c r="Y699" s="49"/>
    </row>
    <row r="700" spans="24:25" x14ac:dyDescent="0.25">
      <c r="X700" s="3"/>
      <c r="Y700" s="49"/>
    </row>
    <row r="701" spans="24:25" x14ac:dyDescent="0.25">
      <c r="X701" s="3"/>
      <c r="Y701" s="49"/>
    </row>
    <row r="702" spans="24:25" x14ac:dyDescent="0.25">
      <c r="X702" s="3"/>
      <c r="Y702" s="49"/>
    </row>
    <row r="703" spans="24:25" x14ac:dyDescent="0.25">
      <c r="X703" s="3"/>
      <c r="Y703" s="49"/>
    </row>
    <row r="704" spans="24:25" x14ac:dyDescent="0.25">
      <c r="X704" s="3"/>
      <c r="Y704" s="49"/>
    </row>
    <row r="705" spans="24:25" x14ac:dyDescent="0.25">
      <c r="X705" s="3"/>
      <c r="Y705" s="49"/>
    </row>
    <row r="706" spans="24:25" x14ac:dyDescent="0.25">
      <c r="X706" s="3"/>
      <c r="Y706" s="49"/>
    </row>
    <row r="707" spans="24:25" x14ac:dyDescent="0.25">
      <c r="X707" s="3"/>
      <c r="Y707" s="49"/>
    </row>
    <row r="708" spans="24:25" x14ac:dyDescent="0.25">
      <c r="X708" s="3"/>
      <c r="Y708" s="49"/>
    </row>
    <row r="709" spans="24:25" x14ac:dyDescent="0.25">
      <c r="X709" s="3"/>
      <c r="Y709" s="49"/>
    </row>
    <row r="710" spans="24:25" x14ac:dyDescent="0.25">
      <c r="X710" s="3"/>
      <c r="Y710" s="49"/>
    </row>
    <row r="711" spans="24:25" x14ac:dyDescent="0.25">
      <c r="X711" s="3"/>
      <c r="Y711" s="49"/>
    </row>
    <row r="712" spans="24:25" x14ac:dyDescent="0.25">
      <c r="X712" s="3"/>
      <c r="Y712" s="49"/>
    </row>
    <row r="713" spans="24:25" x14ac:dyDescent="0.25">
      <c r="X713" s="3"/>
      <c r="Y713" s="49"/>
    </row>
    <row r="714" spans="24:25" x14ac:dyDescent="0.25">
      <c r="X714" s="3"/>
      <c r="Y714" s="49"/>
    </row>
    <row r="715" spans="24:25" x14ac:dyDescent="0.25">
      <c r="X715" s="3"/>
      <c r="Y715" s="49"/>
    </row>
    <row r="716" spans="24:25" x14ac:dyDescent="0.25">
      <c r="X716" s="3"/>
      <c r="Y716" s="49"/>
    </row>
    <row r="717" spans="24:25" x14ac:dyDescent="0.25">
      <c r="X717" s="3"/>
      <c r="Y717" s="49"/>
    </row>
    <row r="718" spans="24:25" x14ac:dyDescent="0.25">
      <c r="X718" s="3"/>
      <c r="Y718" s="49"/>
    </row>
    <row r="719" spans="24:25" x14ac:dyDescent="0.25">
      <c r="X719" s="3"/>
      <c r="Y719" s="49"/>
    </row>
    <row r="720" spans="24:25" x14ac:dyDescent="0.25">
      <c r="X720" s="3"/>
      <c r="Y720" s="49"/>
    </row>
    <row r="721" spans="24:25" x14ac:dyDescent="0.25">
      <c r="X721" s="3"/>
      <c r="Y721" s="49"/>
    </row>
    <row r="722" spans="24:25" x14ac:dyDescent="0.25">
      <c r="X722" s="3"/>
      <c r="Y722" s="49"/>
    </row>
    <row r="723" spans="24:25" x14ac:dyDescent="0.25">
      <c r="X723" s="3"/>
      <c r="Y723" s="49"/>
    </row>
    <row r="724" spans="24:25" x14ac:dyDescent="0.25">
      <c r="X724" s="3"/>
      <c r="Y724" s="49"/>
    </row>
    <row r="725" spans="24:25" x14ac:dyDescent="0.25">
      <c r="X725" s="3"/>
      <c r="Y725" s="49"/>
    </row>
    <row r="726" spans="24:25" x14ac:dyDescent="0.25">
      <c r="X726" s="3"/>
      <c r="Y726" s="49"/>
    </row>
    <row r="727" spans="24:25" x14ac:dyDescent="0.25">
      <c r="X727" s="3"/>
      <c r="Y727" s="49"/>
    </row>
    <row r="728" spans="24:25" x14ac:dyDescent="0.25">
      <c r="X728" s="3"/>
      <c r="Y728" s="49"/>
    </row>
    <row r="729" spans="24:25" x14ac:dyDescent="0.25">
      <c r="X729" s="3"/>
      <c r="Y729" s="49"/>
    </row>
    <row r="730" spans="24:25" x14ac:dyDescent="0.25">
      <c r="X730" s="3"/>
      <c r="Y730" s="49"/>
    </row>
    <row r="731" spans="24:25" x14ac:dyDescent="0.25">
      <c r="X731" s="3"/>
      <c r="Y731" s="49"/>
    </row>
    <row r="732" spans="24:25" x14ac:dyDescent="0.25">
      <c r="X732" s="3"/>
      <c r="Y732" s="49"/>
    </row>
    <row r="733" spans="24:25" x14ac:dyDescent="0.25">
      <c r="X733" s="3"/>
      <c r="Y733" s="49"/>
    </row>
    <row r="734" spans="24:25" x14ac:dyDescent="0.25">
      <c r="X734" s="3"/>
      <c r="Y734" s="49"/>
    </row>
    <row r="735" spans="24:25" x14ac:dyDescent="0.25">
      <c r="X735" s="3"/>
      <c r="Y735" s="49"/>
    </row>
    <row r="736" spans="24:25" x14ac:dyDescent="0.25">
      <c r="X736" s="3"/>
      <c r="Y736" s="49"/>
    </row>
    <row r="737" spans="24:25" x14ac:dyDescent="0.25">
      <c r="X737" s="3"/>
      <c r="Y737" s="49"/>
    </row>
    <row r="738" spans="24:25" x14ac:dyDescent="0.25">
      <c r="X738" s="3"/>
      <c r="Y738" s="49"/>
    </row>
    <row r="739" spans="24:25" x14ac:dyDescent="0.25">
      <c r="X739" s="3"/>
      <c r="Y739" s="49"/>
    </row>
    <row r="740" spans="24:25" x14ac:dyDescent="0.25">
      <c r="X740" s="3"/>
      <c r="Y740" s="49"/>
    </row>
    <row r="741" spans="24:25" x14ac:dyDescent="0.25">
      <c r="X741" s="3"/>
      <c r="Y741" s="49"/>
    </row>
    <row r="742" spans="24:25" x14ac:dyDescent="0.25">
      <c r="X742" s="3"/>
      <c r="Y742" s="49"/>
    </row>
    <row r="743" spans="24:25" x14ac:dyDescent="0.25">
      <c r="X743" s="3"/>
      <c r="Y743" s="49"/>
    </row>
    <row r="744" spans="24:25" x14ac:dyDescent="0.25">
      <c r="X744" s="3"/>
      <c r="Y744" s="49"/>
    </row>
    <row r="745" spans="24:25" x14ac:dyDescent="0.25">
      <c r="X745" s="3"/>
      <c r="Y745" s="49"/>
    </row>
    <row r="746" spans="24:25" x14ac:dyDescent="0.25">
      <c r="X746" s="3"/>
      <c r="Y746" s="49"/>
    </row>
    <row r="747" spans="24:25" x14ac:dyDescent="0.25">
      <c r="X747" s="3"/>
      <c r="Y747" s="49"/>
    </row>
    <row r="748" spans="24:25" x14ac:dyDescent="0.25">
      <c r="X748" s="3"/>
      <c r="Y748" s="49"/>
    </row>
    <row r="749" spans="24:25" x14ac:dyDescent="0.25">
      <c r="X749" s="3"/>
      <c r="Y749" s="49"/>
    </row>
    <row r="750" spans="24:25" x14ac:dyDescent="0.25">
      <c r="X750" s="3"/>
      <c r="Y750" s="49"/>
    </row>
    <row r="751" spans="24:25" x14ac:dyDescent="0.25">
      <c r="X751" s="3"/>
      <c r="Y751" s="49"/>
    </row>
    <row r="752" spans="24:25" x14ac:dyDescent="0.25">
      <c r="X752" s="3"/>
      <c r="Y752" s="49"/>
    </row>
    <row r="753" spans="24:25" x14ac:dyDescent="0.25">
      <c r="X753" s="3"/>
      <c r="Y753" s="49"/>
    </row>
    <row r="754" spans="24:25" x14ac:dyDescent="0.25">
      <c r="X754" s="3"/>
      <c r="Y754" s="49"/>
    </row>
    <row r="755" spans="24:25" x14ac:dyDescent="0.25">
      <c r="X755" s="3"/>
      <c r="Y755" s="49"/>
    </row>
    <row r="756" spans="24:25" x14ac:dyDescent="0.25">
      <c r="X756" s="3"/>
      <c r="Y756" s="49"/>
    </row>
    <row r="757" spans="24:25" x14ac:dyDescent="0.25">
      <c r="X757" s="3"/>
      <c r="Y757" s="49"/>
    </row>
    <row r="758" spans="24:25" x14ac:dyDescent="0.25">
      <c r="X758" s="3"/>
      <c r="Y758" s="49"/>
    </row>
    <row r="759" spans="24:25" x14ac:dyDescent="0.25">
      <c r="X759" s="3"/>
      <c r="Y759" s="49"/>
    </row>
    <row r="760" spans="24:25" x14ac:dyDescent="0.25">
      <c r="X760" s="3"/>
      <c r="Y760" s="49"/>
    </row>
    <row r="761" spans="24:25" x14ac:dyDescent="0.25">
      <c r="X761" s="3"/>
      <c r="Y761" s="49"/>
    </row>
    <row r="762" spans="24:25" x14ac:dyDescent="0.25">
      <c r="X762" s="3"/>
      <c r="Y762" s="49"/>
    </row>
    <row r="763" spans="24:25" x14ac:dyDescent="0.25">
      <c r="X763" s="3"/>
      <c r="Y763" s="49"/>
    </row>
    <row r="764" spans="24:25" x14ac:dyDescent="0.25">
      <c r="X764" s="3"/>
      <c r="Y764" s="49"/>
    </row>
    <row r="765" spans="24:25" x14ac:dyDescent="0.25">
      <c r="X765" s="3"/>
      <c r="Y765" s="49"/>
    </row>
    <row r="766" spans="24:25" x14ac:dyDescent="0.25">
      <c r="X766" s="3"/>
      <c r="Y766" s="49"/>
    </row>
    <row r="767" spans="24:25" x14ac:dyDescent="0.25">
      <c r="X767" s="3"/>
      <c r="Y767" s="49"/>
    </row>
    <row r="768" spans="24:25" x14ac:dyDescent="0.25">
      <c r="X768" s="3"/>
      <c r="Y768" s="49"/>
    </row>
    <row r="769" spans="24:25" x14ac:dyDescent="0.25">
      <c r="X769" s="3"/>
      <c r="Y769" s="49"/>
    </row>
    <row r="770" spans="24:25" x14ac:dyDescent="0.25">
      <c r="X770" s="3"/>
      <c r="Y770" s="49"/>
    </row>
    <row r="771" spans="24:25" x14ac:dyDescent="0.25">
      <c r="X771" s="3"/>
      <c r="Y771" s="49"/>
    </row>
    <row r="772" spans="24:25" x14ac:dyDescent="0.25">
      <c r="X772" s="3"/>
      <c r="Y772" s="49"/>
    </row>
    <row r="773" spans="24:25" x14ac:dyDescent="0.25">
      <c r="X773" s="3"/>
      <c r="Y773" s="49"/>
    </row>
    <row r="774" spans="24:25" x14ac:dyDescent="0.25">
      <c r="X774" s="3"/>
      <c r="Y774" s="49"/>
    </row>
    <row r="775" spans="24:25" x14ac:dyDescent="0.25">
      <c r="X775" s="3"/>
      <c r="Y775" s="49"/>
    </row>
    <row r="776" spans="24:25" x14ac:dyDescent="0.25">
      <c r="X776" s="3"/>
      <c r="Y776" s="49"/>
    </row>
    <row r="777" spans="24:25" x14ac:dyDescent="0.25">
      <c r="X777" s="3"/>
      <c r="Y777" s="49"/>
    </row>
    <row r="778" spans="24:25" x14ac:dyDescent="0.25">
      <c r="X778" s="3"/>
      <c r="Y778" s="49"/>
    </row>
    <row r="779" spans="24:25" x14ac:dyDescent="0.25">
      <c r="X779" s="3"/>
      <c r="Y779" s="49"/>
    </row>
    <row r="780" spans="24:25" x14ac:dyDescent="0.25">
      <c r="X780" s="3"/>
      <c r="Y780" s="49"/>
    </row>
    <row r="781" spans="24:25" x14ac:dyDescent="0.25">
      <c r="X781" s="3"/>
      <c r="Y781" s="49"/>
    </row>
    <row r="782" spans="24:25" x14ac:dyDescent="0.25">
      <c r="X782" s="3"/>
      <c r="Y782" s="49"/>
    </row>
    <row r="783" spans="24:25" x14ac:dyDescent="0.25">
      <c r="X783" s="3"/>
      <c r="Y783" s="49"/>
    </row>
    <row r="784" spans="24:25" x14ac:dyDescent="0.25">
      <c r="X784" s="3"/>
      <c r="Y784" s="49"/>
    </row>
    <row r="785" spans="24:25" x14ac:dyDescent="0.25">
      <c r="X785" s="3"/>
      <c r="Y785" s="49"/>
    </row>
    <row r="786" spans="24:25" x14ac:dyDescent="0.25">
      <c r="X786" s="3"/>
      <c r="Y786" s="49"/>
    </row>
    <row r="787" spans="24:25" x14ac:dyDescent="0.25">
      <c r="X787" s="3"/>
      <c r="Y787" s="49"/>
    </row>
    <row r="788" spans="24:25" x14ac:dyDescent="0.25">
      <c r="X788" s="3"/>
      <c r="Y788" s="49"/>
    </row>
    <row r="789" spans="24:25" x14ac:dyDescent="0.25">
      <c r="X789" s="3"/>
      <c r="Y789" s="49"/>
    </row>
    <row r="790" spans="24:25" x14ac:dyDescent="0.25">
      <c r="X790" s="3"/>
      <c r="Y790" s="49"/>
    </row>
    <row r="791" spans="24:25" x14ac:dyDescent="0.25">
      <c r="X791" s="3"/>
      <c r="Y791" s="49"/>
    </row>
    <row r="792" spans="24:25" x14ac:dyDescent="0.25">
      <c r="X792" s="3"/>
      <c r="Y792" s="49"/>
    </row>
    <row r="793" spans="24:25" x14ac:dyDescent="0.25">
      <c r="X793" s="3"/>
      <c r="Y793" s="49"/>
    </row>
    <row r="794" spans="24:25" x14ac:dyDescent="0.25">
      <c r="X794" s="3"/>
      <c r="Y794" s="49"/>
    </row>
    <row r="795" spans="24:25" x14ac:dyDescent="0.25">
      <c r="X795" s="3"/>
      <c r="Y795" s="49"/>
    </row>
    <row r="796" spans="24:25" x14ac:dyDescent="0.25">
      <c r="X796" s="3"/>
      <c r="Y796" s="49"/>
    </row>
    <row r="797" spans="24:25" x14ac:dyDescent="0.25">
      <c r="X797" s="3"/>
      <c r="Y797" s="49"/>
    </row>
    <row r="798" spans="24:25" x14ac:dyDescent="0.25">
      <c r="X798" s="3"/>
      <c r="Y798" s="49"/>
    </row>
    <row r="799" spans="24:25" x14ac:dyDescent="0.25">
      <c r="X799" s="3"/>
      <c r="Y799" s="49"/>
    </row>
    <row r="800" spans="24:25" x14ac:dyDescent="0.25">
      <c r="X800" s="3"/>
      <c r="Y800" s="49"/>
    </row>
    <row r="801" spans="24:25" x14ac:dyDescent="0.25">
      <c r="X801" s="3"/>
      <c r="Y801" s="49"/>
    </row>
    <row r="802" spans="24:25" x14ac:dyDescent="0.25">
      <c r="X802" s="3"/>
      <c r="Y802" s="49"/>
    </row>
    <row r="803" spans="24:25" x14ac:dyDescent="0.25">
      <c r="X803" s="3"/>
      <c r="Y803" s="49"/>
    </row>
    <row r="804" spans="24:25" x14ac:dyDescent="0.25">
      <c r="X804" s="3"/>
      <c r="Y804" s="49"/>
    </row>
    <row r="805" spans="24:25" x14ac:dyDescent="0.25">
      <c r="X805" s="3"/>
      <c r="Y805" s="49"/>
    </row>
    <row r="806" spans="24:25" x14ac:dyDescent="0.25">
      <c r="X806" s="3"/>
      <c r="Y806" s="49"/>
    </row>
    <row r="807" spans="24:25" x14ac:dyDescent="0.25">
      <c r="X807" s="3"/>
      <c r="Y807" s="49"/>
    </row>
    <row r="808" spans="24:25" x14ac:dyDescent="0.25">
      <c r="X808" s="3"/>
      <c r="Y808" s="49"/>
    </row>
    <row r="809" spans="24:25" x14ac:dyDescent="0.25">
      <c r="X809" s="3"/>
      <c r="Y809" s="49"/>
    </row>
    <row r="810" spans="24:25" x14ac:dyDescent="0.25">
      <c r="X810" s="3"/>
      <c r="Y810" s="49"/>
    </row>
    <row r="811" spans="24:25" x14ac:dyDescent="0.25">
      <c r="X811" s="3"/>
      <c r="Y811" s="49"/>
    </row>
    <row r="812" spans="24:25" x14ac:dyDescent="0.25">
      <c r="X812" s="3"/>
      <c r="Y812" s="49"/>
    </row>
    <row r="813" spans="24:25" x14ac:dyDescent="0.25">
      <c r="X813" s="3"/>
      <c r="Y813" s="49"/>
    </row>
    <row r="814" spans="24:25" x14ac:dyDescent="0.25">
      <c r="X814" s="3"/>
      <c r="Y814" s="49"/>
    </row>
    <row r="815" spans="24:25" x14ac:dyDescent="0.25">
      <c r="X815" s="3"/>
      <c r="Y815" s="49"/>
    </row>
    <row r="816" spans="24:25" x14ac:dyDescent="0.25">
      <c r="X816" s="3"/>
      <c r="Y816" s="49"/>
    </row>
    <row r="817" spans="24:25" x14ac:dyDescent="0.25">
      <c r="X817" s="3"/>
      <c r="Y817" s="49"/>
    </row>
    <row r="818" spans="24:25" x14ac:dyDescent="0.25">
      <c r="X818" s="3"/>
      <c r="Y818" s="49"/>
    </row>
    <row r="819" spans="24:25" x14ac:dyDescent="0.25">
      <c r="X819" s="3"/>
      <c r="Y819" s="49"/>
    </row>
    <row r="820" spans="24:25" x14ac:dyDescent="0.25">
      <c r="X820" s="3"/>
      <c r="Y820" s="49"/>
    </row>
    <row r="821" spans="24:25" x14ac:dyDescent="0.25">
      <c r="X821" s="3"/>
      <c r="Y821" s="49"/>
    </row>
    <row r="822" spans="24:25" x14ac:dyDescent="0.25">
      <c r="X822" s="3"/>
      <c r="Y822" s="49"/>
    </row>
    <row r="823" spans="24:25" x14ac:dyDescent="0.25">
      <c r="X823" s="3"/>
      <c r="Y823" s="49"/>
    </row>
    <row r="824" spans="24:25" x14ac:dyDescent="0.25">
      <c r="X824" s="3"/>
      <c r="Y824" s="49"/>
    </row>
    <row r="825" spans="24:25" x14ac:dyDescent="0.25">
      <c r="X825" s="3"/>
      <c r="Y825" s="49"/>
    </row>
    <row r="826" spans="24:25" x14ac:dyDescent="0.25">
      <c r="X826" s="3"/>
      <c r="Y826" s="49"/>
    </row>
    <row r="827" spans="24:25" x14ac:dyDescent="0.25">
      <c r="X827" s="3"/>
      <c r="Y827" s="49"/>
    </row>
    <row r="828" spans="24:25" x14ac:dyDescent="0.25">
      <c r="X828" s="3"/>
      <c r="Y828" s="49"/>
    </row>
    <row r="829" spans="24:25" x14ac:dyDescent="0.25">
      <c r="X829" s="3"/>
      <c r="Y829" s="49"/>
    </row>
    <row r="830" spans="24:25" x14ac:dyDescent="0.25">
      <c r="X830" s="3"/>
      <c r="Y830" s="49"/>
    </row>
    <row r="831" spans="24:25" x14ac:dyDescent="0.25">
      <c r="X831" s="3"/>
      <c r="Y831" s="49"/>
    </row>
    <row r="832" spans="24:25" x14ac:dyDescent="0.25">
      <c r="X832" s="3"/>
      <c r="Y832" s="49"/>
    </row>
    <row r="833" spans="24:25" x14ac:dyDescent="0.25">
      <c r="X833" s="3"/>
      <c r="Y833" s="49"/>
    </row>
    <row r="834" spans="24:25" x14ac:dyDescent="0.25">
      <c r="X834" s="3"/>
      <c r="Y834" s="49"/>
    </row>
    <row r="835" spans="24:25" x14ac:dyDescent="0.25">
      <c r="X835" s="3"/>
      <c r="Y835" s="49"/>
    </row>
    <row r="836" spans="24:25" x14ac:dyDescent="0.25">
      <c r="X836" s="3"/>
      <c r="Y836" s="49"/>
    </row>
    <row r="837" spans="24:25" x14ac:dyDescent="0.25">
      <c r="X837" s="3"/>
      <c r="Y837" s="49"/>
    </row>
    <row r="838" spans="24:25" x14ac:dyDescent="0.25">
      <c r="X838" s="3"/>
      <c r="Y838" s="49"/>
    </row>
    <row r="839" spans="24:25" x14ac:dyDescent="0.25">
      <c r="X839" s="3"/>
      <c r="Y839" s="49"/>
    </row>
    <row r="840" spans="24:25" x14ac:dyDescent="0.25">
      <c r="X840" s="3"/>
      <c r="Y840" s="49"/>
    </row>
    <row r="841" spans="24:25" x14ac:dyDescent="0.25">
      <c r="X841" s="3"/>
      <c r="Y841" s="49"/>
    </row>
    <row r="842" spans="24:25" x14ac:dyDescent="0.25">
      <c r="X842" s="3"/>
      <c r="Y842" s="49"/>
    </row>
    <row r="843" spans="24:25" x14ac:dyDescent="0.25">
      <c r="X843" s="3"/>
      <c r="Y843" s="49"/>
    </row>
    <row r="844" spans="24:25" x14ac:dyDescent="0.25">
      <c r="X844" s="3"/>
      <c r="Y844" s="49"/>
    </row>
    <row r="845" spans="24:25" x14ac:dyDescent="0.25">
      <c r="X845" s="3"/>
      <c r="Y845" s="49"/>
    </row>
    <row r="846" spans="24:25" x14ac:dyDescent="0.25">
      <c r="X846" s="3"/>
      <c r="Y846" s="49"/>
    </row>
    <row r="847" spans="24:25" x14ac:dyDescent="0.25">
      <c r="X847" s="3"/>
      <c r="Y847" s="49"/>
    </row>
    <row r="848" spans="24:25" x14ac:dyDescent="0.25">
      <c r="X848" s="3"/>
      <c r="Y848" s="49"/>
    </row>
    <row r="849" spans="24:25" x14ac:dyDescent="0.25">
      <c r="X849" s="3"/>
      <c r="Y849" s="49"/>
    </row>
    <row r="850" spans="24:25" x14ac:dyDescent="0.25">
      <c r="X850" s="3"/>
      <c r="Y850" s="49"/>
    </row>
    <row r="851" spans="24:25" x14ac:dyDescent="0.25">
      <c r="X851" s="3"/>
      <c r="Y851" s="49"/>
    </row>
    <row r="852" spans="24:25" x14ac:dyDescent="0.25">
      <c r="X852" s="3"/>
      <c r="Y852" s="49"/>
    </row>
    <row r="853" spans="24:25" x14ac:dyDescent="0.25">
      <c r="X853" s="3"/>
      <c r="Y853" s="49"/>
    </row>
    <row r="854" spans="24:25" x14ac:dyDescent="0.25">
      <c r="X854" s="3"/>
      <c r="Y854" s="49"/>
    </row>
    <row r="855" spans="24:25" x14ac:dyDescent="0.25">
      <c r="X855" s="3"/>
      <c r="Y855" s="49"/>
    </row>
    <row r="856" spans="24:25" x14ac:dyDescent="0.25">
      <c r="X856" s="3"/>
      <c r="Y856" s="49"/>
    </row>
    <row r="857" spans="24:25" x14ac:dyDescent="0.25">
      <c r="X857" s="3"/>
      <c r="Y857" s="49"/>
    </row>
    <row r="858" spans="24:25" x14ac:dyDescent="0.25">
      <c r="X858" s="3"/>
      <c r="Y858" s="49"/>
    </row>
    <row r="859" spans="24:25" x14ac:dyDescent="0.25">
      <c r="X859" s="3"/>
      <c r="Y859" s="49"/>
    </row>
    <row r="860" spans="24:25" x14ac:dyDescent="0.25">
      <c r="X860" s="3"/>
      <c r="Y860" s="49"/>
    </row>
    <row r="861" spans="24:25" x14ac:dyDescent="0.25">
      <c r="X861" s="3"/>
      <c r="Y861" s="49"/>
    </row>
    <row r="862" spans="24:25" x14ac:dyDescent="0.25">
      <c r="X862" s="3"/>
      <c r="Y862" s="49"/>
    </row>
    <row r="863" spans="24:25" x14ac:dyDescent="0.25">
      <c r="X863" s="3"/>
      <c r="Y863" s="49"/>
    </row>
    <row r="864" spans="24:25" x14ac:dyDescent="0.25">
      <c r="X864" s="3"/>
      <c r="Y864" s="49"/>
    </row>
    <row r="865" spans="24:25" x14ac:dyDescent="0.25">
      <c r="X865" s="3"/>
      <c r="Y865" s="49"/>
    </row>
    <row r="866" spans="24:25" x14ac:dyDescent="0.25">
      <c r="X866" s="3"/>
      <c r="Y866" s="49"/>
    </row>
    <row r="867" spans="24:25" x14ac:dyDescent="0.25">
      <c r="X867" s="3"/>
      <c r="Y867" s="49"/>
    </row>
    <row r="868" spans="24:25" x14ac:dyDescent="0.25">
      <c r="X868" s="3"/>
      <c r="Y868" s="49"/>
    </row>
    <row r="869" spans="24:25" x14ac:dyDescent="0.25">
      <c r="X869" s="3"/>
      <c r="Y869" s="49"/>
    </row>
    <row r="870" spans="24:25" x14ac:dyDescent="0.25">
      <c r="X870" s="3"/>
      <c r="Y870" s="49"/>
    </row>
    <row r="871" spans="24:25" x14ac:dyDescent="0.25">
      <c r="X871" s="3"/>
      <c r="Y871" s="49"/>
    </row>
    <row r="872" spans="24:25" x14ac:dyDescent="0.25">
      <c r="X872" s="3"/>
      <c r="Y872" s="49"/>
    </row>
    <row r="873" spans="24:25" x14ac:dyDescent="0.25">
      <c r="X873" s="3"/>
      <c r="Y873" s="49"/>
    </row>
    <row r="874" spans="24:25" x14ac:dyDescent="0.25">
      <c r="X874" s="3"/>
      <c r="Y874" s="49"/>
    </row>
    <row r="875" spans="24:25" x14ac:dyDescent="0.25">
      <c r="X875" s="3"/>
      <c r="Y875" s="49"/>
    </row>
    <row r="876" spans="24:25" x14ac:dyDescent="0.25">
      <c r="X876" s="3"/>
      <c r="Y876" s="49"/>
    </row>
    <row r="877" spans="24:25" x14ac:dyDescent="0.25">
      <c r="X877" s="3"/>
      <c r="Y877" s="49"/>
    </row>
    <row r="878" spans="24:25" x14ac:dyDescent="0.25">
      <c r="X878" s="3"/>
      <c r="Y878" s="49"/>
    </row>
    <row r="879" spans="24:25" x14ac:dyDescent="0.25">
      <c r="X879" s="3"/>
      <c r="Y879" s="49"/>
    </row>
    <row r="880" spans="24:25" x14ac:dyDescent="0.25">
      <c r="X880" s="3"/>
      <c r="Y880" s="49"/>
    </row>
    <row r="881" spans="24:25" x14ac:dyDescent="0.25">
      <c r="X881" s="3"/>
      <c r="Y881" s="49"/>
    </row>
    <row r="882" spans="24:25" x14ac:dyDescent="0.25">
      <c r="X882" s="3"/>
      <c r="Y882" s="49"/>
    </row>
    <row r="883" spans="24:25" x14ac:dyDescent="0.25">
      <c r="X883" s="3"/>
      <c r="Y883" s="49"/>
    </row>
    <row r="884" spans="24:25" x14ac:dyDescent="0.25">
      <c r="X884" s="3"/>
      <c r="Y884" s="49"/>
    </row>
    <row r="885" spans="24:25" x14ac:dyDescent="0.25">
      <c r="X885" s="3"/>
      <c r="Y885" s="49"/>
    </row>
    <row r="886" spans="24:25" x14ac:dyDescent="0.25">
      <c r="X886" s="3"/>
      <c r="Y886" s="49"/>
    </row>
    <row r="887" spans="24:25" x14ac:dyDescent="0.25">
      <c r="X887" s="3"/>
      <c r="Y887" s="49"/>
    </row>
    <row r="888" spans="24:25" x14ac:dyDescent="0.25">
      <c r="X888" s="3"/>
      <c r="Y888" s="49"/>
    </row>
    <row r="889" spans="24:25" x14ac:dyDescent="0.25">
      <c r="X889" s="3"/>
      <c r="Y889" s="49"/>
    </row>
    <row r="890" spans="24:25" x14ac:dyDescent="0.25">
      <c r="X890" s="3"/>
      <c r="Y890" s="49"/>
    </row>
    <row r="891" spans="24:25" x14ac:dyDescent="0.25">
      <c r="X891" s="3"/>
      <c r="Y891" s="49"/>
    </row>
    <row r="892" spans="24:25" x14ac:dyDescent="0.25">
      <c r="X892" s="3"/>
      <c r="Y892" s="49"/>
    </row>
    <row r="893" spans="24:25" x14ac:dyDescent="0.25">
      <c r="X893" s="3"/>
      <c r="Y893" s="49"/>
    </row>
    <row r="894" spans="24:25" x14ac:dyDescent="0.25">
      <c r="X894" s="3"/>
      <c r="Y894" s="49"/>
    </row>
    <row r="895" spans="24:25" x14ac:dyDescent="0.25">
      <c r="X895" s="3"/>
      <c r="Y895" s="49"/>
    </row>
    <row r="896" spans="24:25" x14ac:dyDescent="0.25">
      <c r="X896" s="3"/>
      <c r="Y896" s="49"/>
    </row>
    <row r="897" spans="24:25" x14ac:dyDescent="0.25">
      <c r="X897" s="3"/>
      <c r="Y897" s="49"/>
    </row>
    <row r="898" spans="24:25" x14ac:dyDescent="0.25">
      <c r="X898" s="3"/>
      <c r="Y898" s="49"/>
    </row>
    <row r="899" spans="24:25" x14ac:dyDescent="0.25">
      <c r="X899" s="3"/>
      <c r="Y899" s="49"/>
    </row>
    <row r="900" spans="24:25" x14ac:dyDescent="0.25">
      <c r="X900" s="3"/>
      <c r="Y900" s="49"/>
    </row>
    <row r="901" spans="24:25" x14ac:dyDescent="0.25">
      <c r="X901" s="3"/>
      <c r="Y901" s="49"/>
    </row>
    <row r="902" spans="24:25" x14ac:dyDescent="0.25">
      <c r="X902" s="3"/>
      <c r="Y902" s="49"/>
    </row>
    <row r="903" spans="24:25" x14ac:dyDescent="0.25">
      <c r="X903" s="3"/>
      <c r="Y903" s="49"/>
    </row>
    <row r="904" spans="24:25" x14ac:dyDescent="0.25">
      <c r="X904" s="3"/>
      <c r="Y904" s="49"/>
    </row>
    <row r="905" spans="24:25" x14ac:dyDescent="0.25">
      <c r="X905" s="3"/>
      <c r="Y905" s="49"/>
    </row>
    <row r="906" spans="24:25" x14ac:dyDescent="0.25">
      <c r="X906" s="3"/>
      <c r="Y906" s="49"/>
    </row>
    <row r="907" spans="24:25" x14ac:dyDescent="0.25">
      <c r="X907" s="3"/>
      <c r="Y907" s="49"/>
    </row>
    <row r="908" spans="24:25" x14ac:dyDescent="0.25">
      <c r="X908" s="3"/>
      <c r="Y908" s="49"/>
    </row>
    <row r="909" spans="24:25" x14ac:dyDescent="0.25">
      <c r="X909" s="3"/>
      <c r="Y909" s="49"/>
    </row>
    <row r="910" spans="24:25" x14ac:dyDescent="0.25">
      <c r="X910" s="3"/>
      <c r="Y910" s="49"/>
    </row>
    <row r="911" spans="24:25" x14ac:dyDescent="0.25">
      <c r="X911" s="3"/>
      <c r="Y911" s="49"/>
    </row>
    <row r="912" spans="24:25" x14ac:dyDescent="0.25">
      <c r="X912" s="3"/>
      <c r="Y912" s="49"/>
    </row>
    <row r="913" spans="24:25" x14ac:dyDescent="0.25">
      <c r="X913" s="3"/>
      <c r="Y913" s="49"/>
    </row>
    <row r="914" spans="24:25" x14ac:dyDescent="0.25">
      <c r="X914" s="3"/>
      <c r="Y914" s="49"/>
    </row>
    <row r="915" spans="24:25" x14ac:dyDescent="0.25">
      <c r="X915" s="3"/>
      <c r="Y915" s="49"/>
    </row>
    <row r="916" spans="24:25" x14ac:dyDescent="0.25">
      <c r="X916" s="3"/>
      <c r="Y916" s="49"/>
    </row>
    <row r="917" spans="24:25" x14ac:dyDescent="0.25">
      <c r="X917" s="3"/>
      <c r="Y917" s="49"/>
    </row>
    <row r="918" spans="24:25" x14ac:dyDescent="0.25">
      <c r="X918" s="3"/>
      <c r="Y918" s="49"/>
    </row>
    <row r="919" spans="24:25" x14ac:dyDescent="0.25">
      <c r="X919" s="3"/>
      <c r="Y919" s="49"/>
    </row>
    <row r="920" spans="24:25" x14ac:dyDescent="0.25">
      <c r="X920" s="3"/>
      <c r="Y920" s="49"/>
    </row>
    <row r="921" spans="24:25" x14ac:dyDescent="0.25">
      <c r="X921" s="3"/>
      <c r="Y921" s="49"/>
    </row>
    <row r="922" spans="24:25" x14ac:dyDescent="0.25">
      <c r="X922" s="3"/>
      <c r="Y922" s="49"/>
    </row>
    <row r="923" spans="24:25" x14ac:dyDescent="0.25">
      <c r="X923" s="3"/>
      <c r="Y923" s="49"/>
    </row>
    <row r="924" spans="24:25" x14ac:dyDescent="0.25">
      <c r="X924" s="3"/>
      <c r="Y924" s="49"/>
    </row>
    <row r="925" spans="24:25" x14ac:dyDescent="0.25">
      <c r="X925" s="3"/>
      <c r="Y925" s="49"/>
    </row>
    <row r="926" spans="24:25" x14ac:dyDescent="0.25">
      <c r="X926" s="3"/>
      <c r="Y926" s="49"/>
    </row>
    <row r="927" spans="24:25" x14ac:dyDescent="0.25">
      <c r="X927" s="3"/>
      <c r="Y927" s="49"/>
    </row>
    <row r="928" spans="24:25" x14ac:dyDescent="0.25">
      <c r="X928" s="3"/>
      <c r="Y928" s="49"/>
    </row>
    <row r="929" spans="24:25" x14ac:dyDescent="0.25">
      <c r="X929" s="3"/>
      <c r="Y929" s="49"/>
    </row>
    <row r="930" spans="24:25" x14ac:dyDescent="0.25">
      <c r="X930" s="3"/>
      <c r="Y930" s="49"/>
    </row>
    <row r="931" spans="24:25" x14ac:dyDescent="0.25">
      <c r="X931" s="3"/>
      <c r="Y931" s="49"/>
    </row>
    <row r="932" spans="24:25" x14ac:dyDescent="0.25">
      <c r="X932" s="3"/>
      <c r="Y932" s="49"/>
    </row>
    <row r="933" spans="24:25" x14ac:dyDescent="0.25">
      <c r="X933" s="3"/>
      <c r="Y933" s="49"/>
    </row>
    <row r="934" spans="24:25" x14ac:dyDescent="0.25">
      <c r="X934" s="3"/>
      <c r="Y934" s="49"/>
    </row>
    <row r="935" spans="24:25" x14ac:dyDescent="0.25">
      <c r="X935" s="3"/>
      <c r="Y935" s="49"/>
    </row>
    <row r="936" spans="24:25" x14ac:dyDescent="0.25">
      <c r="X936" s="3"/>
      <c r="Y936" s="49"/>
    </row>
    <row r="937" spans="24:25" x14ac:dyDescent="0.25">
      <c r="X937" s="3"/>
      <c r="Y937" s="49"/>
    </row>
    <row r="938" spans="24:25" x14ac:dyDescent="0.25">
      <c r="X938" s="3"/>
      <c r="Y938" s="49"/>
    </row>
    <row r="939" spans="24:25" x14ac:dyDescent="0.25">
      <c r="X939" s="3"/>
      <c r="Y939" s="49"/>
    </row>
    <row r="940" spans="24:25" x14ac:dyDescent="0.25">
      <c r="X940" s="3"/>
      <c r="Y940" s="49"/>
    </row>
    <row r="941" spans="24:25" x14ac:dyDescent="0.25">
      <c r="X941" s="3"/>
      <c r="Y941" s="49"/>
    </row>
    <row r="942" spans="24:25" x14ac:dyDescent="0.25">
      <c r="X942" s="3"/>
      <c r="Y942" s="49"/>
    </row>
    <row r="943" spans="24:25" x14ac:dyDescent="0.25">
      <c r="X943" s="3"/>
      <c r="Y943" s="49"/>
    </row>
    <row r="944" spans="24:25" x14ac:dyDescent="0.25">
      <c r="X944" s="3"/>
      <c r="Y944" s="49"/>
    </row>
    <row r="945" spans="24:25" x14ac:dyDescent="0.25">
      <c r="X945" s="3"/>
      <c r="Y945" s="49"/>
    </row>
    <row r="946" spans="24:25" x14ac:dyDescent="0.25">
      <c r="X946" s="3"/>
      <c r="Y946" s="49"/>
    </row>
    <row r="947" spans="24:25" x14ac:dyDescent="0.25">
      <c r="X947" s="3"/>
      <c r="Y947" s="49"/>
    </row>
    <row r="948" spans="24:25" x14ac:dyDescent="0.25">
      <c r="X948" s="3"/>
      <c r="Y948" s="49"/>
    </row>
    <row r="949" spans="24:25" x14ac:dyDescent="0.25">
      <c r="X949" s="3"/>
      <c r="Y949" s="49"/>
    </row>
    <row r="950" spans="24:25" x14ac:dyDescent="0.25">
      <c r="X950" s="3"/>
      <c r="Y950" s="49"/>
    </row>
    <row r="951" spans="24:25" x14ac:dyDescent="0.25">
      <c r="X951" s="3"/>
      <c r="Y951" s="49"/>
    </row>
    <row r="952" spans="24:25" x14ac:dyDescent="0.25">
      <c r="X952" s="3"/>
      <c r="Y952" s="49"/>
    </row>
    <row r="953" spans="24:25" x14ac:dyDescent="0.25">
      <c r="X953" s="3"/>
      <c r="Y953" s="49"/>
    </row>
    <row r="954" spans="24:25" x14ac:dyDescent="0.25">
      <c r="X954" s="3"/>
      <c r="Y954" s="49"/>
    </row>
    <row r="955" spans="24:25" x14ac:dyDescent="0.25">
      <c r="X955" s="3"/>
      <c r="Y955" s="49"/>
    </row>
    <row r="956" spans="24:25" x14ac:dyDescent="0.25">
      <c r="X956" s="3"/>
      <c r="Y956" s="49"/>
    </row>
    <row r="957" spans="24:25" x14ac:dyDescent="0.25">
      <c r="X957" s="3"/>
      <c r="Y957" s="49"/>
    </row>
    <row r="958" spans="24:25" x14ac:dyDescent="0.25">
      <c r="X958" s="3"/>
      <c r="Y958" s="49"/>
    </row>
    <row r="959" spans="24:25" x14ac:dyDescent="0.25">
      <c r="X959" s="3"/>
      <c r="Y959" s="49"/>
    </row>
    <row r="960" spans="24:25" x14ac:dyDescent="0.25">
      <c r="X960" s="3"/>
      <c r="Y960" s="49"/>
    </row>
    <row r="961" spans="24:25" x14ac:dyDescent="0.25">
      <c r="X961" s="3"/>
      <c r="Y961" s="49"/>
    </row>
    <row r="962" spans="24:25" x14ac:dyDescent="0.25">
      <c r="X962" s="3"/>
      <c r="Y962" s="49"/>
    </row>
    <row r="963" spans="24:25" x14ac:dyDescent="0.25">
      <c r="X963" s="3"/>
      <c r="Y963" s="49"/>
    </row>
    <row r="964" spans="24:25" x14ac:dyDescent="0.25">
      <c r="X964" s="3"/>
      <c r="Y964" s="49"/>
    </row>
    <row r="965" spans="24:25" x14ac:dyDescent="0.25">
      <c r="X965" s="3"/>
      <c r="Y965" s="49"/>
    </row>
    <row r="966" spans="24:25" x14ac:dyDescent="0.25">
      <c r="X966" s="3"/>
      <c r="Y966" s="49"/>
    </row>
    <row r="967" spans="24:25" x14ac:dyDescent="0.25">
      <c r="X967" s="3"/>
      <c r="Y967" s="49"/>
    </row>
    <row r="968" spans="24:25" x14ac:dyDescent="0.25">
      <c r="X968" s="3"/>
      <c r="Y968" s="49"/>
    </row>
    <row r="969" spans="24:25" x14ac:dyDescent="0.25">
      <c r="X969" s="3"/>
      <c r="Y969" s="49"/>
    </row>
    <row r="970" spans="24:25" x14ac:dyDescent="0.25">
      <c r="X970" s="3"/>
      <c r="Y970" s="49"/>
    </row>
    <row r="971" spans="24:25" x14ac:dyDescent="0.25">
      <c r="X971" s="3"/>
      <c r="Y971" s="49"/>
    </row>
    <row r="972" spans="24:25" x14ac:dyDescent="0.25">
      <c r="X972" s="3"/>
      <c r="Y972" s="49"/>
    </row>
    <row r="973" spans="24:25" x14ac:dyDescent="0.25">
      <c r="X973" s="3"/>
      <c r="Y973" s="49"/>
    </row>
    <row r="974" spans="24:25" x14ac:dyDescent="0.25">
      <c r="X974" s="3"/>
      <c r="Y974" s="49"/>
    </row>
    <row r="975" spans="24:25" x14ac:dyDescent="0.25">
      <c r="X975" s="3"/>
      <c r="Y975" s="49"/>
    </row>
    <row r="976" spans="24:25" x14ac:dyDescent="0.25">
      <c r="X976" s="3"/>
      <c r="Y976" s="49"/>
    </row>
    <row r="977" spans="24:25" x14ac:dyDescent="0.25">
      <c r="X977" s="3"/>
      <c r="Y977" s="49"/>
    </row>
    <row r="978" spans="24:25" x14ac:dyDescent="0.25">
      <c r="X978" s="3"/>
      <c r="Y978" s="49"/>
    </row>
    <row r="979" spans="24:25" x14ac:dyDescent="0.25">
      <c r="X979" s="3"/>
      <c r="Y979" s="49"/>
    </row>
    <row r="980" spans="24:25" x14ac:dyDescent="0.25">
      <c r="X980" s="3"/>
      <c r="Y980" s="49"/>
    </row>
    <row r="981" spans="24:25" x14ac:dyDescent="0.25">
      <c r="X981" s="3"/>
      <c r="Y981" s="49"/>
    </row>
    <row r="982" spans="24:25" x14ac:dyDescent="0.25">
      <c r="X982" s="3"/>
      <c r="Y982" s="49"/>
    </row>
    <row r="983" spans="24:25" x14ac:dyDescent="0.25">
      <c r="X983" s="3"/>
      <c r="Y983" s="49"/>
    </row>
    <row r="984" spans="24:25" x14ac:dyDescent="0.25">
      <c r="X984" s="3"/>
      <c r="Y984" s="49"/>
    </row>
    <row r="985" spans="24:25" x14ac:dyDescent="0.25">
      <c r="X985" s="3"/>
      <c r="Y985" s="49"/>
    </row>
    <row r="986" spans="24:25" x14ac:dyDescent="0.25">
      <c r="X986" s="3"/>
      <c r="Y986" s="49"/>
    </row>
    <row r="987" spans="24:25" x14ac:dyDescent="0.25">
      <c r="X987" s="3"/>
      <c r="Y987" s="49"/>
    </row>
    <row r="988" spans="24:25" x14ac:dyDescent="0.25">
      <c r="X988" s="3"/>
      <c r="Y988" s="49"/>
    </row>
    <row r="989" spans="24:25" x14ac:dyDescent="0.25">
      <c r="X989" s="3"/>
      <c r="Y989" s="49"/>
    </row>
    <row r="990" spans="24:25" x14ac:dyDescent="0.25">
      <c r="X990" s="3"/>
      <c r="Y990" s="49"/>
    </row>
    <row r="991" spans="24:25" x14ac:dyDescent="0.25">
      <c r="X991" s="3"/>
      <c r="Y991" s="49"/>
    </row>
    <row r="992" spans="24:25" x14ac:dyDescent="0.25">
      <c r="X992" s="3"/>
      <c r="Y992" s="49"/>
    </row>
    <row r="993" spans="24:25" x14ac:dyDescent="0.25">
      <c r="X993" s="3"/>
      <c r="Y993" s="49"/>
    </row>
    <row r="994" spans="24:25" x14ac:dyDescent="0.25">
      <c r="X994" s="3"/>
      <c r="Y994" s="49"/>
    </row>
    <row r="995" spans="24:25" x14ac:dyDescent="0.25">
      <c r="X995" s="3"/>
      <c r="Y995" s="49"/>
    </row>
    <row r="996" spans="24:25" x14ac:dyDescent="0.25">
      <c r="X996" s="3"/>
      <c r="Y996" s="49"/>
    </row>
    <row r="997" spans="24:25" x14ac:dyDescent="0.25">
      <c r="X997" s="3"/>
      <c r="Y997" s="49"/>
    </row>
    <row r="998" spans="24:25" x14ac:dyDescent="0.25">
      <c r="X998" s="3"/>
      <c r="Y998" s="49"/>
    </row>
    <row r="999" spans="24:25" x14ac:dyDescent="0.25">
      <c r="X999" s="3"/>
      <c r="Y999" s="49"/>
    </row>
    <row r="1000" spans="24:25" x14ac:dyDescent="0.25">
      <c r="X1000" s="3"/>
      <c r="Y1000" s="49"/>
    </row>
    <row r="1001" spans="24:25" x14ac:dyDescent="0.25">
      <c r="X1001" s="3"/>
      <c r="Y1001" s="49"/>
    </row>
    <row r="1002" spans="24:25" x14ac:dyDescent="0.25">
      <c r="X1002" s="3"/>
      <c r="Y1002" s="49"/>
    </row>
    <row r="1003" spans="24:25" x14ac:dyDescent="0.25">
      <c r="X1003" s="3"/>
      <c r="Y1003" s="49"/>
    </row>
    <row r="1004" spans="24:25" x14ac:dyDescent="0.25">
      <c r="X1004" s="3"/>
      <c r="Y1004" s="49"/>
    </row>
    <row r="1005" spans="24:25" x14ac:dyDescent="0.25">
      <c r="X1005" s="3"/>
      <c r="Y1005" s="49"/>
    </row>
    <row r="1006" spans="24:25" x14ac:dyDescent="0.25">
      <c r="X1006" s="3"/>
      <c r="Y1006" s="49"/>
    </row>
    <row r="1007" spans="24:25" x14ac:dyDescent="0.25">
      <c r="X1007" s="3"/>
      <c r="Y1007" s="49"/>
    </row>
    <row r="1008" spans="24:25" x14ac:dyDescent="0.25">
      <c r="X1008" s="3"/>
      <c r="Y1008" s="49"/>
    </row>
    <row r="1009" spans="24:25" x14ac:dyDescent="0.25">
      <c r="X1009" s="3"/>
      <c r="Y1009" s="49"/>
    </row>
    <row r="1010" spans="24:25" x14ac:dyDescent="0.25">
      <c r="X1010" s="3"/>
      <c r="Y1010" s="49"/>
    </row>
    <row r="1011" spans="24:25" x14ac:dyDescent="0.25">
      <c r="X1011" s="3"/>
      <c r="Y1011" s="49"/>
    </row>
    <row r="1012" spans="24:25" x14ac:dyDescent="0.25">
      <c r="X1012" s="3"/>
      <c r="Y1012" s="49"/>
    </row>
    <row r="1013" spans="24:25" x14ac:dyDescent="0.25">
      <c r="X1013" s="3"/>
      <c r="Y1013" s="49"/>
    </row>
    <row r="1014" spans="24:25" x14ac:dyDescent="0.25">
      <c r="X1014" s="3"/>
      <c r="Y1014" s="49"/>
    </row>
    <row r="1015" spans="24:25" x14ac:dyDescent="0.25">
      <c r="X1015" s="3"/>
      <c r="Y1015" s="49"/>
    </row>
    <row r="1016" spans="24:25" x14ac:dyDescent="0.25">
      <c r="X1016" s="3"/>
      <c r="Y1016" s="49"/>
    </row>
    <row r="1017" spans="24:25" x14ac:dyDescent="0.25">
      <c r="X1017" s="3"/>
      <c r="Y1017" s="49"/>
    </row>
    <row r="1018" spans="24:25" x14ac:dyDescent="0.25">
      <c r="X1018" s="3"/>
      <c r="Y1018" s="49"/>
    </row>
    <row r="1019" spans="24:25" x14ac:dyDescent="0.25">
      <c r="X1019" s="3"/>
      <c r="Y1019" s="49"/>
    </row>
    <row r="1020" spans="24:25" x14ac:dyDescent="0.25">
      <c r="X1020" s="3"/>
      <c r="Y1020" s="49"/>
    </row>
    <row r="1021" spans="24:25" x14ac:dyDescent="0.25">
      <c r="X1021" s="3"/>
      <c r="Y1021" s="49"/>
    </row>
    <row r="1022" spans="24:25" x14ac:dyDescent="0.25">
      <c r="X1022" s="3"/>
      <c r="Y1022" s="49"/>
    </row>
    <row r="1023" spans="24:25" x14ac:dyDescent="0.25">
      <c r="X1023" s="3"/>
      <c r="Y1023" s="49"/>
    </row>
    <row r="1024" spans="24:25" x14ac:dyDescent="0.25">
      <c r="X1024" s="3"/>
      <c r="Y1024" s="49"/>
    </row>
    <row r="1025" spans="24:25" x14ac:dyDescent="0.25">
      <c r="X1025" s="3"/>
      <c r="Y1025" s="49"/>
    </row>
    <row r="1026" spans="24:25" x14ac:dyDescent="0.25">
      <c r="X1026" s="3"/>
      <c r="Y1026" s="49"/>
    </row>
    <row r="1027" spans="24:25" x14ac:dyDescent="0.25">
      <c r="X1027" s="3"/>
      <c r="Y1027" s="49"/>
    </row>
    <row r="1028" spans="24:25" x14ac:dyDescent="0.25">
      <c r="X1028" s="3"/>
      <c r="Y1028" s="49"/>
    </row>
    <row r="1029" spans="24:25" x14ac:dyDescent="0.25">
      <c r="X1029" s="3"/>
      <c r="Y1029" s="49"/>
    </row>
    <row r="1030" spans="24:25" x14ac:dyDescent="0.25">
      <c r="X1030" s="3"/>
      <c r="Y1030" s="49"/>
    </row>
    <row r="1031" spans="24:25" x14ac:dyDescent="0.25">
      <c r="X1031" s="3"/>
      <c r="Y1031" s="49"/>
    </row>
    <row r="1032" spans="24:25" x14ac:dyDescent="0.25">
      <c r="X1032" s="3"/>
      <c r="Y1032" s="49"/>
    </row>
    <row r="1033" spans="24:25" x14ac:dyDescent="0.25">
      <c r="X1033" s="3"/>
      <c r="Y1033" s="49"/>
    </row>
    <row r="1034" spans="24:25" x14ac:dyDescent="0.25">
      <c r="X1034" s="3"/>
      <c r="Y1034" s="49"/>
    </row>
    <row r="1035" spans="24:25" x14ac:dyDescent="0.25">
      <c r="X1035" s="3"/>
      <c r="Y1035" s="49"/>
    </row>
    <row r="1036" spans="24:25" x14ac:dyDescent="0.25">
      <c r="X1036" s="3"/>
      <c r="Y1036" s="49"/>
    </row>
    <row r="1037" spans="24:25" x14ac:dyDescent="0.25">
      <c r="X1037" s="3"/>
      <c r="Y1037" s="49"/>
    </row>
    <row r="1038" spans="24:25" x14ac:dyDescent="0.25">
      <c r="X1038" s="3"/>
      <c r="Y1038" s="49"/>
    </row>
    <row r="1039" spans="24:25" x14ac:dyDescent="0.25">
      <c r="X1039" s="3"/>
      <c r="Y1039" s="49"/>
    </row>
    <row r="1040" spans="24:25" x14ac:dyDescent="0.25">
      <c r="X1040" s="3"/>
      <c r="Y1040" s="49"/>
    </row>
    <row r="1041" spans="24:25" x14ac:dyDescent="0.25">
      <c r="X1041" s="3"/>
      <c r="Y1041" s="49"/>
    </row>
    <row r="1042" spans="24:25" x14ac:dyDescent="0.25">
      <c r="X1042" s="3"/>
      <c r="Y1042" s="49"/>
    </row>
    <row r="1043" spans="24:25" x14ac:dyDescent="0.25">
      <c r="X1043" s="3"/>
      <c r="Y1043" s="49"/>
    </row>
    <row r="1044" spans="24:25" x14ac:dyDescent="0.25">
      <c r="X1044" s="3"/>
      <c r="Y1044" s="49"/>
    </row>
    <row r="1045" spans="24:25" x14ac:dyDescent="0.25">
      <c r="X1045" s="3"/>
      <c r="Y1045" s="49"/>
    </row>
    <row r="1046" spans="24:25" x14ac:dyDescent="0.25">
      <c r="X1046" s="3"/>
      <c r="Y1046" s="49"/>
    </row>
    <row r="1047" spans="24:25" x14ac:dyDescent="0.25">
      <c r="X1047" s="3"/>
      <c r="Y1047" s="49"/>
    </row>
    <row r="1048" spans="24:25" x14ac:dyDescent="0.25">
      <c r="X1048" s="3"/>
      <c r="Y1048" s="49"/>
    </row>
    <row r="1049" spans="24:25" x14ac:dyDescent="0.25">
      <c r="X1049" s="3"/>
      <c r="Y1049" s="49"/>
    </row>
    <row r="1050" spans="24:25" x14ac:dyDescent="0.25">
      <c r="X1050" s="3"/>
      <c r="Y1050" s="49"/>
    </row>
    <row r="1051" spans="24:25" x14ac:dyDescent="0.25">
      <c r="X1051" s="3"/>
      <c r="Y1051" s="49"/>
    </row>
    <row r="1052" spans="24:25" x14ac:dyDescent="0.25">
      <c r="X1052" s="3"/>
      <c r="Y1052" s="49"/>
    </row>
    <row r="1053" spans="24:25" x14ac:dyDescent="0.25">
      <c r="X1053" s="3"/>
      <c r="Y1053" s="49"/>
    </row>
    <row r="1054" spans="24:25" x14ac:dyDescent="0.25">
      <c r="X1054" s="3"/>
      <c r="Y1054" s="49"/>
    </row>
    <row r="1055" spans="24:25" x14ac:dyDescent="0.25">
      <c r="X1055" s="3"/>
      <c r="Y1055" s="49"/>
    </row>
    <row r="1056" spans="24:25" x14ac:dyDescent="0.25">
      <c r="X1056" s="3"/>
      <c r="Y1056" s="49"/>
    </row>
    <row r="1057" spans="24:25" x14ac:dyDescent="0.25">
      <c r="X1057" s="3"/>
      <c r="Y1057" s="49"/>
    </row>
    <row r="1058" spans="24:25" x14ac:dyDescent="0.25">
      <c r="X1058" s="3"/>
      <c r="Y1058" s="49"/>
    </row>
    <row r="1059" spans="24:25" x14ac:dyDescent="0.25">
      <c r="X1059" s="3"/>
      <c r="Y1059" s="49"/>
    </row>
    <row r="1060" spans="24:25" x14ac:dyDescent="0.25">
      <c r="X1060" s="3"/>
      <c r="Y1060" s="49"/>
    </row>
    <row r="1061" spans="24:25" x14ac:dyDescent="0.25">
      <c r="X1061" s="3"/>
      <c r="Y1061" s="49"/>
    </row>
    <row r="1062" spans="24:25" x14ac:dyDescent="0.25">
      <c r="X1062" s="3"/>
      <c r="Y1062" s="49"/>
    </row>
    <row r="1063" spans="24:25" x14ac:dyDescent="0.25">
      <c r="X1063" s="3"/>
      <c r="Y1063" s="49"/>
    </row>
    <row r="1064" spans="24:25" x14ac:dyDescent="0.25">
      <c r="X1064" s="3"/>
      <c r="Y1064" s="49"/>
    </row>
    <row r="1065" spans="24:25" x14ac:dyDescent="0.25">
      <c r="X1065" s="3"/>
      <c r="Y1065" s="49"/>
    </row>
    <row r="1066" spans="24:25" x14ac:dyDescent="0.25">
      <c r="X1066" s="3"/>
      <c r="Y1066" s="49"/>
    </row>
    <row r="1067" spans="24:25" x14ac:dyDescent="0.25">
      <c r="X1067" s="3"/>
      <c r="Y1067" s="49"/>
    </row>
    <row r="1068" spans="24:25" x14ac:dyDescent="0.25">
      <c r="X1068" s="3"/>
      <c r="Y1068" s="49"/>
    </row>
    <row r="1069" spans="24:25" x14ac:dyDescent="0.25">
      <c r="X1069" s="3"/>
      <c r="Y1069" s="49"/>
    </row>
    <row r="1070" spans="24:25" x14ac:dyDescent="0.25">
      <c r="X1070" s="3"/>
      <c r="Y1070" s="49"/>
    </row>
    <row r="1071" spans="24:25" x14ac:dyDescent="0.25">
      <c r="X1071" s="3"/>
      <c r="Y1071" s="49"/>
    </row>
    <row r="1072" spans="24:25" x14ac:dyDescent="0.25">
      <c r="X1072" s="3"/>
      <c r="Y1072" s="49"/>
    </row>
    <row r="1073" spans="24:25" x14ac:dyDescent="0.25">
      <c r="X1073" s="3"/>
      <c r="Y1073" s="49"/>
    </row>
    <row r="1074" spans="24:25" x14ac:dyDescent="0.25">
      <c r="X1074" s="3"/>
      <c r="Y1074" s="49"/>
    </row>
    <row r="1075" spans="24:25" x14ac:dyDescent="0.25">
      <c r="X1075" s="3"/>
      <c r="Y1075" s="49"/>
    </row>
    <row r="1076" spans="24:25" x14ac:dyDescent="0.25">
      <c r="X1076" s="3"/>
      <c r="Y1076" s="49"/>
    </row>
    <row r="1077" spans="24:25" x14ac:dyDescent="0.25">
      <c r="X1077" s="3"/>
      <c r="Y1077" s="49"/>
    </row>
    <row r="1078" spans="24:25" x14ac:dyDescent="0.25">
      <c r="X1078" s="3"/>
      <c r="Y1078" s="49"/>
    </row>
    <row r="1079" spans="24:25" x14ac:dyDescent="0.25">
      <c r="X1079" s="3"/>
      <c r="Y1079" s="49"/>
    </row>
    <row r="1080" spans="24:25" x14ac:dyDescent="0.25">
      <c r="X1080" s="3"/>
      <c r="Y1080" s="49"/>
    </row>
    <row r="1081" spans="24:25" x14ac:dyDescent="0.25">
      <c r="X1081" s="3"/>
      <c r="Y1081" s="49"/>
    </row>
    <row r="1082" spans="24:25" x14ac:dyDescent="0.25">
      <c r="X1082" s="3"/>
      <c r="Y1082" s="49"/>
    </row>
    <row r="1083" spans="24:25" x14ac:dyDescent="0.25">
      <c r="X1083" s="3"/>
      <c r="Y1083" s="49"/>
    </row>
    <row r="1084" spans="24:25" x14ac:dyDescent="0.25">
      <c r="X1084" s="3"/>
      <c r="Y1084" s="49"/>
    </row>
    <row r="1085" spans="24:25" x14ac:dyDescent="0.25">
      <c r="X1085" s="3"/>
      <c r="Y1085" s="49"/>
    </row>
    <row r="1086" spans="24:25" x14ac:dyDescent="0.25">
      <c r="X1086" s="3"/>
      <c r="Y1086" s="49"/>
    </row>
    <row r="1087" spans="24:25" x14ac:dyDescent="0.25">
      <c r="X1087" s="3"/>
      <c r="Y1087" s="49"/>
    </row>
    <row r="1088" spans="24:25" x14ac:dyDescent="0.25">
      <c r="X1088" s="3"/>
      <c r="Y1088" s="49"/>
    </row>
    <row r="1089" spans="24:25" x14ac:dyDescent="0.25">
      <c r="X1089" s="3"/>
      <c r="Y1089" s="49"/>
    </row>
    <row r="1090" spans="24:25" x14ac:dyDescent="0.25">
      <c r="X1090" s="3"/>
      <c r="Y1090" s="49"/>
    </row>
    <row r="1091" spans="24:25" x14ac:dyDescent="0.25">
      <c r="X1091" s="3"/>
      <c r="Y1091" s="49"/>
    </row>
    <row r="1092" spans="24:25" x14ac:dyDescent="0.25">
      <c r="X1092" s="3"/>
      <c r="Y1092" s="49"/>
    </row>
    <row r="1093" spans="24:25" x14ac:dyDescent="0.25">
      <c r="X1093" s="3"/>
      <c r="Y1093" s="49"/>
    </row>
    <row r="1094" spans="24:25" x14ac:dyDescent="0.25">
      <c r="X1094" s="3"/>
      <c r="Y1094" s="49"/>
    </row>
    <row r="1095" spans="24:25" x14ac:dyDescent="0.25">
      <c r="X1095" s="3"/>
      <c r="Y1095" s="49"/>
    </row>
    <row r="1096" spans="24:25" x14ac:dyDescent="0.25">
      <c r="X1096" s="3"/>
      <c r="Y1096" s="49"/>
    </row>
    <row r="1097" spans="24:25" x14ac:dyDescent="0.25">
      <c r="X1097" s="3"/>
      <c r="Y1097" s="49"/>
    </row>
    <row r="1098" spans="24:25" x14ac:dyDescent="0.25">
      <c r="X1098" s="3"/>
      <c r="Y1098" s="49"/>
    </row>
    <row r="1099" spans="24:25" x14ac:dyDescent="0.25">
      <c r="X1099" s="3"/>
      <c r="Y1099" s="49"/>
    </row>
    <row r="1100" spans="24:25" x14ac:dyDescent="0.25">
      <c r="X1100" s="3"/>
      <c r="Y1100" s="49"/>
    </row>
    <row r="1101" spans="24:25" x14ac:dyDescent="0.25">
      <c r="X1101" s="3"/>
      <c r="Y1101" s="49"/>
    </row>
    <row r="1102" spans="24:25" x14ac:dyDescent="0.25">
      <c r="X1102" s="3"/>
      <c r="Y1102" s="49"/>
    </row>
    <row r="1103" spans="24:25" x14ac:dyDescent="0.25">
      <c r="X1103" s="3"/>
      <c r="Y1103" s="49"/>
    </row>
    <row r="1104" spans="24:25" x14ac:dyDescent="0.25">
      <c r="X1104" s="3"/>
      <c r="Y1104" s="49"/>
    </row>
    <row r="1105" spans="24:25" x14ac:dyDescent="0.25">
      <c r="X1105" s="3"/>
      <c r="Y1105" s="49"/>
    </row>
    <row r="1106" spans="24:25" x14ac:dyDescent="0.25">
      <c r="X1106" s="3"/>
      <c r="Y1106" s="49"/>
    </row>
    <row r="1107" spans="24:25" x14ac:dyDescent="0.25">
      <c r="X1107" s="3"/>
      <c r="Y1107" s="49"/>
    </row>
    <row r="1108" spans="24:25" x14ac:dyDescent="0.25">
      <c r="X1108" s="3"/>
      <c r="Y1108" s="49"/>
    </row>
    <row r="1109" spans="24:25" x14ac:dyDescent="0.25">
      <c r="X1109" s="3"/>
      <c r="Y1109" s="49"/>
    </row>
    <row r="1110" spans="24:25" x14ac:dyDescent="0.25">
      <c r="X1110" s="3"/>
      <c r="Y1110" s="49"/>
    </row>
    <row r="1111" spans="24:25" x14ac:dyDescent="0.25">
      <c r="X1111" s="3"/>
      <c r="Y1111" s="49"/>
    </row>
    <row r="1112" spans="24:25" x14ac:dyDescent="0.25">
      <c r="X1112" s="3"/>
      <c r="Y1112" s="49"/>
    </row>
    <row r="1113" spans="24:25" x14ac:dyDescent="0.25">
      <c r="X1113" s="3"/>
      <c r="Y1113" s="49"/>
    </row>
    <row r="1114" spans="24:25" x14ac:dyDescent="0.25">
      <c r="X1114" s="3"/>
      <c r="Y1114" s="49"/>
    </row>
    <row r="1115" spans="24:25" x14ac:dyDescent="0.25">
      <c r="X1115" s="3"/>
      <c r="Y1115" s="49"/>
    </row>
    <row r="1116" spans="24:25" x14ac:dyDescent="0.25">
      <c r="X1116" s="3"/>
      <c r="Y1116" s="49"/>
    </row>
    <row r="1117" spans="24:25" x14ac:dyDescent="0.25">
      <c r="X1117" s="3"/>
      <c r="Y1117" s="49"/>
    </row>
    <row r="1118" spans="24:25" x14ac:dyDescent="0.25">
      <c r="X1118" s="3"/>
      <c r="Y1118" s="49"/>
    </row>
    <row r="1119" spans="24:25" x14ac:dyDescent="0.25">
      <c r="X1119" s="3"/>
      <c r="Y1119" s="49"/>
    </row>
    <row r="1120" spans="24:25" x14ac:dyDescent="0.25">
      <c r="X1120" s="3"/>
      <c r="Y1120" s="49"/>
    </row>
    <row r="1121" spans="24:25" x14ac:dyDescent="0.25">
      <c r="X1121" s="3"/>
      <c r="Y1121" s="49"/>
    </row>
    <row r="1122" spans="24:25" x14ac:dyDescent="0.25">
      <c r="X1122" s="3"/>
      <c r="Y1122" s="49"/>
    </row>
    <row r="1123" spans="24:25" x14ac:dyDescent="0.25">
      <c r="X1123" s="3"/>
      <c r="Y1123" s="49"/>
    </row>
    <row r="1124" spans="24:25" x14ac:dyDescent="0.25">
      <c r="X1124" s="3"/>
      <c r="Y1124" s="49"/>
    </row>
    <row r="1125" spans="24:25" x14ac:dyDescent="0.25">
      <c r="X1125" s="3"/>
      <c r="Y1125" s="49"/>
    </row>
    <row r="1126" spans="24:25" x14ac:dyDescent="0.25">
      <c r="X1126" s="3"/>
      <c r="Y1126" s="49"/>
    </row>
    <row r="1127" spans="24:25" x14ac:dyDescent="0.25">
      <c r="X1127" s="3"/>
      <c r="Y1127" s="49"/>
    </row>
    <row r="1128" spans="24:25" x14ac:dyDescent="0.25">
      <c r="X1128" s="3"/>
      <c r="Y1128" s="49"/>
    </row>
    <row r="1129" spans="24:25" x14ac:dyDescent="0.25">
      <c r="X1129" s="3"/>
      <c r="Y1129" s="49"/>
    </row>
    <row r="1130" spans="24:25" x14ac:dyDescent="0.25">
      <c r="X1130" s="3"/>
      <c r="Y1130" s="49"/>
    </row>
    <row r="1131" spans="24:25" x14ac:dyDescent="0.25">
      <c r="X1131" s="3"/>
      <c r="Y1131" s="49"/>
    </row>
    <row r="1132" spans="24:25" x14ac:dyDescent="0.25">
      <c r="X1132" s="3"/>
      <c r="Y1132" s="49"/>
    </row>
    <row r="1133" spans="24:25" x14ac:dyDescent="0.25">
      <c r="X1133" s="3"/>
      <c r="Y1133" s="49"/>
    </row>
    <row r="1134" spans="24:25" x14ac:dyDescent="0.25">
      <c r="X1134" s="3"/>
      <c r="Y1134" s="49"/>
    </row>
    <row r="1135" spans="24:25" x14ac:dyDescent="0.25">
      <c r="X1135" s="3"/>
      <c r="Y1135" s="49"/>
    </row>
    <row r="1136" spans="24:25" x14ac:dyDescent="0.25">
      <c r="X1136" s="3"/>
      <c r="Y1136" s="49"/>
    </row>
    <row r="1137" spans="24:25" x14ac:dyDescent="0.25">
      <c r="X1137" s="3"/>
      <c r="Y1137" s="49"/>
    </row>
    <row r="1138" spans="24:25" x14ac:dyDescent="0.25">
      <c r="X1138" s="3"/>
      <c r="Y1138" s="49"/>
    </row>
    <row r="1139" spans="24:25" x14ac:dyDescent="0.25">
      <c r="X1139" s="3"/>
      <c r="Y1139" s="49"/>
    </row>
    <row r="1140" spans="24:25" x14ac:dyDescent="0.25">
      <c r="X1140" s="3"/>
      <c r="Y1140" s="49"/>
    </row>
    <row r="1141" spans="24:25" x14ac:dyDescent="0.25">
      <c r="X1141" s="3"/>
      <c r="Y1141" s="49"/>
    </row>
    <row r="1142" spans="24:25" x14ac:dyDescent="0.25">
      <c r="X1142" s="3"/>
      <c r="Y1142" s="49"/>
    </row>
    <row r="1143" spans="24:25" x14ac:dyDescent="0.25">
      <c r="X1143" s="3"/>
      <c r="Y1143" s="49"/>
    </row>
    <row r="1144" spans="24:25" x14ac:dyDescent="0.25">
      <c r="X1144" s="3"/>
      <c r="Y1144" s="49"/>
    </row>
    <row r="1145" spans="24:25" x14ac:dyDescent="0.25">
      <c r="X1145" s="3"/>
      <c r="Y1145" s="49"/>
    </row>
    <row r="1146" spans="24:25" x14ac:dyDescent="0.25">
      <c r="X1146" s="3"/>
      <c r="Y1146" s="49"/>
    </row>
    <row r="1147" spans="24:25" x14ac:dyDescent="0.25">
      <c r="X1147" s="3"/>
      <c r="Y1147" s="49"/>
    </row>
    <row r="1148" spans="24:25" x14ac:dyDescent="0.25">
      <c r="X1148" s="3"/>
      <c r="Y1148" s="49"/>
    </row>
    <row r="1149" spans="24:25" x14ac:dyDescent="0.25">
      <c r="X1149" s="3"/>
      <c r="Y1149" s="49"/>
    </row>
    <row r="1150" spans="24:25" x14ac:dyDescent="0.25">
      <c r="X1150" s="3"/>
      <c r="Y1150" s="49"/>
    </row>
    <row r="1151" spans="24:25" x14ac:dyDescent="0.25">
      <c r="X1151" s="3"/>
      <c r="Y1151" s="49"/>
    </row>
    <row r="1152" spans="24:25" x14ac:dyDescent="0.25">
      <c r="X1152" s="3"/>
      <c r="Y1152" s="49"/>
    </row>
    <row r="1153" spans="24:25" x14ac:dyDescent="0.25">
      <c r="X1153" s="3"/>
      <c r="Y1153" s="49"/>
    </row>
    <row r="1154" spans="24:25" x14ac:dyDescent="0.25">
      <c r="X1154" s="3"/>
      <c r="Y1154" s="49"/>
    </row>
    <row r="1155" spans="24:25" x14ac:dyDescent="0.25">
      <c r="X1155" s="3"/>
      <c r="Y1155" s="49"/>
    </row>
    <row r="1156" spans="24:25" x14ac:dyDescent="0.25">
      <c r="X1156" s="3"/>
      <c r="Y1156" s="49"/>
    </row>
    <row r="1157" spans="24:25" x14ac:dyDescent="0.25">
      <c r="X1157" s="3"/>
      <c r="Y1157" s="49"/>
    </row>
    <row r="1158" spans="24:25" x14ac:dyDescent="0.25">
      <c r="X1158" s="3"/>
      <c r="Y1158" s="49"/>
    </row>
    <row r="1159" spans="24:25" x14ac:dyDescent="0.25">
      <c r="X1159" s="3"/>
      <c r="Y1159" s="49"/>
    </row>
    <row r="1160" spans="24:25" x14ac:dyDescent="0.25">
      <c r="X1160" s="3"/>
      <c r="Y1160" s="49"/>
    </row>
    <row r="1161" spans="24:25" x14ac:dyDescent="0.25">
      <c r="X1161" s="3"/>
      <c r="Y1161" s="49"/>
    </row>
    <row r="1162" spans="24:25" x14ac:dyDescent="0.25">
      <c r="X1162" s="3"/>
      <c r="Y1162" s="49"/>
    </row>
    <row r="1163" spans="24:25" x14ac:dyDescent="0.25">
      <c r="X1163" s="3"/>
      <c r="Y1163" s="49"/>
    </row>
    <row r="1164" spans="24:25" x14ac:dyDescent="0.25">
      <c r="X1164" s="3"/>
      <c r="Y1164" s="49"/>
    </row>
    <row r="1165" spans="24:25" x14ac:dyDescent="0.25">
      <c r="X1165" s="3"/>
      <c r="Y1165" s="49"/>
    </row>
    <row r="1166" spans="24:25" x14ac:dyDescent="0.25">
      <c r="X1166" s="3"/>
      <c r="Y1166" s="49"/>
    </row>
    <row r="1167" spans="24:25" x14ac:dyDescent="0.25">
      <c r="X1167" s="3"/>
      <c r="Y1167" s="49"/>
    </row>
    <row r="1168" spans="24:25" x14ac:dyDescent="0.25">
      <c r="X1168" s="3"/>
      <c r="Y1168" s="49"/>
    </row>
    <row r="1169" spans="24:25" x14ac:dyDescent="0.25">
      <c r="X1169" s="3"/>
      <c r="Y1169" s="49"/>
    </row>
    <row r="1170" spans="24:25" x14ac:dyDescent="0.25">
      <c r="X1170" s="3"/>
      <c r="Y1170" s="49"/>
    </row>
    <row r="1171" spans="24:25" x14ac:dyDescent="0.25">
      <c r="X1171" s="3"/>
      <c r="Y1171" s="49"/>
    </row>
    <row r="1172" spans="24:25" x14ac:dyDescent="0.25">
      <c r="X1172" s="3"/>
      <c r="Y1172" s="49"/>
    </row>
    <row r="1173" spans="24:25" x14ac:dyDescent="0.25">
      <c r="X1173" s="3"/>
      <c r="Y1173" s="49"/>
    </row>
    <row r="1174" spans="24:25" x14ac:dyDescent="0.25">
      <c r="X1174" s="3"/>
      <c r="Y1174" s="49"/>
    </row>
    <row r="1175" spans="24:25" x14ac:dyDescent="0.25">
      <c r="X1175" s="3"/>
      <c r="Y1175" s="49"/>
    </row>
    <row r="1176" spans="24:25" x14ac:dyDescent="0.25">
      <c r="X1176" s="3"/>
      <c r="Y1176" s="49"/>
    </row>
    <row r="1177" spans="24:25" x14ac:dyDescent="0.25">
      <c r="X1177" s="3"/>
      <c r="Y1177" s="49"/>
    </row>
    <row r="1178" spans="24:25" x14ac:dyDescent="0.25">
      <c r="X1178" s="3"/>
      <c r="Y1178" s="49"/>
    </row>
    <row r="1179" spans="24:25" x14ac:dyDescent="0.25">
      <c r="X1179" s="3"/>
      <c r="Y1179" s="49"/>
    </row>
    <row r="1180" spans="24:25" x14ac:dyDescent="0.25">
      <c r="X1180" s="3"/>
      <c r="Y1180" s="49"/>
    </row>
    <row r="1181" spans="24:25" x14ac:dyDescent="0.25">
      <c r="X1181" s="3"/>
      <c r="Y1181" s="49"/>
    </row>
    <row r="1182" spans="24:25" x14ac:dyDescent="0.25">
      <c r="X1182" s="3"/>
      <c r="Y1182" s="49"/>
    </row>
    <row r="1183" spans="24:25" x14ac:dyDescent="0.25">
      <c r="X1183" s="3"/>
      <c r="Y1183" s="49"/>
    </row>
    <row r="1184" spans="24:25" x14ac:dyDescent="0.25">
      <c r="X1184" s="3"/>
      <c r="Y1184" s="49"/>
    </row>
    <row r="1185" spans="24:25" x14ac:dyDescent="0.25">
      <c r="X1185" s="3"/>
      <c r="Y1185" s="49"/>
    </row>
    <row r="1186" spans="24:25" x14ac:dyDescent="0.25">
      <c r="X1186" s="3"/>
      <c r="Y1186" s="49"/>
    </row>
    <row r="1187" spans="24:25" x14ac:dyDescent="0.25">
      <c r="X1187" s="3"/>
      <c r="Y1187" s="49"/>
    </row>
    <row r="1188" spans="24:25" x14ac:dyDescent="0.25">
      <c r="X1188" s="3"/>
      <c r="Y1188" s="49"/>
    </row>
    <row r="1189" spans="24:25" x14ac:dyDescent="0.25">
      <c r="X1189" s="3"/>
      <c r="Y1189" s="49"/>
    </row>
    <row r="1190" spans="24:25" x14ac:dyDescent="0.25">
      <c r="X1190" s="3"/>
      <c r="Y1190" s="49"/>
    </row>
    <row r="1191" spans="24:25" x14ac:dyDescent="0.25">
      <c r="X1191" s="3"/>
      <c r="Y1191" s="49"/>
    </row>
    <row r="1192" spans="24:25" x14ac:dyDescent="0.25">
      <c r="X1192" s="3"/>
      <c r="Y1192" s="49"/>
    </row>
    <row r="1193" spans="24:25" x14ac:dyDescent="0.25">
      <c r="X1193" s="3"/>
      <c r="Y1193" s="49"/>
    </row>
    <row r="1194" spans="24:25" x14ac:dyDescent="0.25">
      <c r="X1194" s="3"/>
      <c r="Y1194" s="49"/>
    </row>
    <row r="1195" spans="24:25" x14ac:dyDescent="0.25">
      <c r="X1195" s="3"/>
      <c r="Y1195" s="49"/>
    </row>
    <row r="1196" spans="24:25" x14ac:dyDescent="0.25">
      <c r="X1196" s="3"/>
      <c r="Y1196" s="49"/>
    </row>
    <row r="1197" spans="24:25" x14ac:dyDescent="0.25">
      <c r="X1197" s="3"/>
      <c r="Y1197" s="49"/>
    </row>
    <row r="1198" spans="24:25" x14ac:dyDescent="0.25">
      <c r="X1198" s="3"/>
      <c r="Y1198" s="49"/>
    </row>
    <row r="1199" spans="24:25" x14ac:dyDescent="0.25">
      <c r="X1199" s="3"/>
      <c r="Y1199" s="49"/>
    </row>
    <row r="1200" spans="24:25" x14ac:dyDescent="0.25">
      <c r="X1200" s="3"/>
      <c r="Y1200" s="49"/>
    </row>
    <row r="1201" spans="24:25" x14ac:dyDescent="0.25">
      <c r="X1201" s="3"/>
      <c r="Y1201" s="49"/>
    </row>
    <row r="1202" spans="24:25" x14ac:dyDescent="0.25">
      <c r="X1202" s="3"/>
      <c r="Y1202" s="49"/>
    </row>
    <row r="1203" spans="24:25" x14ac:dyDescent="0.25">
      <c r="X1203" s="3"/>
      <c r="Y1203" s="49"/>
    </row>
    <row r="1204" spans="24:25" x14ac:dyDescent="0.25">
      <c r="X1204" s="3"/>
      <c r="Y1204" s="49"/>
    </row>
    <row r="1205" spans="24:25" x14ac:dyDescent="0.25">
      <c r="X1205" s="3"/>
      <c r="Y1205" s="49"/>
    </row>
    <row r="1206" spans="24:25" x14ac:dyDescent="0.25">
      <c r="X1206" s="3"/>
      <c r="Y1206" s="49"/>
    </row>
    <row r="1207" spans="24:25" x14ac:dyDescent="0.25">
      <c r="X1207" s="3"/>
      <c r="Y1207" s="49"/>
    </row>
    <row r="1208" spans="24:25" x14ac:dyDescent="0.25">
      <c r="X1208" s="3"/>
      <c r="Y1208" s="49"/>
    </row>
    <row r="1209" spans="24:25" x14ac:dyDescent="0.25">
      <c r="X1209" s="3"/>
      <c r="Y1209" s="49"/>
    </row>
    <row r="1210" spans="24:25" x14ac:dyDescent="0.25">
      <c r="X1210" s="3"/>
      <c r="Y1210" s="49"/>
    </row>
    <row r="1211" spans="24:25" x14ac:dyDescent="0.25">
      <c r="X1211" s="3"/>
      <c r="Y1211" s="49"/>
    </row>
    <row r="1212" spans="24:25" x14ac:dyDescent="0.25">
      <c r="X1212" s="3"/>
      <c r="Y1212" s="49"/>
    </row>
    <row r="1213" spans="24:25" x14ac:dyDescent="0.25">
      <c r="X1213" s="3"/>
      <c r="Y1213" s="49"/>
    </row>
    <row r="1214" spans="24:25" x14ac:dyDescent="0.25">
      <c r="X1214" s="3"/>
      <c r="Y1214" s="49"/>
    </row>
    <row r="1215" spans="24:25" x14ac:dyDescent="0.25">
      <c r="X1215" s="3"/>
      <c r="Y1215" s="49"/>
    </row>
    <row r="1216" spans="24:25" x14ac:dyDescent="0.25">
      <c r="X1216" s="3"/>
      <c r="Y1216" s="49"/>
    </row>
    <row r="1217" spans="24:25" x14ac:dyDescent="0.25">
      <c r="X1217" s="3"/>
      <c r="Y1217" s="49"/>
    </row>
    <row r="1218" spans="24:25" x14ac:dyDescent="0.25">
      <c r="X1218" s="3"/>
      <c r="Y1218" s="49"/>
    </row>
    <row r="1219" spans="24:25" x14ac:dyDescent="0.25">
      <c r="X1219" s="3"/>
      <c r="Y1219" s="49"/>
    </row>
    <row r="1220" spans="24:25" x14ac:dyDescent="0.25">
      <c r="X1220" s="3"/>
      <c r="Y1220" s="49"/>
    </row>
    <row r="1221" spans="24:25" x14ac:dyDescent="0.25">
      <c r="X1221" s="3"/>
      <c r="Y1221" s="49"/>
    </row>
    <row r="1222" spans="24:25" x14ac:dyDescent="0.25">
      <c r="X1222" s="3"/>
      <c r="Y1222" s="49"/>
    </row>
    <row r="1223" spans="24:25" x14ac:dyDescent="0.25">
      <c r="X1223" s="3"/>
      <c r="Y1223" s="49"/>
    </row>
    <row r="1224" spans="24:25" x14ac:dyDescent="0.25">
      <c r="X1224" s="3"/>
      <c r="Y1224" s="49"/>
    </row>
    <row r="1225" spans="24:25" x14ac:dyDescent="0.25">
      <c r="X1225" s="3"/>
      <c r="Y1225" s="49"/>
    </row>
    <row r="1226" spans="24:25" x14ac:dyDescent="0.25">
      <c r="X1226" s="3"/>
      <c r="Y1226" s="49"/>
    </row>
    <row r="1227" spans="24:25" x14ac:dyDescent="0.25">
      <c r="X1227" s="3"/>
      <c r="Y1227" s="49"/>
    </row>
    <row r="1228" spans="24:25" x14ac:dyDescent="0.25">
      <c r="X1228" s="3"/>
      <c r="Y1228" s="49"/>
    </row>
    <row r="1229" spans="24:25" x14ac:dyDescent="0.25">
      <c r="X1229" s="3"/>
      <c r="Y1229" s="49"/>
    </row>
    <row r="1230" spans="24:25" x14ac:dyDescent="0.25">
      <c r="X1230" s="3"/>
      <c r="Y1230" s="49"/>
    </row>
    <row r="1231" spans="24:25" x14ac:dyDescent="0.25">
      <c r="X1231" s="3"/>
      <c r="Y1231" s="49"/>
    </row>
    <row r="1232" spans="24:25" x14ac:dyDescent="0.25">
      <c r="X1232" s="3"/>
      <c r="Y1232" s="49"/>
    </row>
    <row r="1233" spans="24:25" x14ac:dyDescent="0.25">
      <c r="X1233" s="3"/>
      <c r="Y1233" s="49"/>
    </row>
    <row r="1234" spans="24:25" x14ac:dyDescent="0.25">
      <c r="X1234" s="3"/>
      <c r="Y1234" s="49"/>
    </row>
    <row r="1235" spans="24:25" x14ac:dyDescent="0.25">
      <c r="X1235" s="3"/>
      <c r="Y1235" s="49"/>
    </row>
    <row r="1236" spans="24:25" x14ac:dyDescent="0.25">
      <c r="X1236" s="3"/>
      <c r="Y1236" s="49"/>
    </row>
    <row r="1237" spans="24:25" x14ac:dyDescent="0.25">
      <c r="X1237" s="3"/>
      <c r="Y1237" s="49"/>
    </row>
    <row r="1238" spans="24:25" x14ac:dyDescent="0.25">
      <c r="X1238" s="3"/>
      <c r="Y1238" s="49"/>
    </row>
    <row r="1239" spans="24:25" x14ac:dyDescent="0.25">
      <c r="X1239" s="3"/>
      <c r="Y1239" s="49"/>
    </row>
    <row r="1240" spans="24:25" x14ac:dyDescent="0.25">
      <c r="X1240" s="3"/>
      <c r="Y1240" s="49"/>
    </row>
    <row r="1241" spans="24:25" x14ac:dyDescent="0.25">
      <c r="X1241" s="3"/>
      <c r="Y1241" s="49"/>
    </row>
    <row r="1242" spans="24:25" x14ac:dyDescent="0.25">
      <c r="X1242" s="3"/>
      <c r="Y1242" s="49"/>
    </row>
    <row r="1243" spans="24:25" x14ac:dyDescent="0.25">
      <c r="X1243" s="3"/>
      <c r="Y1243" s="49"/>
    </row>
    <row r="1244" spans="24:25" x14ac:dyDescent="0.25">
      <c r="X1244" s="3"/>
      <c r="Y1244" s="49"/>
    </row>
    <row r="1245" spans="24:25" x14ac:dyDescent="0.25">
      <c r="X1245" s="3"/>
      <c r="Y1245" s="49"/>
    </row>
    <row r="1246" spans="24:25" x14ac:dyDescent="0.25">
      <c r="X1246" s="3"/>
      <c r="Y1246" s="49"/>
    </row>
    <row r="1247" spans="24:25" x14ac:dyDescent="0.25">
      <c r="X1247" s="3"/>
      <c r="Y1247" s="49"/>
    </row>
    <row r="1248" spans="24:25" x14ac:dyDescent="0.25">
      <c r="X1248" s="3"/>
      <c r="Y1248" s="49"/>
    </row>
    <row r="1249" spans="24:25" x14ac:dyDescent="0.25">
      <c r="X1249" s="3"/>
      <c r="Y1249" s="49"/>
    </row>
    <row r="1250" spans="24:25" x14ac:dyDescent="0.25">
      <c r="X1250" s="3"/>
      <c r="Y1250" s="49"/>
    </row>
    <row r="1251" spans="24:25" x14ac:dyDescent="0.25">
      <c r="X1251" s="3"/>
      <c r="Y1251" s="49"/>
    </row>
    <row r="1252" spans="24:25" x14ac:dyDescent="0.25">
      <c r="X1252" s="3"/>
      <c r="Y1252" s="49"/>
    </row>
    <row r="1253" spans="24:25" x14ac:dyDescent="0.25">
      <c r="X1253" s="3"/>
      <c r="Y1253" s="49"/>
    </row>
    <row r="1254" spans="24:25" x14ac:dyDescent="0.25">
      <c r="X1254" s="3"/>
      <c r="Y1254" s="49"/>
    </row>
    <row r="1255" spans="24:25" x14ac:dyDescent="0.25">
      <c r="X1255" s="3"/>
      <c r="Y1255" s="49"/>
    </row>
    <row r="1256" spans="24:25" x14ac:dyDescent="0.25">
      <c r="X1256" s="3"/>
      <c r="Y1256" s="49"/>
    </row>
    <row r="1257" spans="24:25" x14ac:dyDescent="0.25">
      <c r="X1257" s="3"/>
      <c r="Y1257" s="49"/>
    </row>
    <row r="1258" spans="24:25" x14ac:dyDescent="0.25">
      <c r="X1258" s="3"/>
      <c r="Y1258" s="49"/>
    </row>
    <row r="1259" spans="24:25" x14ac:dyDescent="0.25">
      <c r="X1259" s="3"/>
      <c r="Y1259" s="49"/>
    </row>
    <row r="1260" spans="24:25" x14ac:dyDescent="0.25">
      <c r="X1260" s="3"/>
      <c r="Y1260" s="49"/>
    </row>
    <row r="1261" spans="24:25" x14ac:dyDescent="0.25">
      <c r="X1261" s="3"/>
      <c r="Y1261" s="49"/>
    </row>
    <row r="1262" spans="24:25" x14ac:dyDescent="0.25">
      <c r="X1262" s="3"/>
      <c r="Y1262" s="49"/>
    </row>
    <row r="1263" spans="24:25" x14ac:dyDescent="0.25">
      <c r="X1263" s="3"/>
      <c r="Y1263" s="49"/>
    </row>
    <row r="1264" spans="24:25" x14ac:dyDescent="0.25">
      <c r="X1264" s="3"/>
      <c r="Y1264" s="49"/>
    </row>
    <row r="1265" spans="24:25" x14ac:dyDescent="0.25">
      <c r="X1265" s="3"/>
      <c r="Y1265" s="49"/>
    </row>
    <row r="1266" spans="24:25" x14ac:dyDescent="0.25">
      <c r="X1266" s="3"/>
      <c r="Y1266" s="49"/>
    </row>
    <row r="1267" spans="24:25" x14ac:dyDescent="0.25">
      <c r="X1267" s="3"/>
      <c r="Y1267" s="49"/>
    </row>
    <row r="1268" spans="24:25" x14ac:dyDescent="0.25">
      <c r="X1268" s="3"/>
      <c r="Y1268" s="49"/>
    </row>
    <row r="1269" spans="24:25" x14ac:dyDescent="0.25">
      <c r="X1269" s="3"/>
      <c r="Y1269" s="49"/>
    </row>
    <row r="1270" spans="24:25" x14ac:dyDescent="0.25">
      <c r="X1270" s="3"/>
      <c r="Y1270" s="49"/>
    </row>
    <row r="1271" spans="24:25" x14ac:dyDescent="0.25">
      <c r="X1271" s="3"/>
      <c r="Y1271" s="49"/>
    </row>
    <row r="1272" spans="24:25" x14ac:dyDescent="0.25">
      <c r="X1272" s="3"/>
      <c r="Y1272" s="49"/>
    </row>
    <row r="1273" spans="24:25" x14ac:dyDescent="0.25">
      <c r="X1273" s="3"/>
      <c r="Y1273" s="49"/>
    </row>
    <row r="1274" spans="24:25" x14ac:dyDescent="0.25">
      <c r="X1274" s="3"/>
      <c r="Y1274" s="49"/>
    </row>
    <row r="1275" spans="24:25" x14ac:dyDescent="0.25">
      <c r="X1275" s="3"/>
      <c r="Y1275" s="49"/>
    </row>
    <row r="1276" spans="24:25" x14ac:dyDescent="0.25">
      <c r="X1276" s="3"/>
      <c r="Y1276" s="49"/>
    </row>
    <row r="1277" spans="24:25" x14ac:dyDescent="0.25">
      <c r="X1277" s="3"/>
      <c r="Y1277" s="49"/>
    </row>
    <row r="1278" spans="24:25" x14ac:dyDescent="0.25">
      <c r="X1278" s="3"/>
      <c r="Y1278" s="49"/>
    </row>
    <row r="1279" spans="24:25" x14ac:dyDescent="0.25">
      <c r="X1279" s="3"/>
      <c r="Y1279" s="49"/>
    </row>
    <row r="1280" spans="24:25" x14ac:dyDescent="0.25">
      <c r="X1280" s="3"/>
      <c r="Y1280" s="49"/>
    </row>
    <row r="1281" spans="24:25" x14ac:dyDescent="0.25">
      <c r="X1281" s="3"/>
      <c r="Y1281" s="49"/>
    </row>
    <row r="1282" spans="24:25" x14ac:dyDescent="0.25">
      <c r="X1282" s="3"/>
      <c r="Y1282" s="49"/>
    </row>
    <row r="1283" spans="24:25" x14ac:dyDescent="0.25">
      <c r="X1283" s="3"/>
      <c r="Y1283" s="49"/>
    </row>
    <row r="1284" spans="24:25" x14ac:dyDescent="0.25">
      <c r="X1284" s="3"/>
      <c r="Y1284" s="49"/>
    </row>
    <row r="1285" spans="24:25" x14ac:dyDescent="0.25">
      <c r="X1285" s="3"/>
      <c r="Y1285" s="49"/>
    </row>
    <row r="1286" spans="24:25" x14ac:dyDescent="0.25">
      <c r="X1286" s="3"/>
      <c r="Y1286" s="49"/>
    </row>
    <row r="1287" spans="24:25" x14ac:dyDescent="0.25">
      <c r="X1287" s="3"/>
      <c r="Y1287" s="49"/>
    </row>
    <row r="1288" spans="24:25" x14ac:dyDescent="0.25">
      <c r="X1288" s="3"/>
      <c r="Y1288" s="49"/>
    </row>
    <row r="1289" spans="24:25" x14ac:dyDescent="0.25">
      <c r="X1289" s="3"/>
      <c r="Y1289" s="49"/>
    </row>
    <row r="1290" spans="24:25" x14ac:dyDescent="0.25">
      <c r="X1290" s="3"/>
      <c r="Y1290" s="49"/>
    </row>
    <row r="1291" spans="24:25" x14ac:dyDescent="0.25">
      <c r="X1291" s="3"/>
      <c r="Y1291" s="49"/>
    </row>
    <row r="1292" spans="24:25" x14ac:dyDescent="0.25">
      <c r="X1292" s="3"/>
      <c r="Y1292" s="49"/>
    </row>
    <row r="1293" spans="24:25" x14ac:dyDescent="0.25">
      <c r="X1293" s="3"/>
      <c r="Y1293" s="49"/>
    </row>
    <row r="1294" spans="24:25" x14ac:dyDescent="0.25">
      <c r="X1294" s="3"/>
      <c r="Y1294" s="49"/>
    </row>
    <row r="1295" spans="24:25" x14ac:dyDescent="0.25">
      <c r="X1295" s="3"/>
      <c r="Y1295" s="49"/>
    </row>
    <row r="1296" spans="24:25" x14ac:dyDescent="0.25">
      <c r="X1296" s="3"/>
      <c r="Y1296" s="49"/>
    </row>
    <row r="1297" spans="24:25" x14ac:dyDescent="0.25">
      <c r="X1297" s="3"/>
      <c r="Y1297" s="49"/>
    </row>
    <row r="1298" spans="24:25" x14ac:dyDescent="0.25">
      <c r="X1298" s="3"/>
      <c r="Y1298" s="49"/>
    </row>
    <row r="1299" spans="24:25" x14ac:dyDescent="0.25">
      <c r="X1299" s="3"/>
      <c r="Y1299" s="49"/>
    </row>
    <row r="1300" spans="24:25" x14ac:dyDescent="0.25">
      <c r="X1300" s="3"/>
      <c r="Y1300" s="49"/>
    </row>
    <row r="1301" spans="24:25" x14ac:dyDescent="0.25">
      <c r="X1301" s="3"/>
      <c r="Y1301" s="49"/>
    </row>
    <row r="1302" spans="24:25" x14ac:dyDescent="0.25">
      <c r="X1302" s="3"/>
      <c r="Y1302" s="49"/>
    </row>
    <row r="1303" spans="24:25" x14ac:dyDescent="0.25">
      <c r="X1303" s="3"/>
      <c r="Y1303" s="49"/>
    </row>
    <row r="1304" spans="24:25" x14ac:dyDescent="0.25">
      <c r="X1304" s="3"/>
      <c r="Y1304" s="49"/>
    </row>
    <row r="1305" spans="24:25" x14ac:dyDescent="0.25">
      <c r="X1305" s="3"/>
      <c r="Y1305" s="49"/>
    </row>
    <row r="1306" spans="24:25" x14ac:dyDescent="0.25">
      <c r="X1306" s="3"/>
      <c r="Y1306" s="49"/>
    </row>
    <row r="1307" spans="24:25" x14ac:dyDescent="0.25">
      <c r="X1307" s="3"/>
      <c r="Y1307" s="49"/>
    </row>
    <row r="1308" spans="24:25" x14ac:dyDescent="0.25">
      <c r="X1308" s="3"/>
      <c r="Y1308" s="49"/>
    </row>
    <row r="1309" spans="24:25" x14ac:dyDescent="0.25">
      <c r="X1309" s="3"/>
      <c r="Y1309" s="49"/>
    </row>
    <row r="1310" spans="24:25" x14ac:dyDescent="0.25">
      <c r="X1310" s="3"/>
      <c r="Y1310" s="49"/>
    </row>
    <row r="1311" spans="24:25" x14ac:dyDescent="0.25">
      <c r="X1311" s="3"/>
      <c r="Y1311" s="49"/>
    </row>
    <row r="1312" spans="24:25" x14ac:dyDescent="0.25">
      <c r="X1312" s="3"/>
      <c r="Y1312" s="49"/>
    </row>
    <row r="1313" spans="24:25" x14ac:dyDescent="0.25">
      <c r="X1313" s="3"/>
      <c r="Y1313" s="49"/>
    </row>
    <row r="1314" spans="24:25" x14ac:dyDescent="0.25">
      <c r="X1314" s="3"/>
      <c r="Y1314" s="49"/>
    </row>
    <row r="1315" spans="24:25" x14ac:dyDescent="0.25">
      <c r="X1315" s="3"/>
      <c r="Y1315" s="49"/>
    </row>
    <row r="1316" spans="24:25" x14ac:dyDescent="0.25">
      <c r="X1316" s="3"/>
      <c r="Y1316" s="49"/>
    </row>
    <row r="1317" spans="24:25" x14ac:dyDescent="0.25">
      <c r="X1317" s="3"/>
      <c r="Y1317" s="49"/>
    </row>
    <row r="1318" spans="24:25" x14ac:dyDescent="0.25">
      <c r="X1318" s="3"/>
      <c r="Y1318" s="49"/>
    </row>
    <row r="1319" spans="24:25" x14ac:dyDescent="0.25">
      <c r="X1319" s="3"/>
      <c r="Y1319" s="49"/>
    </row>
    <row r="1320" spans="24:25" x14ac:dyDescent="0.25">
      <c r="X1320" s="3"/>
      <c r="Y1320" s="49"/>
    </row>
    <row r="1321" spans="24:25" x14ac:dyDescent="0.25">
      <c r="X1321" s="3"/>
      <c r="Y1321" s="49"/>
    </row>
    <row r="1322" spans="24:25" x14ac:dyDescent="0.25">
      <c r="X1322" s="3"/>
      <c r="Y1322" s="49"/>
    </row>
    <row r="1323" spans="24:25" x14ac:dyDescent="0.25">
      <c r="X1323" s="3"/>
      <c r="Y1323" s="49"/>
    </row>
    <row r="1324" spans="24:25" x14ac:dyDescent="0.25">
      <c r="X1324" s="3"/>
      <c r="Y1324" s="49"/>
    </row>
    <row r="1325" spans="24:25" x14ac:dyDescent="0.25">
      <c r="X1325" s="3"/>
      <c r="Y1325" s="49"/>
    </row>
    <row r="1326" spans="24:25" x14ac:dyDescent="0.25">
      <c r="X1326" s="3"/>
      <c r="Y1326" s="49"/>
    </row>
    <row r="1327" spans="24:25" x14ac:dyDescent="0.25">
      <c r="X1327" s="3"/>
      <c r="Y1327" s="49"/>
    </row>
    <row r="1328" spans="24:25" x14ac:dyDescent="0.25">
      <c r="X1328" s="3"/>
      <c r="Y1328" s="49"/>
    </row>
    <row r="1329" spans="24:25" x14ac:dyDescent="0.25">
      <c r="X1329" s="3"/>
      <c r="Y1329" s="49"/>
    </row>
    <row r="1330" spans="24:25" x14ac:dyDescent="0.25">
      <c r="X1330" s="3"/>
      <c r="Y1330" s="49"/>
    </row>
    <row r="1331" spans="24:25" x14ac:dyDescent="0.25">
      <c r="X1331" s="3"/>
      <c r="Y1331" s="49"/>
    </row>
    <row r="1332" spans="24:25" x14ac:dyDescent="0.25">
      <c r="X1332" s="3"/>
      <c r="Y1332" s="49"/>
    </row>
    <row r="1333" spans="24:25" x14ac:dyDescent="0.25">
      <c r="X1333" s="3"/>
      <c r="Y1333" s="49"/>
    </row>
    <row r="1334" spans="24:25" x14ac:dyDescent="0.25">
      <c r="X1334" s="3"/>
      <c r="Y1334" s="49"/>
    </row>
    <row r="1335" spans="24:25" x14ac:dyDescent="0.25">
      <c r="X1335" s="3"/>
      <c r="Y1335" s="49"/>
    </row>
    <row r="1336" spans="24:25" x14ac:dyDescent="0.25">
      <c r="X1336" s="3"/>
      <c r="Y1336" s="49"/>
    </row>
    <row r="1337" spans="24:25" x14ac:dyDescent="0.25">
      <c r="X1337" s="3"/>
      <c r="Y1337" s="49"/>
    </row>
    <row r="1338" spans="24:25" x14ac:dyDescent="0.25">
      <c r="X1338" s="3"/>
      <c r="Y1338" s="49"/>
    </row>
    <row r="1339" spans="24:25" x14ac:dyDescent="0.25">
      <c r="X1339" s="3"/>
      <c r="Y1339" s="49"/>
    </row>
    <row r="1340" spans="24:25" x14ac:dyDescent="0.25">
      <c r="X1340" s="3"/>
      <c r="Y1340" s="49"/>
    </row>
    <row r="1341" spans="24:25" x14ac:dyDescent="0.25">
      <c r="X1341" s="3"/>
      <c r="Y1341" s="49"/>
    </row>
    <row r="1342" spans="24:25" x14ac:dyDescent="0.25">
      <c r="X1342" s="3"/>
      <c r="Y1342" s="49"/>
    </row>
    <row r="1343" spans="24:25" x14ac:dyDescent="0.25">
      <c r="X1343" s="3"/>
      <c r="Y1343" s="49"/>
    </row>
    <row r="1344" spans="24:25" x14ac:dyDescent="0.25">
      <c r="X1344" s="3"/>
      <c r="Y1344" s="49"/>
    </row>
    <row r="1345" spans="24:25" x14ac:dyDescent="0.25">
      <c r="X1345" s="3"/>
      <c r="Y1345" s="49"/>
    </row>
    <row r="1346" spans="24:25" x14ac:dyDescent="0.25">
      <c r="X1346" s="3"/>
      <c r="Y1346" s="49"/>
    </row>
    <row r="1347" spans="24:25" x14ac:dyDescent="0.25">
      <c r="X1347" s="3"/>
      <c r="Y1347" s="49"/>
    </row>
    <row r="1348" spans="24:25" x14ac:dyDescent="0.25">
      <c r="X1348" s="3"/>
      <c r="Y1348" s="49"/>
    </row>
    <row r="1349" spans="24:25" x14ac:dyDescent="0.25">
      <c r="X1349" s="3"/>
      <c r="Y1349" s="49"/>
    </row>
    <row r="1350" spans="24:25" x14ac:dyDescent="0.25">
      <c r="X1350" s="3"/>
      <c r="Y1350" s="49"/>
    </row>
    <row r="1351" spans="24:25" x14ac:dyDescent="0.25">
      <c r="X1351" s="3"/>
      <c r="Y1351" s="49"/>
    </row>
    <row r="1352" spans="24:25" x14ac:dyDescent="0.25">
      <c r="X1352" s="3"/>
      <c r="Y1352" s="49"/>
    </row>
    <row r="1353" spans="24:25" x14ac:dyDescent="0.25">
      <c r="X1353" s="3"/>
      <c r="Y1353" s="49"/>
    </row>
    <row r="1354" spans="24:25" x14ac:dyDescent="0.25">
      <c r="X1354" s="3"/>
      <c r="Y1354" s="49"/>
    </row>
    <row r="1355" spans="24:25" x14ac:dyDescent="0.25">
      <c r="X1355" s="3"/>
      <c r="Y1355" s="49"/>
    </row>
    <row r="1356" spans="24:25" x14ac:dyDescent="0.25">
      <c r="X1356" s="3"/>
      <c r="Y1356" s="49"/>
    </row>
    <row r="1357" spans="24:25" x14ac:dyDescent="0.25">
      <c r="X1357" s="3"/>
      <c r="Y1357" s="49"/>
    </row>
    <row r="1358" spans="24:25" x14ac:dyDescent="0.25">
      <c r="X1358" s="3"/>
      <c r="Y1358" s="49"/>
    </row>
    <row r="1359" spans="24:25" x14ac:dyDescent="0.25">
      <c r="X1359" s="3"/>
      <c r="Y1359" s="49"/>
    </row>
    <row r="1360" spans="24:25" x14ac:dyDescent="0.25">
      <c r="X1360" s="3"/>
      <c r="Y1360" s="49"/>
    </row>
    <row r="1361" spans="24:25" x14ac:dyDescent="0.25">
      <c r="X1361" s="3"/>
      <c r="Y1361" s="49"/>
    </row>
    <row r="1362" spans="24:25" x14ac:dyDescent="0.25">
      <c r="X1362" s="3"/>
      <c r="Y1362" s="49"/>
    </row>
    <row r="1363" spans="24:25" x14ac:dyDescent="0.25">
      <c r="X1363" s="3"/>
      <c r="Y1363" s="49"/>
    </row>
    <row r="1364" spans="24:25" x14ac:dyDescent="0.25">
      <c r="X1364" s="3"/>
      <c r="Y1364" s="49"/>
    </row>
    <row r="1365" spans="24:25" x14ac:dyDescent="0.25">
      <c r="X1365" s="3"/>
      <c r="Y1365" s="49"/>
    </row>
    <row r="1366" spans="24:25" x14ac:dyDescent="0.25">
      <c r="X1366" s="3"/>
      <c r="Y1366" s="49"/>
    </row>
    <row r="1367" spans="24:25" x14ac:dyDescent="0.25">
      <c r="X1367" s="3"/>
      <c r="Y1367" s="49"/>
    </row>
    <row r="1368" spans="24:25" x14ac:dyDescent="0.25">
      <c r="X1368" s="3"/>
      <c r="Y1368" s="49"/>
    </row>
    <row r="1369" spans="24:25" x14ac:dyDescent="0.25">
      <c r="X1369" s="3"/>
      <c r="Y1369" s="49"/>
    </row>
    <row r="1370" spans="24:25" x14ac:dyDescent="0.25">
      <c r="X1370" s="3"/>
      <c r="Y1370" s="49"/>
    </row>
    <row r="1371" spans="24:25" x14ac:dyDescent="0.25">
      <c r="X1371" s="3"/>
      <c r="Y1371" s="49"/>
    </row>
    <row r="1372" spans="24:25" x14ac:dyDescent="0.25">
      <c r="X1372" s="3"/>
      <c r="Y1372" s="49"/>
    </row>
    <row r="1373" spans="24:25" x14ac:dyDescent="0.25">
      <c r="X1373" s="3"/>
      <c r="Y1373" s="49"/>
    </row>
    <row r="1374" spans="24:25" x14ac:dyDescent="0.25">
      <c r="X1374" s="3"/>
      <c r="Y1374" s="49"/>
    </row>
    <row r="1375" spans="24:25" x14ac:dyDescent="0.25">
      <c r="X1375" s="3"/>
      <c r="Y1375" s="49"/>
    </row>
    <row r="1376" spans="24:25" x14ac:dyDescent="0.25">
      <c r="X1376" s="3"/>
      <c r="Y1376" s="49"/>
    </row>
    <row r="1377" spans="24:25" x14ac:dyDescent="0.25">
      <c r="X1377" s="3"/>
      <c r="Y1377" s="49"/>
    </row>
    <row r="1378" spans="24:25" x14ac:dyDescent="0.25">
      <c r="X1378" s="3"/>
      <c r="Y1378" s="49"/>
    </row>
    <row r="1379" spans="24:25" x14ac:dyDescent="0.25">
      <c r="X1379" s="3"/>
      <c r="Y1379" s="49"/>
    </row>
    <row r="1380" spans="24:25" x14ac:dyDescent="0.25">
      <c r="X1380" s="3"/>
      <c r="Y1380" s="49"/>
    </row>
    <row r="1381" spans="24:25" x14ac:dyDescent="0.25">
      <c r="X1381" s="3"/>
      <c r="Y1381" s="49"/>
    </row>
    <row r="1382" spans="24:25" x14ac:dyDescent="0.25">
      <c r="X1382" s="3"/>
      <c r="Y1382" s="49"/>
    </row>
    <row r="1383" spans="24:25" x14ac:dyDescent="0.25">
      <c r="X1383" s="3"/>
      <c r="Y1383" s="49"/>
    </row>
    <row r="1384" spans="24:25" x14ac:dyDescent="0.25">
      <c r="X1384" s="3"/>
      <c r="Y1384" s="49"/>
    </row>
    <row r="1385" spans="24:25" x14ac:dyDescent="0.25">
      <c r="X1385" s="3"/>
      <c r="Y1385" s="49"/>
    </row>
    <row r="1386" spans="24:25" x14ac:dyDescent="0.25">
      <c r="X1386" s="3"/>
      <c r="Y1386" s="49"/>
    </row>
    <row r="1387" spans="24:25" x14ac:dyDescent="0.25">
      <c r="X1387" s="3"/>
      <c r="Y1387" s="49"/>
    </row>
    <row r="1388" spans="24:25" x14ac:dyDescent="0.25">
      <c r="X1388" s="3"/>
      <c r="Y1388" s="49"/>
    </row>
    <row r="1389" spans="24:25" x14ac:dyDescent="0.25">
      <c r="X1389" s="3"/>
      <c r="Y1389" s="49"/>
    </row>
    <row r="1390" spans="24:25" x14ac:dyDescent="0.25">
      <c r="X1390" s="3"/>
      <c r="Y1390" s="49"/>
    </row>
    <row r="1391" spans="24:25" x14ac:dyDescent="0.25">
      <c r="X1391" s="3"/>
      <c r="Y1391" s="49"/>
    </row>
    <row r="1392" spans="24:25" x14ac:dyDescent="0.25">
      <c r="X1392" s="3"/>
      <c r="Y1392" s="49"/>
    </row>
    <row r="1393" spans="24:25" x14ac:dyDescent="0.25">
      <c r="X1393" s="3"/>
      <c r="Y1393" s="49"/>
    </row>
    <row r="1394" spans="24:25" x14ac:dyDescent="0.25">
      <c r="X1394" s="3"/>
      <c r="Y1394" s="49"/>
    </row>
    <row r="1395" spans="24:25" x14ac:dyDescent="0.25">
      <c r="X1395" s="3"/>
      <c r="Y1395" s="49"/>
    </row>
    <row r="1396" spans="24:25" x14ac:dyDescent="0.25">
      <c r="X1396" s="3"/>
      <c r="Y1396" s="49"/>
    </row>
    <row r="1397" spans="24:25" x14ac:dyDescent="0.25">
      <c r="X1397" s="3"/>
      <c r="Y1397" s="49"/>
    </row>
    <row r="1398" spans="24:25" x14ac:dyDescent="0.25">
      <c r="X1398" s="3"/>
      <c r="Y1398" s="49"/>
    </row>
    <row r="1399" spans="24:25" x14ac:dyDescent="0.25">
      <c r="X1399" s="3"/>
      <c r="Y1399" s="49"/>
    </row>
    <row r="1400" spans="24:25" x14ac:dyDescent="0.25">
      <c r="X1400" s="3"/>
      <c r="Y1400" s="49"/>
    </row>
    <row r="1401" spans="24:25" x14ac:dyDescent="0.25">
      <c r="X1401" s="3"/>
      <c r="Y1401" s="49"/>
    </row>
    <row r="1402" spans="24:25" x14ac:dyDescent="0.25">
      <c r="X1402" s="3"/>
      <c r="Y1402" s="49"/>
    </row>
    <row r="1403" spans="24:25" x14ac:dyDescent="0.25">
      <c r="X1403" s="3"/>
      <c r="Y1403" s="49"/>
    </row>
    <row r="1404" spans="24:25" x14ac:dyDescent="0.25">
      <c r="X1404" s="3"/>
      <c r="Y1404" s="49"/>
    </row>
    <row r="1405" spans="24:25" x14ac:dyDescent="0.25">
      <c r="X1405" s="3"/>
      <c r="Y1405" s="49"/>
    </row>
    <row r="1406" spans="24:25" x14ac:dyDescent="0.25">
      <c r="X1406" s="3"/>
      <c r="Y1406" s="49"/>
    </row>
    <row r="1407" spans="24:25" x14ac:dyDescent="0.25">
      <c r="X1407" s="3"/>
      <c r="Y1407" s="49"/>
    </row>
    <row r="1408" spans="24:25" x14ac:dyDescent="0.25">
      <c r="X1408" s="3"/>
      <c r="Y1408" s="49"/>
    </row>
    <row r="1409" spans="24:25" x14ac:dyDescent="0.25">
      <c r="X1409" s="3"/>
      <c r="Y1409" s="49"/>
    </row>
    <row r="1410" spans="24:25" x14ac:dyDescent="0.25">
      <c r="X1410" s="3"/>
      <c r="Y1410" s="49"/>
    </row>
    <row r="1411" spans="24:25" x14ac:dyDescent="0.25">
      <c r="X1411" s="3"/>
      <c r="Y1411" s="49"/>
    </row>
    <row r="1412" spans="24:25" x14ac:dyDescent="0.25">
      <c r="X1412" s="3"/>
      <c r="Y1412" s="49"/>
    </row>
    <row r="1413" spans="24:25" x14ac:dyDescent="0.25">
      <c r="X1413" s="3"/>
      <c r="Y1413" s="49"/>
    </row>
    <row r="1414" spans="24:25" x14ac:dyDescent="0.25">
      <c r="X1414" s="3"/>
      <c r="Y1414" s="49"/>
    </row>
    <row r="1415" spans="24:25" x14ac:dyDescent="0.25">
      <c r="X1415" s="3"/>
      <c r="Y1415" s="49"/>
    </row>
    <row r="1416" spans="24:25" x14ac:dyDescent="0.25">
      <c r="X1416" s="3"/>
      <c r="Y1416" s="49"/>
    </row>
    <row r="1417" spans="24:25" x14ac:dyDescent="0.25">
      <c r="X1417" s="3"/>
      <c r="Y1417" s="49"/>
    </row>
    <row r="1418" spans="24:25" x14ac:dyDescent="0.25">
      <c r="X1418" s="3"/>
      <c r="Y1418" s="49"/>
    </row>
    <row r="1419" spans="24:25" x14ac:dyDescent="0.25">
      <c r="X1419" s="3"/>
      <c r="Y1419" s="49"/>
    </row>
    <row r="1420" spans="24:25" x14ac:dyDescent="0.25">
      <c r="X1420" s="3"/>
      <c r="Y1420" s="49"/>
    </row>
    <row r="1421" spans="24:25" x14ac:dyDescent="0.25">
      <c r="X1421" s="3"/>
      <c r="Y1421" s="49"/>
    </row>
    <row r="1422" spans="24:25" x14ac:dyDescent="0.25">
      <c r="X1422" s="3"/>
      <c r="Y1422" s="49"/>
    </row>
    <row r="1423" spans="24:25" x14ac:dyDescent="0.25">
      <c r="X1423" s="3"/>
      <c r="Y1423" s="49"/>
    </row>
    <row r="1424" spans="24:25" x14ac:dyDescent="0.25">
      <c r="X1424" s="3"/>
      <c r="Y1424" s="49"/>
    </row>
    <row r="1425" spans="24:25" x14ac:dyDescent="0.25">
      <c r="X1425" s="3"/>
      <c r="Y1425" s="49"/>
    </row>
    <row r="1426" spans="24:25" x14ac:dyDescent="0.25">
      <c r="X1426" s="3"/>
      <c r="Y1426" s="49"/>
    </row>
    <row r="1427" spans="24:25" x14ac:dyDescent="0.25">
      <c r="X1427" s="3"/>
      <c r="Y1427" s="49"/>
    </row>
    <row r="1428" spans="24:25" x14ac:dyDescent="0.25">
      <c r="X1428" s="3"/>
      <c r="Y1428" s="49"/>
    </row>
    <row r="1429" spans="24:25" x14ac:dyDescent="0.25">
      <c r="X1429" s="3"/>
      <c r="Y1429" s="49"/>
    </row>
    <row r="1430" spans="24:25" x14ac:dyDescent="0.25">
      <c r="X1430" s="3"/>
      <c r="Y1430" s="49"/>
    </row>
    <row r="1431" spans="24:25" x14ac:dyDescent="0.25">
      <c r="X1431" s="3"/>
      <c r="Y1431" s="49"/>
    </row>
    <row r="1432" spans="24:25" x14ac:dyDescent="0.25">
      <c r="X1432" s="3"/>
      <c r="Y1432" s="49"/>
    </row>
    <row r="1433" spans="24:25" x14ac:dyDescent="0.25">
      <c r="X1433" s="3"/>
      <c r="Y1433" s="49"/>
    </row>
    <row r="1434" spans="24:25" x14ac:dyDescent="0.25">
      <c r="X1434" s="3"/>
      <c r="Y1434" s="49"/>
    </row>
    <row r="1435" spans="24:25" x14ac:dyDescent="0.25">
      <c r="X1435" s="3"/>
      <c r="Y1435" s="49"/>
    </row>
    <row r="1436" spans="24:25" x14ac:dyDescent="0.25">
      <c r="X1436" s="3"/>
      <c r="Y1436" s="49"/>
    </row>
    <row r="1437" spans="24:25" x14ac:dyDescent="0.25">
      <c r="X1437" s="3"/>
      <c r="Y1437" s="49"/>
    </row>
    <row r="1438" spans="24:25" x14ac:dyDescent="0.25">
      <c r="X1438" s="3"/>
      <c r="Y1438" s="49"/>
    </row>
    <row r="1439" spans="24:25" x14ac:dyDescent="0.25">
      <c r="X1439" s="3"/>
      <c r="Y1439" s="49"/>
    </row>
    <row r="1440" spans="24:25" x14ac:dyDescent="0.25">
      <c r="X1440" s="3"/>
      <c r="Y1440" s="49"/>
    </row>
    <row r="1441" spans="24:25" x14ac:dyDescent="0.25">
      <c r="X1441" s="3"/>
      <c r="Y1441" s="49"/>
    </row>
    <row r="1442" spans="24:25" x14ac:dyDescent="0.25">
      <c r="X1442" s="3"/>
      <c r="Y1442" s="49"/>
    </row>
    <row r="1443" spans="24:25" x14ac:dyDescent="0.25">
      <c r="X1443" s="3"/>
      <c r="Y1443" s="49"/>
    </row>
    <row r="1444" spans="24:25" x14ac:dyDescent="0.25">
      <c r="X1444" s="3"/>
      <c r="Y1444" s="49"/>
    </row>
    <row r="1445" spans="24:25" x14ac:dyDescent="0.25">
      <c r="X1445" s="3"/>
      <c r="Y1445" s="49"/>
    </row>
    <row r="1446" spans="24:25" x14ac:dyDescent="0.25">
      <c r="X1446" s="3"/>
      <c r="Y1446" s="49"/>
    </row>
    <row r="1447" spans="24:25" x14ac:dyDescent="0.25">
      <c r="X1447" s="3"/>
      <c r="Y1447" s="49"/>
    </row>
    <row r="1448" spans="24:25" x14ac:dyDescent="0.25">
      <c r="X1448" s="3"/>
      <c r="Y1448" s="49"/>
    </row>
    <row r="1449" spans="24:25" x14ac:dyDescent="0.25">
      <c r="X1449" s="3"/>
      <c r="Y1449" s="49"/>
    </row>
    <row r="1450" spans="24:25" x14ac:dyDescent="0.25">
      <c r="X1450" s="3"/>
      <c r="Y1450" s="49"/>
    </row>
    <row r="1451" spans="24:25" x14ac:dyDescent="0.25">
      <c r="X1451" s="3"/>
      <c r="Y1451" s="49"/>
    </row>
    <row r="1452" spans="24:25" x14ac:dyDescent="0.25">
      <c r="X1452" s="3"/>
      <c r="Y1452" s="49"/>
    </row>
    <row r="1453" spans="24:25" x14ac:dyDescent="0.25">
      <c r="X1453" s="3"/>
      <c r="Y1453" s="49"/>
    </row>
    <row r="1454" spans="24:25" x14ac:dyDescent="0.25">
      <c r="X1454" s="3"/>
      <c r="Y1454" s="49"/>
    </row>
    <row r="1455" spans="24:25" x14ac:dyDescent="0.25">
      <c r="X1455" s="3"/>
      <c r="Y1455" s="49"/>
    </row>
    <row r="1456" spans="24:25" x14ac:dyDescent="0.25">
      <c r="X1456" s="3"/>
      <c r="Y1456" s="49"/>
    </row>
    <row r="1457" spans="24:25" x14ac:dyDescent="0.25">
      <c r="X1457" s="3"/>
      <c r="Y1457" s="49"/>
    </row>
    <row r="1458" spans="24:25" x14ac:dyDescent="0.25">
      <c r="X1458" s="3"/>
      <c r="Y1458" s="49"/>
    </row>
    <row r="1459" spans="24:25" x14ac:dyDescent="0.25">
      <c r="X1459" s="3"/>
      <c r="Y1459" s="49"/>
    </row>
    <row r="1460" spans="24:25" x14ac:dyDescent="0.25">
      <c r="X1460" s="3"/>
      <c r="Y1460" s="49"/>
    </row>
    <row r="1461" spans="24:25" x14ac:dyDescent="0.25">
      <c r="X1461" s="3"/>
      <c r="Y1461" s="49"/>
    </row>
    <row r="1462" spans="24:25" x14ac:dyDescent="0.25">
      <c r="X1462" s="3"/>
      <c r="Y1462" s="49"/>
    </row>
    <row r="1463" spans="24:25" x14ac:dyDescent="0.25">
      <c r="X1463" s="3"/>
      <c r="Y1463" s="49"/>
    </row>
    <row r="1464" spans="24:25" x14ac:dyDescent="0.25">
      <c r="X1464" s="3"/>
      <c r="Y1464" s="49"/>
    </row>
    <row r="1465" spans="24:25" x14ac:dyDescent="0.25">
      <c r="X1465" s="3"/>
      <c r="Y1465" s="49"/>
    </row>
    <row r="1466" spans="24:25" x14ac:dyDescent="0.25">
      <c r="X1466" s="3"/>
      <c r="Y1466" s="49"/>
    </row>
    <row r="1467" spans="24:25" x14ac:dyDescent="0.25">
      <c r="X1467" s="3"/>
      <c r="Y1467" s="49"/>
    </row>
    <row r="1468" spans="24:25" x14ac:dyDescent="0.25">
      <c r="X1468" s="3"/>
      <c r="Y1468" s="49"/>
    </row>
    <row r="1469" spans="24:25" x14ac:dyDescent="0.25">
      <c r="X1469" s="3"/>
      <c r="Y1469" s="49"/>
    </row>
    <row r="1470" spans="24:25" x14ac:dyDescent="0.25">
      <c r="X1470" s="3"/>
      <c r="Y1470" s="49"/>
    </row>
    <row r="1471" spans="24:25" x14ac:dyDescent="0.25">
      <c r="X1471" s="3"/>
      <c r="Y1471" s="49"/>
    </row>
    <row r="1472" spans="24:25" x14ac:dyDescent="0.25">
      <c r="X1472" s="3"/>
      <c r="Y1472" s="49"/>
    </row>
    <row r="1473" spans="24:25" x14ac:dyDescent="0.25">
      <c r="X1473" s="3"/>
      <c r="Y1473" s="49"/>
    </row>
    <row r="1474" spans="24:25" x14ac:dyDescent="0.25">
      <c r="X1474" s="3"/>
      <c r="Y1474" s="49"/>
    </row>
    <row r="1475" spans="24:25" x14ac:dyDescent="0.25">
      <c r="X1475" s="3"/>
      <c r="Y1475" s="49"/>
    </row>
    <row r="1476" spans="24:25" x14ac:dyDescent="0.25">
      <c r="X1476" s="3"/>
      <c r="Y1476" s="49"/>
    </row>
    <row r="1477" spans="24:25" x14ac:dyDescent="0.25">
      <c r="X1477" s="3"/>
      <c r="Y1477" s="49"/>
    </row>
    <row r="1478" spans="24:25" x14ac:dyDescent="0.25">
      <c r="X1478" s="3"/>
      <c r="Y1478" s="49"/>
    </row>
    <row r="1479" spans="24:25" x14ac:dyDescent="0.25">
      <c r="X1479" s="3"/>
      <c r="Y1479" s="49"/>
    </row>
    <row r="1480" spans="24:25" x14ac:dyDescent="0.25">
      <c r="X1480" s="3"/>
      <c r="Y1480" s="49"/>
    </row>
    <row r="1481" spans="24:25" x14ac:dyDescent="0.25">
      <c r="X1481" s="3"/>
      <c r="Y1481" s="49"/>
    </row>
    <row r="1482" spans="24:25" x14ac:dyDescent="0.25">
      <c r="X1482" s="3"/>
      <c r="Y1482" s="49"/>
    </row>
    <row r="1483" spans="24:25" x14ac:dyDescent="0.25">
      <c r="X1483" s="3"/>
      <c r="Y1483" s="49"/>
    </row>
    <row r="1484" spans="24:25" x14ac:dyDescent="0.25">
      <c r="X1484" s="3"/>
      <c r="Y1484" s="49"/>
    </row>
    <row r="1485" spans="24:25" x14ac:dyDescent="0.25">
      <c r="X1485" s="3"/>
      <c r="Y1485" s="49"/>
    </row>
    <row r="1486" spans="24:25" x14ac:dyDescent="0.25">
      <c r="X1486" s="3"/>
      <c r="Y1486" s="49"/>
    </row>
    <row r="1487" spans="24:25" x14ac:dyDescent="0.25">
      <c r="X1487" s="3"/>
      <c r="Y1487" s="49"/>
    </row>
    <row r="1488" spans="24:25" x14ac:dyDescent="0.25">
      <c r="X1488" s="3"/>
      <c r="Y1488" s="49"/>
    </row>
    <row r="1489" spans="24:25" x14ac:dyDescent="0.25">
      <c r="X1489" s="3"/>
      <c r="Y1489" s="49"/>
    </row>
    <row r="1490" spans="24:25" x14ac:dyDescent="0.25">
      <c r="X1490" s="3"/>
      <c r="Y1490" s="49"/>
    </row>
    <row r="1491" spans="24:25" x14ac:dyDescent="0.25">
      <c r="X1491" s="3"/>
      <c r="Y1491" s="49"/>
    </row>
    <row r="1492" spans="24:25" x14ac:dyDescent="0.25">
      <c r="X1492" s="3"/>
      <c r="Y1492" s="49"/>
    </row>
    <row r="1493" spans="24:25" x14ac:dyDescent="0.25">
      <c r="X1493" s="3"/>
      <c r="Y1493" s="49"/>
    </row>
    <row r="1494" spans="24:25" x14ac:dyDescent="0.25">
      <c r="X1494" s="3"/>
      <c r="Y1494" s="49"/>
    </row>
    <row r="1495" spans="24:25" x14ac:dyDescent="0.25">
      <c r="X1495" s="3"/>
      <c r="Y1495" s="49"/>
    </row>
    <row r="1496" spans="24:25" x14ac:dyDescent="0.25">
      <c r="X1496" s="3"/>
      <c r="Y1496" s="49"/>
    </row>
    <row r="1497" spans="24:25" x14ac:dyDescent="0.25">
      <c r="X1497" s="3"/>
      <c r="Y1497" s="49"/>
    </row>
    <row r="1498" spans="24:25" x14ac:dyDescent="0.25">
      <c r="X1498" s="3"/>
      <c r="Y1498" s="49"/>
    </row>
    <row r="1499" spans="24:25" x14ac:dyDescent="0.25">
      <c r="X1499" s="3"/>
      <c r="Y1499" s="49"/>
    </row>
    <row r="1500" spans="24:25" x14ac:dyDescent="0.25">
      <c r="X1500" s="3"/>
      <c r="Y1500" s="49"/>
    </row>
    <row r="1501" spans="24:25" x14ac:dyDescent="0.25">
      <c r="X1501" s="3"/>
      <c r="Y1501" s="49"/>
    </row>
    <row r="1502" spans="24:25" x14ac:dyDescent="0.25">
      <c r="X1502" s="3"/>
      <c r="Y1502" s="49"/>
    </row>
    <row r="1503" spans="24:25" x14ac:dyDescent="0.25">
      <c r="X1503" s="3"/>
      <c r="Y1503" s="49"/>
    </row>
    <row r="1504" spans="24:25" x14ac:dyDescent="0.25">
      <c r="X1504" s="3"/>
      <c r="Y1504" s="49"/>
    </row>
    <row r="1505" spans="24:25" x14ac:dyDescent="0.25">
      <c r="X1505" s="3"/>
      <c r="Y1505" s="49"/>
    </row>
    <row r="1506" spans="24:25" x14ac:dyDescent="0.25">
      <c r="X1506" s="3"/>
      <c r="Y1506" s="49"/>
    </row>
    <row r="1507" spans="24:25" x14ac:dyDescent="0.25">
      <c r="X1507" s="3"/>
      <c r="Y1507" s="49"/>
    </row>
    <row r="1508" spans="24:25" x14ac:dyDescent="0.25">
      <c r="X1508" s="3"/>
      <c r="Y1508" s="49"/>
    </row>
    <row r="1509" spans="24:25" x14ac:dyDescent="0.25">
      <c r="X1509" s="3"/>
      <c r="Y1509" s="49"/>
    </row>
    <row r="1510" spans="24:25" x14ac:dyDescent="0.25">
      <c r="X1510" s="3"/>
      <c r="Y1510" s="49"/>
    </row>
    <row r="1511" spans="24:25" x14ac:dyDescent="0.25">
      <c r="X1511" s="3"/>
      <c r="Y1511" s="49"/>
    </row>
    <row r="1512" spans="24:25" x14ac:dyDescent="0.25">
      <c r="X1512" s="3"/>
      <c r="Y1512" s="49"/>
    </row>
    <row r="1513" spans="24:25" x14ac:dyDescent="0.25">
      <c r="X1513" s="3"/>
      <c r="Y1513" s="49"/>
    </row>
    <row r="1514" spans="24:25" x14ac:dyDescent="0.25">
      <c r="X1514" s="3"/>
      <c r="Y1514" s="49"/>
    </row>
    <row r="1515" spans="24:25" x14ac:dyDescent="0.25">
      <c r="X1515" s="3"/>
      <c r="Y1515" s="49"/>
    </row>
    <row r="1516" spans="24:25" x14ac:dyDescent="0.25">
      <c r="X1516" s="3"/>
      <c r="Y1516" s="49"/>
    </row>
    <row r="1517" spans="24:25" x14ac:dyDescent="0.25">
      <c r="X1517" s="3"/>
      <c r="Y1517" s="49"/>
    </row>
    <row r="1518" spans="24:25" x14ac:dyDescent="0.25">
      <c r="X1518" s="3"/>
      <c r="Y1518" s="49"/>
    </row>
    <row r="1519" spans="24:25" x14ac:dyDescent="0.25">
      <c r="X1519" s="3"/>
      <c r="Y1519" s="49"/>
    </row>
    <row r="1520" spans="24:25" x14ac:dyDescent="0.25">
      <c r="X1520" s="3"/>
      <c r="Y1520" s="49"/>
    </row>
    <row r="1521" spans="24:25" x14ac:dyDescent="0.25">
      <c r="X1521" s="3"/>
      <c r="Y1521" s="49"/>
    </row>
    <row r="1522" spans="24:25" x14ac:dyDescent="0.25">
      <c r="X1522" s="3"/>
      <c r="Y1522" s="49"/>
    </row>
    <row r="1523" spans="24:25" x14ac:dyDescent="0.25">
      <c r="X1523" s="3"/>
      <c r="Y1523" s="49"/>
    </row>
    <row r="1524" spans="24:25" x14ac:dyDescent="0.25">
      <c r="X1524" s="3"/>
      <c r="Y1524" s="49"/>
    </row>
    <row r="1525" spans="24:25" x14ac:dyDescent="0.25">
      <c r="X1525" s="3"/>
      <c r="Y1525" s="49"/>
    </row>
    <row r="1526" spans="24:25" x14ac:dyDescent="0.25">
      <c r="X1526" s="3"/>
      <c r="Y1526" s="49"/>
    </row>
    <row r="1527" spans="24:25" x14ac:dyDescent="0.25">
      <c r="X1527" s="3"/>
      <c r="Y1527" s="49"/>
    </row>
    <row r="1528" spans="24:25" x14ac:dyDescent="0.25">
      <c r="X1528" s="3"/>
      <c r="Y1528" s="49"/>
    </row>
    <row r="1529" spans="24:25" x14ac:dyDescent="0.25">
      <c r="X1529" s="3"/>
      <c r="Y1529" s="49"/>
    </row>
    <row r="1530" spans="24:25" x14ac:dyDescent="0.25">
      <c r="X1530" s="3"/>
      <c r="Y1530" s="49"/>
    </row>
    <row r="1531" spans="24:25" x14ac:dyDescent="0.25">
      <c r="X1531" s="3"/>
      <c r="Y1531" s="49"/>
    </row>
    <row r="1532" spans="24:25" x14ac:dyDescent="0.25">
      <c r="X1532" s="3"/>
      <c r="Y1532" s="49"/>
    </row>
    <row r="1533" spans="24:25" x14ac:dyDescent="0.25">
      <c r="X1533" s="3"/>
      <c r="Y1533" s="49"/>
    </row>
    <row r="1534" spans="24:25" x14ac:dyDescent="0.25">
      <c r="X1534" s="3"/>
      <c r="Y1534" s="49"/>
    </row>
    <row r="1535" spans="24:25" x14ac:dyDescent="0.25">
      <c r="X1535" s="3"/>
      <c r="Y1535" s="49"/>
    </row>
    <row r="1536" spans="24:25" x14ac:dyDescent="0.25">
      <c r="X1536" s="3"/>
      <c r="Y1536" s="49"/>
    </row>
    <row r="1537" spans="24:25" x14ac:dyDescent="0.25">
      <c r="X1537" s="3"/>
      <c r="Y1537" s="49"/>
    </row>
    <row r="1538" spans="24:25" x14ac:dyDescent="0.25">
      <c r="X1538" s="3"/>
      <c r="Y1538" s="49"/>
    </row>
    <row r="1539" spans="24:25" x14ac:dyDescent="0.25">
      <c r="X1539" s="3"/>
      <c r="Y1539" s="49"/>
    </row>
    <row r="1540" spans="24:25" x14ac:dyDescent="0.25">
      <c r="X1540" s="3"/>
      <c r="Y1540" s="49"/>
    </row>
    <row r="1541" spans="24:25" x14ac:dyDescent="0.25">
      <c r="X1541" s="3"/>
      <c r="Y1541" s="49"/>
    </row>
    <row r="1542" spans="24:25" x14ac:dyDescent="0.25">
      <c r="X1542" s="3"/>
      <c r="Y1542" s="49"/>
    </row>
    <row r="1543" spans="24:25" x14ac:dyDescent="0.25">
      <c r="X1543" s="3"/>
      <c r="Y1543" s="49"/>
    </row>
    <row r="1544" spans="24:25" x14ac:dyDescent="0.25">
      <c r="X1544" s="3"/>
      <c r="Y1544" s="49"/>
    </row>
    <row r="1545" spans="24:25" x14ac:dyDescent="0.25">
      <c r="X1545" s="3"/>
      <c r="Y1545" s="49"/>
    </row>
    <row r="1546" spans="24:25" x14ac:dyDescent="0.25">
      <c r="X1546" s="3"/>
      <c r="Y1546" s="49"/>
    </row>
    <row r="1547" spans="24:25" x14ac:dyDescent="0.25">
      <c r="X1547" s="3"/>
      <c r="Y1547" s="49"/>
    </row>
    <row r="1548" spans="24:25" x14ac:dyDescent="0.25">
      <c r="X1548" s="3"/>
      <c r="Y1548" s="49"/>
    </row>
    <row r="1549" spans="24:25" x14ac:dyDescent="0.25">
      <c r="X1549" s="3"/>
      <c r="Y1549" s="49"/>
    </row>
    <row r="1550" spans="24:25" x14ac:dyDescent="0.25">
      <c r="X1550" s="3"/>
      <c r="Y1550" s="49"/>
    </row>
    <row r="1551" spans="24:25" x14ac:dyDescent="0.25">
      <c r="X1551" s="3"/>
      <c r="Y1551" s="49"/>
    </row>
    <row r="1552" spans="24:25" x14ac:dyDescent="0.25">
      <c r="X1552" s="3"/>
      <c r="Y1552" s="49"/>
    </row>
    <row r="1553" spans="24:25" x14ac:dyDescent="0.25">
      <c r="X1553" s="3"/>
      <c r="Y1553" s="49"/>
    </row>
    <row r="1554" spans="24:25" x14ac:dyDescent="0.25">
      <c r="X1554" s="3"/>
      <c r="Y1554" s="49"/>
    </row>
    <row r="1555" spans="24:25" x14ac:dyDescent="0.25">
      <c r="X1555" s="3"/>
      <c r="Y1555" s="49"/>
    </row>
    <row r="1556" spans="24:25" x14ac:dyDescent="0.25">
      <c r="X1556" s="3"/>
      <c r="Y1556" s="49"/>
    </row>
    <row r="1557" spans="24:25" x14ac:dyDescent="0.25">
      <c r="X1557" s="3"/>
      <c r="Y1557" s="49"/>
    </row>
    <row r="1558" spans="24:25" x14ac:dyDescent="0.25">
      <c r="X1558" s="3"/>
      <c r="Y1558" s="49"/>
    </row>
    <row r="1559" spans="24:25" x14ac:dyDescent="0.25">
      <c r="X1559" s="3"/>
      <c r="Y1559" s="49"/>
    </row>
    <row r="1560" spans="24:25" x14ac:dyDescent="0.25">
      <c r="X1560" s="3"/>
      <c r="Y1560" s="49"/>
    </row>
    <row r="1561" spans="24:25" x14ac:dyDescent="0.25">
      <c r="X1561" s="3"/>
      <c r="Y1561" s="49"/>
    </row>
    <row r="1562" spans="24:25" x14ac:dyDescent="0.25">
      <c r="X1562" s="3"/>
      <c r="Y1562" s="49"/>
    </row>
    <row r="1563" spans="24:25" x14ac:dyDescent="0.25">
      <c r="X1563" s="3"/>
      <c r="Y1563" s="49"/>
    </row>
    <row r="1564" spans="24:25" x14ac:dyDescent="0.25">
      <c r="X1564" s="3"/>
      <c r="Y1564" s="49"/>
    </row>
    <row r="1565" spans="24:25" x14ac:dyDescent="0.25">
      <c r="X1565" s="3"/>
      <c r="Y1565" s="49"/>
    </row>
    <row r="1566" spans="24:25" x14ac:dyDescent="0.25">
      <c r="X1566" s="3"/>
      <c r="Y1566" s="49"/>
    </row>
    <row r="1567" spans="24:25" x14ac:dyDescent="0.25">
      <c r="X1567" s="3"/>
      <c r="Y1567" s="49"/>
    </row>
    <row r="1568" spans="24:25" x14ac:dyDescent="0.25">
      <c r="X1568" s="3"/>
      <c r="Y1568" s="49"/>
    </row>
    <row r="1569" spans="24:25" x14ac:dyDescent="0.25">
      <c r="X1569" s="3"/>
      <c r="Y1569" s="49"/>
    </row>
    <row r="1570" spans="24:25" x14ac:dyDescent="0.25">
      <c r="X1570" s="3"/>
      <c r="Y1570" s="49"/>
    </row>
    <row r="1571" spans="24:25" x14ac:dyDescent="0.25">
      <c r="X1571" s="3"/>
      <c r="Y1571" s="49"/>
    </row>
    <row r="1572" spans="24:25" x14ac:dyDescent="0.25">
      <c r="X1572" s="3"/>
      <c r="Y1572" s="49"/>
    </row>
    <row r="1573" spans="24:25" x14ac:dyDescent="0.25">
      <c r="X1573" s="3"/>
      <c r="Y1573" s="49"/>
    </row>
    <row r="1574" spans="24:25" x14ac:dyDescent="0.25">
      <c r="X1574" s="3"/>
      <c r="Y1574" s="49"/>
    </row>
    <row r="1575" spans="24:25" x14ac:dyDescent="0.25">
      <c r="X1575" s="3"/>
      <c r="Y1575" s="49"/>
    </row>
    <row r="1576" spans="24:25" x14ac:dyDescent="0.25">
      <c r="X1576" s="3"/>
      <c r="Y1576" s="49"/>
    </row>
    <row r="1577" spans="24:25" x14ac:dyDescent="0.25">
      <c r="X1577" s="3"/>
      <c r="Y1577" s="49"/>
    </row>
    <row r="1578" spans="24:25" x14ac:dyDescent="0.25">
      <c r="X1578" s="3"/>
      <c r="Y1578" s="49"/>
    </row>
    <row r="1579" spans="24:25" x14ac:dyDescent="0.25">
      <c r="X1579" s="3"/>
      <c r="Y1579" s="49"/>
    </row>
    <row r="1580" spans="24:25" x14ac:dyDescent="0.25">
      <c r="X1580" s="3"/>
      <c r="Y1580" s="49"/>
    </row>
    <row r="1581" spans="24:25" x14ac:dyDescent="0.25">
      <c r="X1581" s="3"/>
      <c r="Y1581" s="49"/>
    </row>
    <row r="1582" spans="24:25" x14ac:dyDescent="0.25">
      <c r="X1582" s="3"/>
      <c r="Y1582" s="49"/>
    </row>
    <row r="1583" spans="24:25" x14ac:dyDescent="0.25">
      <c r="X1583" s="3"/>
      <c r="Y1583" s="49"/>
    </row>
    <row r="1584" spans="24:25" x14ac:dyDescent="0.25">
      <c r="X1584" s="3"/>
      <c r="Y1584" s="49"/>
    </row>
    <row r="1585" spans="24:25" x14ac:dyDescent="0.25">
      <c r="X1585" s="3"/>
      <c r="Y1585" s="49"/>
    </row>
    <row r="1586" spans="24:25" x14ac:dyDescent="0.25">
      <c r="X1586" s="3"/>
      <c r="Y1586" s="49"/>
    </row>
    <row r="1587" spans="24:25" x14ac:dyDescent="0.25">
      <c r="X1587" s="3"/>
      <c r="Y1587" s="49"/>
    </row>
    <row r="1588" spans="24:25" x14ac:dyDescent="0.25">
      <c r="X1588" s="3"/>
      <c r="Y1588" s="49"/>
    </row>
    <row r="1589" spans="24:25" x14ac:dyDescent="0.25">
      <c r="X1589" s="3"/>
      <c r="Y1589" s="49"/>
    </row>
    <row r="1590" spans="24:25" x14ac:dyDescent="0.25">
      <c r="X1590" s="3"/>
      <c r="Y1590" s="49"/>
    </row>
    <row r="1591" spans="24:25" x14ac:dyDescent="0.25">
      <c r="X1591" s="3"/>
      <c r="Y1591" s="49"/>
    </row>
    <row r="1592" spans="24:25" x14ac:dyDescent="0.25">
      <c r="X1592" s="3"/>
      <c r="Y1592" s="49"/>
    </row>
    <row r="1593" spans="24:25" x14ac:dyDescent="0.25">
      <c r="X1593" s="3"/>
      <c r="Y1593" s="49"/>
    </row>
    <row r="1594" spans="24:25" x14ac:dyDescent="0.25">
      <c r="X1594" s="3"/>
      <c r="Y1594" s="49"/>
    </row>
    <row r="1595" spans="24:25" x14ac:dyDescent="0.25">
      <c r="X1595" s="3"/>
      <c r="Y1595" s="49"/>
    </row>
    <row r="1596" spans="24:25" x14ac:dyDescent="0.25">
      <c r="X1596" s="3"/>
      <c r="Y1596" s="49"/>
    </row>
    <row r="1597" spans="24:25" x14ac:dyDescent="0.25">
      <c r="X1597" s="3"/>
      <c r="Y1597" s="49"/>
    </row>
    <row r="1598" spans="24:25" x14ac:dyDescent="0.25">
      <c r="X1598" s="3"/>
      <c r="Y1598" s="49"/>
    </row>
    <row r="1599" spans="24:25" x14ac:dyDescent="0.25">
      <c r="X1599" s="3"/>
      <c r="Y1599" s="49"/>
    </row>
    <row r="1600" spans="24:25" x14ac:dyDescent="0.25">
      <c r="X1600" s="3"/>
      <c r="Y1600" s="49"/>
    </row>
    <row r="1601" spans="24:25" x14ac:dyDescent="0.25">
      <c r="X1601" s="3"/>
      <c r="Y1601" s="49"/>
    </row>
    <row r="1602" spans="24:25" x14ac:dyDescent="0.25">
      <c r="X1602" s="3"/>
      <c r="Y1602" s="49"/>
    </row>
    <row r="1603" spans="24:25" x14ac:dyDescent="0.25">
      <c r="X1603" s="3"/>
      <c r="Y1603" s="49"/>
    </row>
    <row r="1604" spans="24:25" x14ac:dyDescent="0.25">
      <c r="X1604" s="3"/>
      <c r="Y1604" s="49"/>
    </row>
    <row r="1605" spans="24:25" x14ac:dyDescent="0.25">
      <c r="X1605" s="3"/>
      <c r="Y1605" s="49"/>
    </row>
    <row r="1606" spans="24:25" x14ac:dyDescent="0.25">
      <c r="X1606" s="3"/>
      <c r="Y1606" s="49"/>
    </row>
    <row r="1607" spans="24:25" x14ac:dyDescent="0.25">
      <c r="X1607" s="3"/>
      <c r="Y1607" s="49"/>
    </row>
    <row r="1608" spans="24:25" x14ac:dyDescent="0.25">
      <c r="X1608" s="3"/>
      <c r="Y1608" s="49"/>
    </row>
    <row r="1609" spans="24:25" x14ac:dyDescent="0.25">
      <c r="X1609" s="3"/>
      <c r="Y1609" s="49"/>
    </row>
    <row r="1610" spans="24:25" x14ac:dyDescent="0.25">
      <c r="X1610" s="3"/>
      <c r="Y1610" s="49"/>
    </row>
    <row r="1611" spans="24:25" x14ac:dyDescent="0.25">
      <c r="X1611" s="3"/>
      <c r="Y1611" s="49"/>
    </row>
    <row r="1612" spans="24:25" x14ac:dyDescent="0.25">
      <c r="X1612" s="3"/>
      <c r="Y1612" s="49"/>
    </row>
    <row r="1613" spans="24:25" x14ac:dyDescent="0.25">
      <c r="X1613" s="3"/>
      <c r="Y1613" s="49"/>
    </row>
    <row r="1614" spans="24:25" x14ac:dyDescent="0.25">
      <c r="X1614" s="3"/>
      <c r="Y1614" s="49"/>
    </row>
    <row r="1615" spans="24:25" x14ac:dyDescent="0.25">
      <c r="X1615" s="3"/>
      <c r="Y1615" s="49"/>
    </row>
    <row r="1616" spans="24:25" x14ac:dyDescent="0.25">
      <c r="X1616" s="3"/>
      <c r="Y1616" s="49"/>
    </row>
    <row r="1617" spans="24:25" x14ac:dyDescent="0.25">
      <c r="X1617" s="3"/>
      <c r="Y1617" s="49"/>
    </row>
    <row r="1618" spans="24:25" x14ac:dyDescent="0.25">
      <c r="X1618" s="3"/>
      <c r="Y1618" s="49"/>
    </row>
    <row r="1619" spans="24:25" x14ac:dyDescent="0.25">
      <c r="X1619" s="3"/>
      <c r="Y1619" s="49"/>
    </row>
    <row r="1620" spans="24:25" x14ac:dyDescent="0.25">
      <c r="X1620" s="3"/>
      <c r="Y1620" s="49"/>
    </row>
    <row r="1621" spans="24:25" x14ac:dyDescent="0.25">
      <c r="X1621" s="3"/>
      <c r="Y1621" s="49"/>
    </row>
    <row r="1622" spans="24:25" x14ac:dyDescent="0.25">
      <c r="X1622" s="3"/>
      <c r="Y1622" s="49"/>
    </row>
    <row r="1623" spans="24:25" x14ac:dyDescent="0.25">
      <c r="X1623" s="3"/>
      <c r="Y1623" s="49"/>
    </row>
    <row r="1624" spans="24:25" x14ac:dyDescent="0.25">
      <c r="X1624" s="3"/>
      <c r="Y1624" s="49"/>
    </row>
    <row r="1625" spans="24:25" x14ac:dyDescent="0.25">
      <c r="X1625" s="3"/>
      <c r="Y1625" s="49"/>
    </row>
    <row r="1626" spans="24:25" x14ac:dyDescent="0.25">
      <c r="X1626" s="3"/>
      <c r="Y1626" s="49"/>
    </row>
    <row r="1627" spans="24:25" x14ac:dyDescent="0.25">
      <c r="X1627" s="3"/>
      <c r="Y1627" s="49"/>
    </row>
    <row r="1628" spans="24:25" x14ac:dyDescent="0.25">
      <c r="X1628" s="3"/>
      <c r="Y1628" s="49"/>
    </row>
    <row r="1629" spans="24:25" x14ac:dyDescent="0.25">
      <c r="X1629" s="3"/>
      <c r="Y1629" s="49"/>
    </row>
    <row r="1630" spans="24:25" x14ac:dyDescent="0.25">
      <c r="X1630" s="3"/>
      <c r="Y1630" s="49"/>
    </row>
    <row r="1631" spans="24:25" x14ac:dyDescent="0.25">
      <c r="X1631" s="3"/>
      <c r="Y1631" s="49"/>
    </row>
    <row r="1632" spans="24:25" x14ac:dyDescent="0.25">
      <c r="X1632" s="3"/>
      <c r="Y1632" s="49"/>
    </row>
    <row r="1633" spans="24:25" x14ac:dyDescent="0.25">
      <c r="X1633" s="3"/>
      <c r="Y1633" s="49"/>
    </row>
    <row r="1634" spans="24:25" x14ac:dyDescent="0.25">
      <c r="X1634" s="3"/>
      <c r="Y1634" s="49"/>
    </row>
    <row r="1635" spans="24:25" x14ac:dyDescent="0.25">
      <c r="X1635" s="3"/>
      <c r="Y1635" s="49"/>
    </row>
    <row r="1636" spans="24:25" x14ac:dyDescent="0.25">
      <c r="X1636" s="3"/>
      <c r="Y1636" s="49"/>
    </row>
    <row r="1637" spans="24:25" x14ac:dyDescent="0.25">
      <c r="X1637" s="3"/>
      <c r="Y1637" s="49"/>
    </row>
    <row r="1638" spans="24:25" x14ac:dyDescent="0.25">
      <c r="X1638" s="3"/>
      <c r="Y1638" s="49"/>
    </row>
    <row r="1639" spans="24:25" x14ac:dyDescent="0.25">
      <c r="X1639" s="3"/>
      <c r="Y1639" s="49"/>
    </row>
    <row r="1640" spans="24:25" x14ac:dyDescent="0.25">
      <c r="X1640" s="3"/>
      <c r="Y1640" s="49"/>
    </row>
    <row r="1641" spans="24:25" x14ac:dyDescent="0.25">
      <c r="X1641" s="3"/>
      <c r="Y1641" s="49"/>
    </row>
    <row r="1642" spans="24:25" x14ac:dyDescent="0.25">
      <c r="X1642" s="3"/>
      <c r="Y1642" s="49"/>
    </row>
    <row r="1643" spans="24:25" x14ac:dyDescent="0.25">
      <c r="X1643" s="3"/>
      <c r="Y1643" s="49"/>
    </row>
    <row r="1644" spans="24:25" x14ac:dyDescent="0.25">
      <c r="X1644" s="3"/>
      <c r="Y1644" s="49"/>
    </row>
    <row r="1645" spans="24:25" x14ac:dyDescent="0.25">
      <c r="X1645" s="3"/>
      <c r="Y1645" s="49"/>
    </row>
    <row r="1646" spans="24:25" x14ac:dyDescent="0.25">
      <c r="X1646" s="3"/>
      <c r="Y1646" s="49"/>
    </row>
    <row r="1647" spans="24:25" x14ac:dyDescent="0.25">
      <c r="X1647" s="3"/>
      <c r="Y1647" s="49"/>
    </row>
    <row r="1648" spans="24:25" x14ac:dyDescent="0.25">
      <c r="X1648" s="3"/>
      <c r="Y1648" s="49"/>
    </row>
    <row r="1649" spans="24:25" x14ac:dyDescent="0.25">
      <c r="X1649" s="3"/>
      <c r="Y1649" s="49"/>
    </row>
    <row r="1650" spans="24:25" x14ac:dyDescent="0.25">
      <c r="X1650" s="3"/>
      <c r="Y1650" s="49"/>
    </row>
    <row r="1651" spans="24:25" x14ac:dyDescent="0.25">
      <c r="X1651" s="3"/>
      <c r="Y1651" s="49"/>
    </row>
    <row r="1652" spans="24:25" x14ac:dyDescent="0.25">
      <c r="X1652" s="3"/>
      <c r="Y1652" s="49"/>
    </row>
    <row r="1653" spans="24:25" x14ac:dyDescent="0.25">
      <c r="X1653" s="3"/>
      <c r="Y1653" s="49"/>
    </row>
    <row r="1654" spans="24:25" x14ac:dyDescent="0.25">
      <c r="X1654" s="3"/>
      <c r="Y1654" s="49"/>
    </row>
    <row r="1655" spans="24:25" x14ac:dyDescent="0.25">
      <c r="X1655" s="3"/>
      <c r="Y1655" s="49"/>
    </row>
    <row r="1656" spans="24:25" x14ac:dyDescent="0.25">
      <c r="X1656" s="3"/>
      <c r="Y1656" s="49"/>
    </row>
    <row r="1657" spans="24:25" x14ac:dyDescent="0.25">
      <c r="X1657" s="3"/>
      <c r="Y1657" s="49"/>
    </row>
    <row r="1658" spans="24:25" x14ac:dyDescent="0.25">
      <c r="X1658" s="3"/>
      <c r="Y1658" s="49"/>
    </row>
    <row r="1659" spans="24:25" x14ac:dyDescent="0.25">
      <c r="X1659" s="3"/>
      <c r="Y1659" s="49"/>
    </row>
    <row r="1660" spans="24:25" x14ac:dyDescent="0.25">
      <c r="X1660" s="3"/>
      <c r="Y1660" s="49"/>
    </row>
    <row r="1661" spans="24:25" x14ac:dyDescent="0.25">
      <c r="X1661" s="3"/>
      <c r="Y1661" s="49"/>
    </row>
    <row r="1662" spans="24:25" x14ac:dyDescent="0.25">
      <c r="X1662" s="3"/>
      <c r="Y1662" s="49"/>
    </row>
    <row r="1663" spans="24:25" x14ac:dyDescent="0.25">
      <c r="X1663" s="3"/>
      <c r="Y1663" s="49"/>
    </row>
    <row r="1664" spans="24:25" x14ac:dyDescent="0.25">
      <c r="X1664" s="3"/>
      <c r="Y1664" s="49"/>
    </row>
    <row r="1665" spans="24:25" x14ac:dyDescent="0.25">
      <c r="X1665" s="3"/>
      <c r="Y1665" s="49"/>
    </row>
    <row r="1666" spans="24:25" x14ac:dyDescent="0.25">
      <c r="X1666" s="3"/>
      <c r="Y1666" s="49"/>
    </row>
    <row r="1667" spans="24:25" x14ac:dyDescent="0.25">
      <c r="X1667" s="3"/>
      <c r="Y1667" s="49"/>
    </row>
    <row r="1668" spans="24:25" x14ac:dyDescent="0.25">
      <c r="X1668" s="3"/>
      <c r="Y1668" s="49"/>
    </row>
    <row r="1669" spans="24:25" x14ac:dyDescent="0.25">
      <c r="X1669" s="3"/>
      <c r="Y1669" s="49"/>
    </row>
    <row r="1670" spans="24:25" x14ac:dyDescent="0.25">
      <c r="X1670" s="3"/>
      <c r="Y1670" s="49"/>
    </row>
    <row r="1671" spans="24:25" x14ac:dyDescent="0.25">
      <c r="X1671" s="3"/>
      <c r="Y1671" s="49"/>
    </row>
    <row r="1672" spans="24:25" x14ac:dyDescent="0.25">
      <c r="X1672" s="3"/>
      <c r="Y1672" s="49"/>
    </row>
    <row r="1673" spans="24:25" x14ac:dyDescent="0.25">
      <c r="X1673" s="3"/>
      <c r="Y1673" s="49"/>
    </row>
    <row r="1674" spans="24:25" x14ac:dyDescent="0.25">
      <c r="X1674" s="3"/>
      <c r="Y1674" s="49"/>
    </row>
    <row r="1675" spans="24:25" x14ac:dyDescent="0.25">
      <c r="X1675" s="3"/>
      <c r="Y1675" s="49"/>
    </row>
    <row r="1676" spans="24:25" x14ac:dyDescent="0.25">
      <c r="X1676" s="3"/>
      <c r="Y1676" s="49"/>
    </row>
    <row r="1677" spans="24:25" x14ac:dyDescent="0.25">
      <c r="X1677" s="3"/>
      <c r="Y1677" s="49"/>
    </row>
    <row r="1678" spans="24:25" x14ac:dyDescent="0.25">
      <c r="X1678" s="3"/>
      <c r="Y1678" s="49"/>
    </row>
    <row r="1679" spans="24:25" x14ac:dyDescent="0.25">
      <c r="X1679" s="3"/>
      <c r="Y1679" s="49"/>
    </row>
    <row r="1680" spans="24:25" x14ac:dyDescent="0.25">
      <c r="X1680" s="3"/>
      <c r="Y1680" s="49"/>
    </row>
    <row r="1681" spans="24:25" x14ac:dyDescent="0.25">
      <c r="X1681" s="3"/>
      <c r="Y1681" s="49"/>
    </row>
    <row r="1682" spans="24:25" x14ac:dyDescent="0.25">
      <c r="X1682" s="3"/>
      <c r="Y1682" s="49"/>
    </row>
    <row r="1683" spans="24:25" x14ac:dyDescent="0.25">
      <c r="X1683" s="3"/>
      <c r="Y1683" s="49"/>
    </row>
    <row r="1684" spans="24:25" x14ac:dyDescent="0.25">
      <c r="X1684" s="3"/>
      <c r="Y1684" s="49"/>
    </row>
    <row r="1685" spans="24:25" x14ac:dyDescent="0.25">
      <c r="X1685" s="3"/>
      <c r="Y1685" s="49"/>
    </row>
    <row r="1686" spans="24:25" x14ac:dyDescent="0.25">
      <c r="X1686" s="3"/>
      <c r="Y1686" s="49"/>
    </row>
    <row r="1687" spans="24:25" x14ac:dyDescent="0.25">
      <c r="X1687" s="3"/>
      <c r="Y1687" s="49"/>
    </row>
    <row r="1688" spans="24:25" x14ac:dyDescent="0.25">
      <c r="X1688" s="3"/>
      <c r="Y1688" s="49"/>
    </row>
    <row r="1689" spans="24:25" x14ac:dyDescent="0.25">
      <c r="X1689" s="3"/>
      <c r="Y1689" s="49"/>
    </row>
    <row r="1690" spans="24:25" x14ac:dyDescent="0.25">
      <c r="X1690" s="3"/>
      <c r="Y1690" s="49"/>
    </row>
    <row r="1691" spans="24:25" x14ac:dyDescent="0.25">
      <c r="X1691" s="3"/>
      <c r="Y1691" s="49"/>
    </row>
    <row r="1692" spans="24:25" x14ac:dyDescent="0.25">
      <c r="X1692" s="3"/>
      <c r="Y1692" s="49"/>
    </row>
    <row r="1693" spans="24:25" x14ac:dyDescent="0.25">
      <c r="X1693" s="3"/>
      <c r="Y1693" s="49"/>
    </row>
    <row r="1694" spans="24:25" x14ac:dyDescent="0.25">
      <c r="X1694" s="3"/>
      <c r="Y1694" s="49"/>
    </row>
    <row r="1695" spans="24:25" x14ac:dyDescent="0.25">
      <c r="X1695" s="3"/>
      <c r="Y1695" s="49"/>
    </row>
    <row r="1696" spans="24:25" x14ac:dyDescent="0.25">
      <c r="X1696" s="3"/>
      <c r="Y1696" s="49"/>
    </row>
    <row r="1697" spans="24:25" x14ac:dyDescent="0.25">
      <c r="X1697" s="3"/>
      <c r="Y1697" s="49"/>
    </row>
    <row r="1698" spans="24:25" x14ac:dyDescent="0.25">
      <c r="X1698" s="3"/>
      <c r="Y1698" s="49"/>
    </row>
    <row r="1699" spans="24:25" x14ac:dyDescent="0.25">
      <c r="X1699" s="3"/>
      <c r="Y1699" s="49"/>
    </row>
    <row r="1700" spans="24:25" x14ac:dyDescent="0.25">
      <c r="X1700" s="3"/>
      <c r="Y1700" s="49"/>
    </row>
    <row r="1701" spans="24:25" x14ac:dyDescent="0.25">
      <c r="X1701" s="3"/>
      <c r="Y1701" s="49"/>
    </row>
    <row r="1702" spans="24:25" x14ac:dyDescent="0.25">
      <c r="X1702" s="3"/>
      <c r="Y1702" s="49"/>
    </row>
    <row r="1703" spans="24:25" x14ac:dyDescent="0.25">
      <c r="X1703" s="3"/>
      <c r="Y1703" s="49"/>
    </row>
    <row r="1704" spans="24:25" x14ac:dyDescent="0.25">
      <c r="X1704" s="3"/>
      <c r="Y1704" s="49"/>
    </row>
    <row r="1705" spans="24:25" x14ac:dyDescent="0.25">
      <c r="X1705" s="3"/>
      <c r="Y1705" s="49"/>
    </row>
    <row r="1706" spans="24:25" x14ac:dyDescent="0.25">
      <c r="X1706" s="3"/>
      <c r="Y1706" s="49"/>
    </row>
    <row r="1707" spans="24:25" x14ac:dyDescent="0.25">
      <c r="X1707" s="3"/>
      <c r="Y1707" s="49"/>
    </row>
    <row r="1708" spans="24:25" x14ac:dyDescent="0.25">
      <c r="X1708" s="3"/>
      <c r="Y1708" s="49"/>
    </row>
    <row r="1709" spans="24:25" x14ac:dyDescent="0.25">
      <c r="X1709" s="3"/>
      <c r="Y1709" s="49"/>
    </row>
    <row r="1710" spans="24:25" x14ac:dyDescent="0.25">
      <c r="X1710" s="3"/>
      <c r="Y1710" s="49"/>
    </row>
    <row r="1711" spans="24:25" x14ac:dyDescent="0.25">
      <c r="X1711" s="3"/>
      <c r="Y1711" s="49"/>
    </row>
    <row r="1712" spans="24:25" x14ac:dyDescent="0.25">
      <c r="X1712" s="3"/>
      <c r="Y1712" s="49"/>
    </row>
    <row r="1713" spans="24:25" x14ac:dyDescent="0.25">
      <c r="X1713" s="3"/>
      <c r="Y1713" s="49"/>
    </row>
    <row r="1714" spans="24:25" x14ac:dyDescent="0.25">
      <c r="X1714" s="3"/>
      <c r="Y1714" s="49"/>
    </row>
    <row r="1715" spans="24:25" x14ac:dyDescent="0.25">
      <c r="X1715" s="3"/>
      <c r="Y1715" s="49"/>
    </row>
    <row r="1716" spans="24:25" x14ac:dyDescent="0.25">
      <c r="X1716" s="3"/>
      <c r="Y1716" s="49"/>
    </row>
    <row r="1717" spans="24:25" x14ac:dyDescent="0.25">
      <c r="X1717" s="3"/>
      <c r="Y1717" s="49"/>
    </row>
    <row r="1718" spans="24:25" x14ac:dyDescent="0.25">
      <c r="X1718" s="3"/>
      <c r="Y1718" s="49"/>
    </row>
    <row r="1719" spans="24:25" x14ac:dyDescent="0.25">
      <c r="X1719" s="3"/>
      <c r="Y1719" s="49"/>
    </row>
    <row r="1720" spans="24:25" x14ac:dyDescent="0.25">
      <c r="X1720" s="3"/>
      <c r="Y1720" s="49"/>
    </row>
    <row r="1721" spans="24:25" x14ac:dyDescent="0.25">
      <c r="X1721" s="3"/>
      <c r="Y1721" s="49"/>
    </row>
    <row r="1722" spans="24:25" x14ac:dyDescent="0.25">
      <c r="X1722" s="3"/>
      <c r="Y1722" s="49"/>
    </row>
    <row r="1723" spans="24:25" x14ac:dyDescent="0.25">
      <c r="X1723" s="3"/>
      <c r="Y1723" s="49"/>
    </row>
    <row r="1724" spans="24:25" x14ac:dyDescent="0.25">
      <c r="X1724" s="3"/>
      <c r="Y1724" s="49"/>
    </row>
    <row r="1725" spans="24:25" x14ac:dyDescent="0.25">
      <c r="X1725" s="3"/>
      <c r="Y1725" s="49"/>
    </row>
    <row r="1726" spans="24:25" x14ac:dyDescent="0.25">
      <c r="X1726" s="3"/>
      <c r="Y1726" s="49"/>
    </row>
    <row r="1727" spans="24:25" x14ac:dyDescent="0.25">
      <c r="X1727" s="3"/>
      <c r="Y1727" s="49"/>
    </row>
    <row r="1728" spans="24:25" x14ac:dyDescent="0.25">
      <c r="X1728" s="3"/>
      <c r="Y1728" s="49"/>
    </row>
    <row r="1729" spans="24:25" x14ac:dyDescent="0.25">
      <c r="X1729" s="3"/>
      <c r="Y1729" s="49"/>
    </row>
    <row r="1730" spans="24:25" x14ac:dyDescent="0.25">
      <c r="X1730" s="3"/>
      <c r="Y1730" s="49"/>
    </row>
    <row r="1731" spans="24:25" x14ac:dyDescent="0.25">
      <c r="X1731" s="3"/>
      <c r="Y1731" s="49"/>
    </row>
    <row r="1732" spans="24:25" x14ac:dyDescent="0.25">
      <c r="X1732" s="3"/>
      <c r="Y1732" s="49"/>
    </row>
    <row r="1733" spans="24:25" x14ac:dyDescent="0.25">
      <c r="X1733" s="3"/>
      <c r="Y1733" s="49"/>
    </row>
    <row r="1734" spans="24:25" x14ac:dyDescent="0.25">
      <c r="X1734" s="3"/>
      <c r="Y1734" s="49"/>
    </row>
    <row r="1735" spans="24:25" x14ac:dyDescent="0.25">
      <c r="X1735" s="3"/>
      <c r="Y1735" s="49"/>
    </row>
    <row r="1736" spans="24:25" x14ac:dyDescent="0.25">
      <c r="X1736" s="3"/>
      <c r="Y1736" s="49"/>
    </row>
    <row r="1737" spans="24:25" x14ac:dyDescent="0.25">
      <c r="X1737" s="3"/>
      <c r="Y1737" s="49"/>
    </row>
    <row r="1738" spans="24:25" x14ac:dyDescent="0.25">
      <c r="X1738" s="3"/>
      <c r="Y1738" s="49"/>
    </row>
    <row r="1739" spans="24:25" x14ac:dyDescent="0.25">
      <c r="X1739" s="3"/>
      <c r="Y1739" s="49"/>
    </row>
    <row r="1740" spans="24:25" x14ac:dyDescent="0.25">
      <c r="X1740" s="3"/>
      <c r="Y1740" s="49"/>
    </row>
    <row r="1741" spans="24:25" x14ac:dyDescent="0.25">
      <c r="X1741" s="3"/>
      <c r="Y1741" s="49"/>
    </row>
    <row r="1742" spans="24:25" x14ac:dyDescent="0.25">
      <c r="X1742" s="3"/>
      <c r="Y1742" s="49"/>
    </row>
    <row r="1743" spans="24:25" x14ac:dyDescent="0.25">
      <c r="X1743" s="3"/>
      <c r="Y1743" s="49"/>
    </row>
    <row r="1744" spans="24:25" x14ac:dyDescent="0.25">
      <c r="X1744" s="3"/>
      <c r="Y1744" s="49"/>
    </row>
    <row r="1745" spans="24:25" x14ac:dyDescent="0.25">
      <c r="X1745" s="3"/>
      <c r="Y1745" s="49"/>
    </row>
    <row r="1746" spans="24:25" x14ac:dyDescent="0.25">
      <c r="X1746" s="3"/>
      <c r="Y1746" s="49"/>
    </row>
    <row r="1747" spans="24:25" x14ac:dyDescent="0.25">
      <c r="X1747" s="3"/>
      <c r="Y1747" s="49"/>
    </row>
    <row r="1748" spans="24:25" x14ac:dyDescent="0.25">
      <c r="X1748" s="3"/>
      <c r="Y1748" s="49"/>
    </row>
    <row r="1749" spans="24:25" x14ac:dyDescent="0.25">
      <c r="X1749" s="3"/>
      <c r="Y1749" s="49"/>
    </row>
    <row r="1750" spans="24:25" x14ac:dyDescent="0.25">
      <c r="X1750" s="3"/>
      <c r="Y1750" s="49"/>
    </row>
    <row r="1751" spans="24:25" x14ac:dyDescent="0.25">
      <c r="X1751" s="3"/>
      <c r="Y1751" s="49"/>
    </row>
    <row r="1752" spans="24:25" x14ac:dyDescent="0.25">
      <c r="X1752" s="3"/>
      <c r="Y1752" s="49"/>
    </row>
    <row r="1753" spans="24:25" x14ac:dyDescent="0.25">
      <c r="X1753" s="3"/>
      <c r="Y1753" s="49"/>
    </row>
    <row r="1754" spans="24:25" x14ac:dyDescent="0.25">
      <c r="X1754" s="3"/>
      <c r="Y1754" s="49"/>
    </row>
    <row r="1755" spans="24:25" x14ac:dyDescent="0.25">
      <c r="X1755" s="3"/>
      <c r="Y1755" s="49"/>
    </row>
    <row r="1756" spans="24:25" x14ac:dyDescent="0.25">
      <c r="X1756" s="3"/>
      <c r="Y1756" s="49"/>
    </row>
    <row r="1757" spans="24:25" x14ac:dyDescent="0.25">
      <c r="X1757" s="3"/>
      <c r="Y1757" s="49"/>
    </row>
    <row r="1758" spans="24:25" x14ac:dyDescent="0.25">
      <c r="X1758" s="3"/>
      <c r="Y1758" s="49"/>
    </row>
    <row r="1759" spans="24:25" x14ac:dyDescent="0.25">
      <c r="X1759" s="3"/>
      <c r="Y1759" s="49"/>
    </row>
    <row r="1760" spans="24:25" x14ac:dyDescent="0.25">
      <c r="X1760" s="3"/>
      <c r="Y1760" s="49"/>
    </row>
    <row r="1761" spans="24:25" x14ac:dyDescent="0.25">
      <c r="X1761" s="3"/>
      <c r="Y1761" s="49"/>
    </row>
    <row r="1762" spans="24:25" x14ac:dyDescent="0.25">
      <c r="X1762" s="3"/>
      <c r="Y1762" s="49"/>
    </row>
    <row r="1763" spans="24:25" x14ac:dyDescent="0.25">
      <c r="X1763" s="3"/>
      <c r="Y1763" s="49"/>
    </row>
    <row r="1764" spans="24:25" x14ac:dyDescent="0.25">
      <c r="X1764" s="3"/>
      <c r="Y1764" s="49"/>
    </row>
    <row r="1765" spans="24:25" x14ac:dyDescent="0.25">
      <c r="X1765" s="3"/>
      <c r="Y1765" s="49"/>
    </row>
    <row r="1766" spans="24:25" x14ac:dyDescent="0.25">
      <c r="X1766" s="3"/>
      <c r="Y1766" s="49"/>
    </row>
    <row r="1767" spans="24:25" x14ac:dyDescent="0.25">
      <c r="X1767" s="3"/>
      <c r="Y1767" s="49"/>
    </row>
    <row r="1768" spans="24:25" x14ac:dyDescent="0.25">
      <c r="X1768" s="3"/>
      <c r="Y1768" s="49"/>
    </row>
    <row r="1769" spans="24:25" x14ac:dyDescent="0.25">
      <c r="X1769" s="3"/>
      <c r="Y1769" s="49"/>
    </row>
    <row r="1770" spans="24:25" x14ac:dyDescent="0.25">
      <c r="X1770" s="3"/>
      <c r="Y1770" s="49"/>
    </row>
    <row r="1771" spans="24:25" x14ac:dyDescent="0.25">
      <c r="X1771" s="3"/>
      <c r="Y1771" s="49"/>
    </row>
    <row r="1772" spans="24:25" x14ac:dyDescent="0.25">
      <c r="X1772" s="3"/>
      <c r="Y1772" s="49"/>
    </row>
    <row r="1773" spans="24:25" x14ac:dyDescent="0.25">
      <c r="X1773" s="3"/>
      <c r="Y1773" s="49"/>
    </row>
    <row r="1774" spans="24:25" x14ac:dyDescent="0.25">
      <c r="X1774" s="3"/>
      <c r="Y1774" s="49"/>
    </row>
    <row r="1775" spans="24:25" x14ac:dyDescent="0.25">
      <c r="X1775" s="3"/>
      <c r="Y1775" s="49"/>
    </row>
    <row r="1776" spans="24:25" x14ac:dyDescent="0.25">
      <c r="X1776" s="3"/>
      <c r="Y1776" s="49"/>
    </row>
    <row r="1777" spans="24:25" x14ac:dyDescent="0.25">
      <c r="X1777" s="3"/>
      <c r="Y1777" s="49"/>
    </row>
    <row r="1778" spans="24:25" x14ac:dyDescent="0.25">
      <c r="X1778" s="3"/>
      <c r="Y1778" s="49"/>
    </row>
    <row r="1779" spans="24:25" x14ac:dyDescent="0.25">
      <c r="X1779" s="3"/>
      <c r="Y1779" s="49"/>
    </row>
    <row r="1780" spans="24:25" x14ac:dyDescent="0.25">
      <c r="X1780" s="3"/>
      <c r="Y1780" s="49"/>
    </row>
    <row r="1781" spans="24:25" x14ac:dyDescent="0.25">
      <c r="X1781" s="3"/>
      <c r="Y1781" s="49"/>
    </row>
    <row r="1782" spans="24:25" x14ac:dyDescent="0.25">
      <c r="X1782" s="3"/>
      <c r="Y1782" s="49"/>
    </row>
    <row r="1783" spans="24:25" x14ac:dyDescent="0.25">
      <c r="X1783" s="3"/>
      <c r="Y1783" s="49"/>
    </row>
    <row r="1784" spans="24:25" x14ac:dyDescent="0.25">
      <c r="X1784" s="3"/>
      <c r="Y1784" s="49"/>
    </row>
    <row r="1785" spans="24:25" x14ac:dyDescent="0.25">
      <c r="X1785" s="3"/>
      <c r="Y1785" s="49"/>
    </row>
    <row r="1786" spans="24:25" x14ac:dyDescent="0.25">
      <c r="X1786" s="3"/>
      <c r="Y1786" s="49"/>
    </row>
    <row r="1787" spans="24:25" x14ac:dyDescent="0.25">
      <c r="X1787" s="3"/>
      <c r="Y1787" s="49"/>
    </row>
    <row r="1788" spans="24:25" x14ac:dyDescent="0.25">
      <c r="X1788" s="3"/>
      <c r="Y1788" s="49"/>
    </row>
    <row r="1789" spans="24:25" x14ac:dyDescent="0.25">
      <c r="X1789" s="3"/>
      <c r="Y1789" s="49"/>
    </row>
    <row r="1790" spans="24:25" x14ac:dyDescent="0.25">
      <c r="X1790" s="3"/>
      <c r="Y1790" s="49"/>
    </row>
    <row r="1791" spans="24:25" x14ac:dyDescent="0.25">
      <c r="X1791" s="3"/>
      <c r="Y1791" s="49"/>
    </row>
    <row r="1792" spans="24:25" x14ac:dyDescent="0.25">
      <c r="X1792" s="3"/>
      <c r="Y1792" s="49"/>
    </row>
    <row r="1793" spans="24:25" x14ac:dyDescent="0.25">
      <c r="X1793" s="3"/>
      <c r="Y1793" s="49"/>
    </row>
    <row r="1794" spans="24:25" x14ac:dyDescent="0.25">
      <c r="X1794" s="3"/>
      <c r="Y1794" s="49"/>
    </row>
    <row r="1795" spans="24:25" x14ac:dyDescent="0.25">
      <c r="X1795" s="3"/>
      <c r="Y1795" s="49"/>
    </row>
    <row r="1796" spans="24:25" x14ac:dyDescent="0.25">
      <c r="X1796" s="3"/>
      <c r="Y1796" s="49"/>
    </row>
    <row r="1797" spans="24:25" x14ac:dyDescent="0.25">
      <c r="X1797" s="3"/>
      <c r="Y1797" s="49"/>
    </row>
    <row r="1798" spans="24:25" x14ac:dyDescent="0.25">
      <c r="X1798" s="3"/>
      <c r="Y1798" s="49"/>
    </row>
    <row r="1799" spans="24:25" x14ac:dyDescent="0.25">
      <c r="X1799" s="3"/>
      <c r="Y1799" s="49"/>
    </row>
    <row r="1800" spans="24:25" x14ac:dyDescent="0.25">
      <c r="X1800" s="3"/>
      <c r="Y1800" s="49"/>
    </row>
    <row r="1801" spans="24:25" x14ac:dyDescent="0.25">
      <c r="X1801" s="3"/>
      <c r="Y1801" s="49"/>
    </row>
    <row r="1802" spans="24:25" x14ac:dyDescent="0.25">
      <c r="X1802" s="3"/>
      <c r="Y1802" s="49"/>
    </row>
    <row r="1803" spans="24:25" x14ac:dyDescent="0.25">
      <c r="X1803" s="3"/>
      <c r="Y1803" s="49"/>
    </row>
    <row r="1804" spans="24:25" x14ac:dyDescent="0.25">
      <c r="X1804" s="3"/>
      <c r="Y1804" s="49"/>
    </row>
    <row r="1805" spans="24:25" x14ac:dyDescent="0.25">
      <c r="X1805" s="3"/>
      <c r="Y1805" s="49"/>
    </row>
    <row r="1806" spans="24:25" x14ac:dyDescent="0.25">
      <c r="X1806" s="3"/>
      <c r="Y1806" s="49"/>
    </row>
    <row r="1807" spans="24:25" x14ac:dyDescent="0.25">
      <c r="X1807" s="3"/>
      <c r="Y1807" s="49"/>
    </row>
    <row r="1808" spans="24:25" x14ac:dyDescent="0.25">
      <c r="X1808" s="3"/>
      <c r="Y1808" s="49"/>
    </row>
    <row r="1809" spans="24:25" x14ac:dyDescent="0.25">
      <c r="X1809" s="3"/>
      <c r="Y1809" s="49"/>
    </row>
    <row r="1810" spans="24:25" x14ac:dyDescent="0.25">
      <c r="X1810" s="3"/>
      <c r="Y1810" s="49"/>
    </row>
    <row r="1811" spans="24:25" x14ac:dyDescent="0.25">
      <c r="X1811" s="3"/>
      <c r="Y1811" s="49"/>
    </row>
    <row r="1812" spans="24:25" x14ac:dyDescent="0.25">
      <c r="X1812" s="3"/>
      <c r="Y1812" s="49"/>
    </row>
    <row r="1813" spans="24:25" x14ac:dyDescent="0.25">
      <c r="X1813" s="3"/>
      <c r="Y1813" s="49"/>
    </row>
    <row r="1814" spans="24:25" x14ac:dyDescent="0.25">
      <c r="X1814" s="3"/>
      <c r="Y1814" s="49"/>
    </row>
    <row r="1815" spans="24:25" x14ac:dyDescent="0.25">
      <c r="X1815" s="3"/>
      <c r="Y1815" s="49"/>
    </row>
    <row r="1816" spans="24:25" x14ac:dyDescent="0.25">
      <c r="X1816" s="3"/>
      <c r="Y1816" s="49"/>
    </row>
    <row r="1817" spans="24:25" x14ac:dyDescent="0.25">
      <c r="X1817" s="3"/>
      <c r="Y1817" s="49"/>
    </row>
    <row r="1818" spans="24:25" x14ac:dyDescent="0.25">
      <c r="X1818" s="3"/>
      <c r="Y1818" s="49"/>
    </row>
    <row r="1819" spans="24:25" x14ac:dyDescent="0.25">
      <c r="X1819" s="3"/>
      <c r="Y1819" s="49"/>
    </row>
    <row r="1820" spans="24:25" x14ac:dyDescent="0.25">
      <c r="X1820" s="3"/>
      <c r="Y1820" s="49"/>
    </row>
    <row r="1821" spans="24:25" x14ac:dyDescent="0.25">
      <c r="X1821" s="3"/>
      <c r="Y1821" s="49"/>
    </row>
    <row r="1822" spans="24:25" x14ac:dyDescent="0.25">
      <c r="X1822" s="3"/>
      <c r="Y1822" s="49"/>
    </row>
    <row r="1823" spans="24:25" x14ac:dyDescent="0.25">
      <c r="X1823" s="3"/>
      <c r="Y1823" s="49"/>
    </row>
    <row r="1824" spans="24:25" x14ac:dyDescent="0.25">
      <c r="X1824" s="3"/>
      <c r="Y1824" s="49"/>
    </row>
    <row r="1825" spans="24:25" x14ac:dyDescent="0.25">
      <c r="X1825" s="3"/>
      <c r="Y1825" s="49"/>
    </row>
    <row r="1826" spans="24:25" x14ac:dyDescent="0.25">
      <c r="X1826" s="3"/>
      <c r="Y1826" s="49"/>
    </row>
    <row r="1827" spans="24:25" x14ac:dyDescent="0.25">
      <c r="X1827" s="3"/>
      <c r="Y1827" s="49"/>
    </row>
    <row r="1828" spans="24:25" x14ac:dyDescent="0.25">
      <c r="X1828" s="3"/>
      <c r="Y1828" s="49"/>
    </row>
    <row r="1829" spans="24:25" x14ac:dyDescent="0.25">
      <c r="X1829" s="3"/>
      <c r="Y1829" s="49"/>
    </row>
    <row r="1830" spans="24:25" x14ac:dyDescent="0.25">
      <c r="X1830" s="3"/>
      <c r="Y1830" s="49"/>
    </row>
    <row r="1831" spans="24:25" x14ac:dyDescent="0.25">
      <c r="X1831" s="3"/>
      <c r="Y1831" s="49"/>
    </row>
    <row r="1832" spans="24:25" x14ac:dyDescent="0.25">
      <c r="X1832" s="3"/>
      <c r="Y1832" s="49"/>
    </row>
    <row r="1833" spans="24:25" x14ac:dyDescent="0.25">
      <c r="X1833" s="3"/>
      <c r="Y1833" s="49"/>
    </row>
    <row r="1834" spans="24:25" x14ac:dyDescent="0.25">
      <c r="X1834" s="3"/>
      <c r="Y1834" s="49"/>
    </row>
    <row r="1835" spans="24:25" x14ac:dyDescent="0.25">
      <c r="X1835" s="3"/>
      <c r="Y1835" s="49"/>
    </row>
    <row r="1836" spans="24:25" x14ac:dyDescent="0.25">
      <c r="X1836" s="3"/>
      <c r="Y1836" s="49"/>
    </row>
    <row r="1837" spans="24:25" x14ac:dyDescent="0.25">
      <c r="X1837" s="3"/>
      <c r="Y1837" s="49"/>
    </row>
    <row r="1838" spans="24:25" x14ac:dyDescent="0.25">
      <c r="X1838" s="3"/>
      <c r="Y1838" s="49"/>
    </row>
    <row r="1839" spans="24:25" x14ac:dyDescent="0.25">
      <c r="X1839" s="3"/>
      <c r="Y1839" s="49"/>
    </row>
    <row r="1840" spans="24:25" x14ac:dyDescent="0.25">
      <c r="X1840" s="3"/>
      <c r="Y1840" s="49"/>
    </row>
    <row r="1841" spans="24:25" x14ac:dyDescent="0.25">
      <c r="X1841" s="3"/>
      <c r="Y1841" s="49"/>
    </row>
    <row r="1842" spans="24:25" x14ac:dyDescent="0.25">
      <c r="X1842" s="3"/>
      <c r="Y1842" s="49"/>
    </row>
    <row r="1843" spans="24:25" x14ac:dyDescent="0.25">
      <c r="X1843" s="3"/>
      <c r="Y1843" s="49"/>
    </row>
    <row r="1844" spans="24:25" x14ac:dyDescent="0.25">
      <c r="X1844" s="3"/>
      <c r="Y1844" s="49"/>
    </row>
    <row r="1845" spans="24:25" x14ac:dyDescent="0.25">
      <c r="X1845" s="3"/>
      <c r="Y1845" s="49"/>
    </row>
    <row r="1846" spans="24:25" x14ac:dyDescent="0.25">
      <c r="X1846" s="3"/>
      <c r="Y1846" s="49"/>
    </row>
    <row r="1847" spans="24:25" x14ac:dyDescent="0.25">
      <c r="X1847" s="3"/>
      <c r="Y1847" s="49"/>
    </row>
    <row r="1848" spans="24:25" x14ac:dyDescent="0.25">
      <c r="X1848" s="3"/>
      <c r="Y1848" s="49"/>
    </row>
    <row r="1849" spans="24:25" x14ac:dyDescent="0.25">
      <c r="X1849" s="3"/>
      <c r="Y1849" s="49"/>
    </row>
    <row r="1850" spans="24:25" x14ac:dyDescent="0.25">
      <c r="X1850" s="3"/>
      <c r="Y1850" s="49"/>
    </row>
    <row r="1851" spans="24:25" x14ac:dyDescent="0.25">
      <c r="X1851" s="3"/>
      <c r="Y1851" s="49"/>
    </row>
    <row r="1852" spans="24:25" x14ac:dyDescent="0.25">
      <c r="X1852" s="3"/>
      <c r="Y1852" s="49"/>
    </row>
    <row r="1853" spans="24:25" x14ac:dyDescent="0.25">
      <c r="X1853" s="3"/>
      <c r="Y1853" s="49"/>
    </row>
    <row r="1854" spans="24:25" x14ac:dyDescent="0.25">
      <c r="X1854" s="3"/>
      <c r="Y1854" s="49"/>
    </row>
    <row r="1855" spans="24:25" x14ac:dyDescent="0.25">
      <c r="X1855" s="3"/>
      <c r="Y1855" s="49"/>
    </row>
    <row r="1856" spans="24:25" x14ac:dyDescent="0.25">
      <c r="X1856" s="3"/>
      <c r="Y1856" s="49"/>
    </row>
    <row r="1857" spans="24:25" x14ac:dyDescent="0.25">
      <c r="X1857" s="3"/>
      <c r="Y1857" s="49"/>
    </row>
    <row r="1858" spans="24:25" x14ac:dyDescent="0.25">
      <c r="X1858" s="3"/>
      <c r="Y1858" s="49"/>
    </row>
    <row r="1859" spans="24:25" x14ac:dyDescent="0.25">
      <c r="X1859" s="3"/>
      <c r="Y1859" s="49"/>
    </row>
    <row r="1860" spans="24:25" x14ac:dyDescent="0.25">
      <c r="X1860" s="3"/>
      <c r="Y1860" s="49"/>
    </row>
    <row r="1861" spans="24:25" x14ac:dyDescent="0.25">
      <c r="X1861" s="3"/>
      <c r="Y1861" s="49"/>
    </row>
    <row r="1862" spans="24:25" x14ac:dyDescent="0.25">
      <c r="X1862" s="3"/>
      <c r="Y1862" s="49"/>
    </row>
    <row r="1863" spans="24:25" x14ac:dyDescent="0.25">
      <c r="X1863" s="3"/>
      <c r="Y1863" s="49"/>
    </row>
    <row r="1864" spans="24:25" x14ac:dyDescent="0.25">
      <c r="X1864" s="3"/>
      <c r="Y1864" s="49"/>
    </row>
    <row r="1865" spans="24:25" x14ac:dyDescent="0.25">
      <c r="X1865" s="3"/>
      <c r="Y1865" s="49"/>
    </row>
    <row r="1866" spans="24:25" x14ac:dyDescent="0.25">
      <c r="X1866" s="3"/>
      <c r="Y1866" s="49"/>
    </row>
    <row r="1867" spans="24:25" x14ac:dyDescent="0.25">
      <c r="X1867" s="3"/>
      <c r="Y1867" s="49"/>
    </row>
    <row r="1868" spans="24:25" x14ac:dyDescent="0.25">
      <c r="X1868" s="3"/>
      <c r="Y1868" s="49"/>
    </row>
    <row r="1869" spans="24:25" x14ac:dyDescent="0.25">
      <c r="X1869" s="3"/>
      <c r="Y1869" s="49"/>
    </row>
    <row r="1870" spans="24:25" x14ac:dyDescent="0.25">
      <c r="X1870" s="3"/>
      <c r="Y1870" s="49"/>
    </row>
    <row r="1871" spans="24:25" x14ac:dyDescent="0.25">
      <c r="X1871" s="3"/>
      <c r="Y1871" s="49"/>
    </row>
    <row r="1872" spans="24:25" x14ac:dyDescent="0.25">
      <c r="X1872" s="3"/>
      <c r="Y1872" s="49"/>
    </row>
    <row r="1873" spans="24:25" x14ac:dyDescent="0.25">
      <c r="X1873" s="3"/>
      <c r="Y1873" s="49"/>
    </row>
    <row r="1874" spans="24:25" x14ac:dyDescent="0.25">
      <c r="X1874" s="3"/>
      <c r="Y1874" s="49"/>
    </row>
    <row r="1875" spans="24:25" x14ac:dyDescent="0.25">
      <c r="X1875" s="3"/>
      <c r="Y1875" s="49"/>
    </row>
    <row r="1876" spans="24:25" x14ac:dyDescent="0.25">
      <c r="X1876" s="3"/>
      <c r="Y1876" s="49"/>
    </row>
    <row r="1877" spans="24:25" x14ac:dyDescent="0.25">
      <c r="X1877" s="3"/>
      <c r="Y1877" s="49"/>
    </row>
    <row r="1878" spans="24:25" x14ac:dyDescent="0.25">
      <c r="X1878" s="3"/>
      <c r="Y1878" s="49"/>
    </row>
    <row r="1879" spans="24:25" x14ac:dyDescent="0.25">
      <c r="X1879" s="3"/>
      <c r="Y1879" s="49"/>
    </row>
    <row r="1880" spans="24:25" x14ac:dyDescent="0.25">
      <c r="X1880" s="3"/>
      <c r="Y1880" s="49"/>
    </row>
    <row r="1881" spans="24:25" x14ac:dyDescent="0.25">
      <c r="X1881" s="3"/>
      <c r="Y1881" s="49"/>
    </row>
    <row r="1882" spans="24:25" x14ac:dyDescent="0.25">
      <c r="X1882" s="3"/>
      <c r="Y1882" s="49"/>
    </row>
    <row r="1883" spans="24:25" x14ac:dyDescent="0.25">
      <c r="X1883" s="3"/>
      <c r="Y1883" s="49"/>
    </row>
    <row r="1884" spans="24:25" x14ac:dyDescent="0.25">
      <c r="X1884" s="3"/>
      <c r="Y1884" s="49"/>
    </row>
    <row r="1885" spans="24:25" x14ac:dyDescent="0.25">
      <c r="X1885" s="3"/>
      <c r="Y1885" s="49"/>
    </row>
    <row r="1886" spans="24:25" x14ac:dyDescent="0.25">
      <c r="X1886" s="3"/>
      <c r="Y1886" s="49"/>
    </row>
    <row r="1887" spans="24:25" x14ac:dyDescent="0.25">
      <c r="X1887" s="3"/>
      <c r="Y1887" s="49"/>
    </row>
    <row r="1888" spans="24:25" x14ac:dyDescent="0.25">
      <c r="X1888" s="3"/>
      <c r="Y1888" s="49"/>
    </row>
    <row r="1889" spans="24:25" x14ac:dyDescent="0.25">
      <c r="X1889" s="3"/>
      <c r="Y1889" s="49"/>
    </row>
    <row r="1890" spans="24:25" x14ac:dyDescent="0.25">
      <c r="X1890" s="3"/>
      <c r="Y1890" s="49"/>
    </row>
    <row r="1891" spans="24:25" x14ac:dyDescent="0.25">
      <c r="X1891" s="3"/>
      <c r="Y1891" s="49"/>
    </row>
    <row r="1892" spans="24:25" x14ac:dyDescent="0.25">
      <c r="X1892" s="3"/>
      <c r="Y1892" s="49"/>
    </row>
    <row r="1893" spans="24:25" x14ac:dyDescent="0.25">
      <c r="X1893" s="3"/>
      <c r="Y1893" s="49"/>
    </row>
    <row r="1894" spans="24:25" x14ac:dyDescent="0.25">
      <c r="X1894" s="3"/>
      <c r="Y1894" s="49"/>
    </row>
    <row r="1895" spans="24:25" x14ac:dyDescent="0.25">
      <c r="X1895" s="3"/>
      <c r="Y1895" s="49"/>
    </row>
    <row r="1896" spans="24:25" x14ac:dyDescent="0.25">
      <c r="X1896" s="3"/>
      <c r="Y1896" s="49"/>
    </row>
    <row r="1897" spans="24:25" x14ac:dyDescent="0.25">
      <c r="X1897" s="3"/>
      <c r="Y1897" s="49"/>
    </row>
    <row r="1898" spans="24:25" x14ac:dyDescent="0.25">
      <c r="X1898" s="3"/>
      <c r="Y1898" s="49"/>
    </row>
    <row r="1899" spans="24:25" x14ac:dyDescent="0.25">
      <c r="X1899" s="3"/>
      <c r="Y1899" s="49"/>
    </row>
    <row r="1900" spans="24:25" x14ac:dyDescent="0.25">
      <c r="X1900" s="3"/>
      <c r="Y1900" s="49"/>
    </row>
    <row r="1901" spans="24:25" x14ac:dyDescent="0.25">
      <c r="X1901" s="3"/>
      <c r="Y1901" s="49"/>
    </row>
    <row r="1902" spans="24:25" x14ac:dyDescent="0.25">
      <c r="X1902" s="3"/>
      <c r="Y1902" s="49"/>
    </row>
    <row r="1903" spans="24:25" x14ac:dyDescent="0.25">
      <c r="X1903" s="3"/>
      <c r="Y1903" s="49"/>
    </row>
    <row r="1904" spans="24:25" x14ac:dyDescent="0.25">
      <c r="X1904" s="3"/>
      <c r="Y1904" s="49"/>
    </row>
    <row r="1905" spans="24:25" x14ac:dyDescent="0.25">
      <c r="X1905" s="3"/>
      <c r="Y1905" s="49"/>
    </row>
    <row r="1906" spans="24:25" x14ac:dyDescent="0.25">
      <c r="X1906" s="3"/>
      <c r="Y1906" s="49"/>
    </row>
    <row r="1907" spans="24:25" x14ac:dyDescent="0.25">
      <c r="X1907" s="3"/>
      <c r="Y1907" s="49"/>
    </row>
    <row r="1908" spans="24:25" x14ac:dyDescent="0.25">
      <c r="X1908" s="3"/>
      <c r="Y1908" s="49"/>
    </row>
    <row r="1909" spans="24:25" x14ac:dyDescent="0.25">
      <c r="X1909" s="3"/>
      <c r="Y1909" s="49"/>
    </row>
    <row r="1910" spans="24:25" x14ac:dyDescent="0.25">
      <c r="X1910" s="3"/>
      <c r="Y1910" s="49"/>
    </row>
    <row r="1911" spans="24:25" x14ac:dyDescent="0.25">
      <c r="X1911" s="3"/>
      <c r="Y1911" s="49"/>
    </row>
    <row r="1912" spans="24:25" x14ac:dyDescent="0.25">
      <c r="X1912" s="3"/>
      <c r="Y1912" s="49"/>
    </row>
    <row r="1913" spans="24:25" x14ac:dyDescent="0.25">
      <c r="X1913" s="3"/>
      <c r="Y1913" s="49"/>
    </row>
    <row r="1914" spans="24:25" x14ac:dyDescent="0.25">
      <c r="X1914" s="3"/>
      <c r="Y1914" s="49"/>
    </row>
    <row r="1915" spans="24:25" x14ac:dyDescent="0.25">
      <c r="X1915" s="3"/>
      <c r="Y1915" s="49"/>
    </row>
    <row r="1916" spans="24:25" x14ac:dyDescent="0.25">
      <c r="X1916" s="3"/>
      <c r="Y1916" s="49"/>
    </row>
    <row r="1917" spans="24:25" x14ac:dyDescent="0.25">
      <c r="X1917" s="3"/>
      <c r="Y1917" s="49"/>
    </row>
    <row r="1918" spans="24:25" x14ac:dyDescent="0.25">
      <c r="X1918" s="3"/>
      <c r="Y1918" s="49"/>
    </row>
    <row r="1919" spans="24:25" x14ac:dyDescent="0.25">
      <c r="X1919" s="3"/>
      <c r="Y1919" s="49"/>
    </row>
    <row r="1920" spans="24:25" x14ac:dyDescent="0.25">
      <c r="X1920" s="3"/>
      <c r="Y1920" s="49"/>
    </row>
    <row r="1921" spans="24:25" x14ac:dyDescent="0.25">
      <c r="X1921" s="3"/>
      <c r="Y1921" s="49"/>
    </row>
    <row r="1922" spans="24:25" x14ac:dyDescent="0.25">
      <c r="X1922" s="3"/>
      <c r="Y1922" s="49"/>
    </row>
    <row r="1923" spans="24:25" x14ac:dyDescent="0.25">
      <c r="X1923" s="3"/>
      <c r="Y1923" s="49"/>
    </row>
    <row r="1924" spans="24:25" x14ac:dyDescent="0.25">
      <c r="X1924" s="3"/>
      <c r="Y1924" s="49"/>
    </row>
    <row r="1925" spans="24:25" x14ac:dyDescent="0.25">
      <c r="X1925" s="3"/>
      <c r="Y1925" s="49"/>
    </row>
    <row r="1926" spans="24:25" x14ac:dyDescent="0.25">
      <c r="X1926" s="3"/>
      <c r="Y1926" s="49"/>
    </row>
    <row r="1927" spans="24:25" x14ac:dyDescent="0.25">
      <c r="X1927" s="3"/>
      <c r="Y1927" s="49"/>
    </row>
    <row r="1928" spans="24:25" x14ac:dyDescent="0.25">
      <c r="X1928" s="3"/>
      <c r="Y1928" s="49"/>
    </row>
    <row r="1929" spans="24:25" x14ac:dyDescent="0.25">
      <c r="X1929" s="3"/>
      <c r="Y1929" s="49"/>
    </row>
    <row r="1930" spans="24:25" x14ac:dyDescent="0.25">
      <c r="X1930" s="3"/>
      <c r="Y1930" s="49"/>
    </row>
    <row r="1931" spans="24:25" x14ac:dyDescent="0.25">
      <c r="X1931" s="3"/>
      <c r="Y1931" s="49"/>
    </row>
    <row r="1932" spans="24:25" x14ac:dyDescent="0.25">
      <c r="X1932" s="3"/>
      <c r="Y1932" s="49"/>
    </row>
    <row r="1933" spans="24:25" x14ac:dyDescent="0.25">
      <c r="X1933" s="3"/>
      <c r="Y1933" s="49"/>
    </row>
    <row r="1934" spans="24:25" x14ac:dyDescent="0.25">
      <c r="X1934" s="3"/>
      <c r="Y1934" s="49"/>
    </row>
    <row r="1935" spans="24:25" x14ac:dyDescent="0.25">
      <c r="X1935" s="3"/>
      <c r="Y1935" s="49"/>
    </row>
    <row r="1936" spans="24:25" x14ac:dyDescent="0.25">
      <c r="X1936" s="3"/>
      <c r="Y1936" s="49"/>
    </row>
    <row r="1937" spans="24:25" x14ac:dyDescent="0.25">
      <c r="X1937" s="3"/>
      <c r="Y1937" s="49"/>
    </row>
    <row r="1938" spans="24:25" x14ac:dyDescent="0.25">
      <c r="X1938" s="3"/>
      <c r="Y1938" s="49"/>
    </row>
    <row r="1939" spans="24:25" x14ac:dyDescent="0.25">
      <c r="X1939" s="3"/>
      <c r="Y1939" s="49"/>
    </row>
    <row r="1940" spans="24:25" x14ac:dyDescent="0.25">
      <c r="X1940" s="3"/>
      <c r="Y1940" s="49"/>
    </row>
    <row r="1941" spans="24:25" x14ac:dyDescent="0.25">
      <c r="X1941" s="3"/>
      <c r="Y1941" s="49"/>
    </row>
    <row r="1942" spans="24:25" x14ac:dyDescent="0.25">
      <c r="X1942" s="3"/>
      <c r="Y1942" s="49"/>
    </row>
    <row r="1943" spans="24:25" x14ac:dyDescent="0.25">
      <c r="X1943" s="3"/>
      <c r="Y1943" s="49"/>
    </row>
    <row r="1944" spans="24:25" x14ac:dyDescent="0.25">
      <c r="X1944" s="3"/>
      <c r="Y1944" s="49"/>
    </row>
    <row r="1945" spans="24:25" x14ac:dyDescent="0.25">
      <c r="X1945" s="3"/>
      <c r="Y1945" s="49"/>
    </row>
    <row r="1946" spans="24:25" x14ac:dyDescent="0.25">
      <c r="X1946" s="3"/>
      <c r="Y1946" s="49"/>
    </row>
    <row r="1947" spans="24:25" x14ac:dyDescent="0.25">
      <c r="X1947" s="3"/>
      <c r="Y1947" s="49"/>
    </row>
    <row r="1948" spans="24:25" x14ac:dyDescent="0.25">
      <c r="X1948" s="3"/>
      <c r="Y1948" s="49"/>
    </row>
    <row r="1949" spans="24:25" x14ac:dyDescent="0.25">
      <c r="X1949" s="3"/>
      <c r="Y1949" s="49"/>
    </row>
    <row r="1950" spans="24:25" x14ac:dyDescent="0.25">
      <c r="X1950" s="3"/>
      <c r="Y1950" s="49"/>
    </row>
    <row r="1951" spans="24:25" x14ac:dyDescent="0.25">
      <c r="X1951" s="3"/>
      <c r="Y1951" s="49"/>
    </row>
    <row r="1952" spans="24:25" x14ac:dyDescent="0.25">
      <c r="X1952" s="3"/>
      <c r="Y1952" s="49"/>
    </row>
    <row r="1953" spans="24:25" x14ac:dyDescent="0.25">
      <c r="X1953" s="3"/>
      <c r="Y1953" s="49"/>
    </row>
    <row r="1954" spans="24:25" x14ac:dyDescent="0.25">
      <c r="X1954" s="3"/>
      <c r="Y1954" s="49"/>
    </row>
    <row r="1955" spans="24:25" x14ac:dyDescent="0.25">
      <c r="X1955" s="3"/>
      <c r="Y1955" s="49"/>
    </row>
    <row r="1956" spans="24:25" x14ac:dyDescent="0.25">
      <c r="X1956" s="3"/>
      <c r="Y1956" s="49"/>
    </row>
    <row r="1957" spans="24:25" x14ac:dyDescent="0.25">
      <c r="X1957" s="3"/>
      <c r="Y1957" s="49"/>
    </row>
    <row r="1958" spans="24:25" x14ac:dyDescent="0.25">
      <c r="X1958" s="3"/>
      <c r="Y1958" s="49"/>
    </row>
    <row r="1959" spans="24:25" x14ac:dyDescent="0.25">
      <c r="X1959" s="3"/>
      <c r="Y1959" s="49"/>
    </row>
    <row r="1960" spans="24:25" x14ac:dyDescent="0.25">
      <c r="X1960" s="3"/>
      <c r="Y1960" s="49"/>
    </row>
    <row r="1961" spans="24:25" x14ac:dyDescent="0.25">
      <c r="X1961" s="3"/>
      <c r="Y1961" s="49"/>
    </row>
    <row r="1962" spans="24:25" x14ac:dyDescent="0.25">
      <c r="X1962" s="3"/>
      <c r="Y1962" s="49"/>
    </row>
    <row r="1963" spans="24:25" x14ac:dyDescent="0.25">
      <c r="X1963" s="3"/>
      <c r="Y1963" s="49"/>
    </row>
    <row r="1964" spans="24:25" x14ac:dyDescent="0.25">
      <c r="X1964" s="3"/>
      <c r="Y1964" s="49"/>
    </row>
    <row r="1965" spans="24:25" x14ac:dyDescent="0.25">
      <c r="X1965" s="3"/>
      <c r="Y1965" s="49"/>
    </row>
    <row r="1966" spans="24:25" x14ac:dyDescent="0.25">
      <c r="X1966" s="3"/>
      <c r="Y1966" s="49"/>
    </row>
    <row r="1967" spans="24:25" x14ac:dyDescent="0.25">
      <c r="X1967" s="3"/>
      <c r="Y1967" s="49"/>
    </row>
    <row r="1968" spans="24:25" x14ac:dyDescent="0.25">
      <c r="X1968" s="3"/>
      <c r="Y1968" s="49"/>
    </row>
    <row r="1969" spans="24:25" x14ac:dyDescent="0.25">
      <c r="X1969" s="3"/>
      <c r="Y1969" s="49"/>
    </row>
    <row r="1970" spans="24:25" x14ac:dyDescent="0.25">
      <c r="X1970" s="3"/>
      <c r="Y1970" s="49"/>
    </row>
    <row r="1971" spans="24:25" x14ac:dyDescent="0.25">
      <c r="X1971" s="3"/>
      <c r="Y1971" s="49"/>
    </row>
    <row r="1972" spans="24:25" x14ac:dyDescent="0.25">
      <c r="X1972" s="3"/>
      <c r="Y1972" s="49"/>
    </row>
    <row r="1973" spans="24:25" x14ac:dyDescent="0.25">
      <c r="X1973" s="3"/>
      <c r="Y1973" s="49"/>
    </row>
    <row r="1974" spans="24:25" x14ac:dyDescent="0.25">
      <c r="X1974" s="3"/>
      <c r="Y1974" s="49"/>
    </row>
    <row r="1975" spans="24:25" x14ac:dyDescent="0.25">
      <c r="X1975" s="3"/>
      <c r="Y1975" s="49"/>
    </row>
    <row r="1976" spans="24:25" x14ac:dyDescent="0.25">
      <c r="X1976" s="3"/>
      <c r="Y1976" s="49"/>
    </row>
    <row r="1977" spans="24:25" x14ac:dyDescent="0.25">
      <c r="X1977" s="3"/>
      <c r="Y1977" s="49"/>
    </row>
    <row r="1978" spans="24:25" x14ac:dyDescent="0.25">
      <c r="X1978" s="3"/>
      <c r="Y1978" s="49"/>
    </row>
    <row r="1979" spans="24:25" x14ac:dyDescent="0.25">
      <c r="X1979" s="3"/>
      <c r="Y1979" s="49"/>
    </row>
    <row r="1980" spans="24:25" x14ac:dyDescent="0.25">
      <c r="X1980" s="3"/>
      <c r="Y1980" s="49"/>
    </row>
    <row r="1981" spans="24:25" x14ac:dyDescent="0.25">
      <c r="X1981" s="3"/>
      <c r="Y1981" s="49"/>
    </row>
    <row r="1982" spans="24:25" x14ac:dyDescent="0.25">
      <c r="X1982" s="3"/>
      <c r="Y1982" s="49"/>
    </row>
    <row r="1983" spans="24:25" x14ac:dyDescent="0.25">
      <c r="X1983" s="3"/>
      <c r="Y1983" s="49"/>
    </row>
    <row r="1984" spans="24:25" x14ac:dyDescent="0.25">
      <c r="X1984" s="3"/>
      <c r="Y1984" s="49"/>
    </row>
    <row r="1985" spans="24:25" x14ac:dyDescent="0.25">
      <c r="X1985" s="3"/>
      <c r="Y1985" s="49"/>
    </row>
    <row r="1986" spans="24:25" x14ac:dyDescent="0.25">
      <c r="X1986" s="3"/>
      <c r="Y1986" s="49"/>
    </row>
    <row r="1987" spans="24:25" x14ac:dyDescent="0.25">
      <c r="X1987" s="3"/>
      <c r="Y1987" s="49"/>
    </row>
    <row r="1988" spans="24:25" x14ac:dyDescent="0.25">
      <c r="X1988" s="3"/>
      <c r="Y1988" s="49"/>
    </row>
    <row r="1989" spans="24:25" x14ac:dyDescent="0.25">
      <c r="X1989" s="3"/>
      <c r="Y1989" s="49"/>
    </row>
    <row r="1990" spans="24:25" x14ac:dyDescent="0.25">
      <c r="X1990" s="3"/>
      <c r="Y1990" s="49"/>
    </row>
    <row r="1991" spans="24:25" x14ac:dyDescent="0.25">
      <c r="X1991" s="3"/>
      <c r="Y1991" s="49"/>
    </row>
    <row r="1992" spans="24:25" x14ac:dyDescent="0.25">
      <c r="X1992" s="3"/>
      <c r="Y1992" s="49"/>
    </row>
    <row r="1993" spans="24:25" x14ac:dyDescent="0.25">
      <c r="X1993" s="3"/>
      <c r="Y1993" s="49"/>
    </row>
    <row r="1994" spans="24:25" x14ac:dyDescent="0.25">
      <c r="X1994" s="3"/>
      <c r="Y1994" s="49"/>
    </row>
    <row r="1995" spans="24:25" x14ac:dyDescent="0.25">
      <c r="X1995" s="3"/>
      <c r="Y1995" s="49"/>
    </row>
    <row r="1996" spans="24:25" x14ac:dyDescent="0.25">
      <c r="X1996" s="3"/>
      <c r="Y1996" s="49"/>
    </row>
    <row r="1997" spans="24:25" x14ac:dyDescent="0.25">
      <c r="X1997" s="3"/>
      <c r="Y1997" s="49"/>
    </row>
    <row r="1998" spans="24:25" x14ac:dyDescent="0.25">
      <c r="X1998" s="3"/>
      <c r="Y1998" s="49"/>
    </row>
    <row r="1999" spans="24:25" x14ac:dyDescent="0.25">
      <c r="X1999" s="3"/>
      <c r="Y1999" s="49"/>
    </row>
    <row r="2000" spans="24:25" x14ac:dyDescent="0.25">
      <c r="X2000" s="3"/>
      <c r="Y2000" s="49"/>
    </row>
    <row r="2001" spans="24:25" x14ac:dyDescent="0.25">
      <c r="X2001" s="3"/>
      <c r="Y2001" s="49"/>
    </row>
    <row r="2002" spans="24:25" x14ac:dyDescent="0.25">
      <c r="X2002" s="3"/>
      <c r="Y2002" s="49"/>
    </row>
    <row r="2003" spans="24:25" x14ac:dyDescent="0.25">
      <c r="X2003" s="3"/>
      <c r="Y2003" s="49"/>
    </row>
    <row r="2004" spans="24:25" x14ac:dyDescent="0.25">
      <c r="X2004" s="3"/>
      <c r="Y2004" s="49"/>
    </row>
    <row r="2005" spans="24:25" x14ac:dyDescent="0.25">
      <c r="X2005" s="3"/>
      <c r="Y2005" s="49"/>
    </row>
    <row r="2006" spans="24:25" x14ac:dyDescent="0.25">
      <c r="X2006" s="3"/>
      <c r="Y2006" s="49"/>
    </row>
    <row r="2007" spans="24:25" x14ac:dyDescent="0.25">
      <c r="X2007" s="3"/>
      <c r="Y2007" s="49"/>
    </row>
    <row r="2008" spans="24:25" x14ac:dyDescent="0.25">
      <c r="X2008" s="3"/>
      <c r="Y2008" s="49"/>
    </row>
    <row r="2009" spans="24:25" x14ac:dyDescent="0.25">
      <c r="X2009" s="3"/>
      <c r="Y2009" s="49"/>
    </row>
    <row r="2010" spans="24:25" x14ac:dyDescent="0.25">
      <c r="X2010" s="3"/>
      <c r="Y2010" s="49"/>
    </row>
    <row r="2011" spans="24:25" x14ac:dyDescent="0.25">
      <c r="X2011" s="3"/>
      <c r="Y2011" s="49"/>
    </row>
    <row r="2012" spans="24:25" x14ac:dyDescent="0.25">
      <c r="X2012" s="3"/>
      <c r="Y2012" s="49"/>
    </row>
    <row r="2013" spans="24:25" x14ac:dyDescent="0.25">
      <c r="X2013" s="3"/>
      <c r="Y2013" s="49"/>
    </row>
    <row r="2014" spans="24:25" x14ac:dyDescent="0.25">
      <c r="X2014" s="3"/>
      <c r="Y2014" s="49"/>
    </row>
    <row r="2015" spans="24:25" x14ac:dyDescent="0.25">
      <c r="X2015" s="3"/>
      <c r="Y2015" s="49"/>
    </row>
    <row r="2016" spans="24:25" x14ac:dyDescent="0.25">
      <c r="X2016" s="3"/>
      <c r="Y2016" s="49"/>
    </row>
    <row r="2017" spans="24:25" x14ac:dyDescent="0.25">
      <c r="X2017" s="3"/>
      <c r="Y2017" s="49"/>
    </row>
    <row r="2018" spans="24:25" x14ac:dyDescent="0.25">
      <c r="X2018" s="3"/>
      <c r="Y2018" s="49"/>
    </row>
    <row r="2019" spans="24:25" x14ac:dyDescent="0.25">
      <c r="X2019" s="3"/>
      <c r="Y2019" s="49"/>
    </row>
    <row r="2020" spans="24:25" x14ac:dyDescent="0.25">
      <c r="X2020" s="3"/>
      <c r="Y2020" s="49"/>
    </row>
    <row r="2021" spans="24:25" x14ac:dyDescent="0.25">
      <c r="X2021" s="3"/>
      <c r="Y2021" s="49"/>
    </row>
    <row r="2022" spans="24:25" x14ac:dyDescent="0.25">
      <c r="X2022" s="3"/>
      <c r="Y2022" s="49"/>
    </row>
    <row r="2023" spans="24:25" x14ac:dyDescent="0.25">
      <c r="X2023" s="3"/>
      <c r="Y2023" s="49"/>
    </row>
    <row r="2024" spans="24:25" x14ac:dyDescent="0.25">
      <c r="X2024" s="3"/>
      <c r="Y2024" s="49"/>
    </row>
    <row r="2025" spans="24:25" x14ac:dyDescent="0.25">
      <c r="X2025" s="3"/>
      <c r="Y2025" s="49"/>
    </row>
    <row r="2026" spans="24:25" x14ac:dyDescent="0.25">
      <c r="X2026" s="3"/>
      <c r="Y2026" s="49"/>
    </row>
    <row r="2027" spans="24:25" x14ac:dyDescent="0.25">
      <c r="X2027" s="3"/>
      <c r="Y2027" s="49"/>
    </row>
    <row r="2028" spans="24:25" x14ac:dyDescent="0.25">
      <c r="X2028" s="3"/>
      <c r="Y2028" s="49"/>
    </row>
    <row r="2029" spans="24:25" x14ac:dyDescent="0.25">
      <c r="X2029" s="3"/>
      <c r="Y2029" s="49"/>
    </row>
    <row r="2030" spans="24:25" x14ac:dyDescent="0.25">
      <c r="X2030" s="3"/>
      <c r="Y2030" s="49"/>
    </row>
    <row r="2031" spans="24:25" x14ac:dyDescent="0.25">
      <c r="X2031" s="3"/>
      <c r="Y2031" s="49"/>
    </row>
    <row r="2032" spans="24:25" x14ac:dyDescent="0.25">
      <c r="X2032" s="3"/>
      <c r="Y2032" s="49"/>
    </row>
    <row r="2033" spans="24:25" x14ac:dyDescent="0.25">
      <c r="X2033" s="3"/>
      <c r="Y2033" s="49"/>
    </row>
    <row r="2034" spans="24:25" x14ac:dyDescent="0.25">
      <c r="X2034" s="3"/>
      <c r="Y2034" s="49"/>
    </row>
    <row r="2035" spans="24:25" x14ac:dyDescent="0.25">
      <c r="X2035" s="3"/>
      <c r="Y2035" s="49"/>
    </row>
    <row r="2036" spans="24:25" x14ac:dyDescent="0.25">
      <c r="X2036" s="3"/>
      <c r="Y2036" s="49"/>
    </row>
    <row r="2037" spans="24:25" x14ac:dyDescent="0.25">
      <c r="X2037" s="3"/>
      <c r="Y2037" s="49"/>
    </row>
    <row r="2038" spans="24:25" x14ac:dyDescent="0.25">
      <c r="X2038" s="3"/>
      <c r="Y2038" s="49"/>
    </row>
    <row r="2039" spans="24:25" x14ac:dyDescent="0.25">
      <c r="X2039" s="3"/>
      <c r="Y2039" s="49"/>
    </row>
    <row r="2040" spans="24:25" x14ac:dyDescent="0.25">
      <c r="X2040" s="3"/>
      <c r="Y2040" s="49"/>
    </row>
    <row r="2041" spans="24:25" x14ac:dyDescent="0.25">
      <c r="X2041" s="3"/>
      <c r="Y2041" s="49"/>
    </row>
    <row r="2042" spans="24:25" x14ac:dyDescent="0.25">
      <c r="X2042" s="3"/>
      <c r="Y2042" s="49"/>
    </row>
    <row r="2043" spans="24:25" x14ac:dyDescent="0.25">
      <c r="X2043" s="3"/>
      <c r="Y2043" s="49"/>
    </row>
    <row r="2044" spans="24:25" x14ac:dyDescent="0.25">
      <c r="X2044" s="3"/>
      <c r="Y2044" s="49"/>
    </row>
    <row r="2045" spans="24:25" x14ac:dyDescent="0.25">
      <c r="X2045" s="3"/>
      <c r="Y2045" s="49"/>
    </row>
    <row r="2046" spans="24:25" x14ac:dyDescent="0.25">
      <c r="X2046" s="3"/>
      <c r="Y2046" s="49"/>
    </row>
    <row r="2047" spans="24:25" x14ac:dyDescent="0.25">
      <c r="X2047" s="3"/>
      <c r="Y2047" s="49"/>
    </row>
    <row r="2048" spans="24:25" x14ac:dyDescent="0.25">
      <c r="X2048" s="3"/>
      <c r="Y2048" s="49"/>
    </row>
    <row r="2049" spans="24:25" x14ac:dyDescent="0.25">
      <c r="X2049" s="3"/>
      <c r="Y2049" s="49"/>
    </row>
    <row r="2050" spans="24:25" x14ac:dyDescent="0.25">
      <c r="X2050" s="3"/>
      <c r="Y2050" s="49"/>
    </row>
    <row r="2051" spans="24:25" x14ac:dyDescent="0.25">
      <c r="X2051" s="3"/>
      <c r="Y2051" s="49"/>
    </row>
    <row r="2052" spans="24:25" x14ac:dyDescent="0.25">
      <c r="X2052" s="3"/>
      <c r="Y2052" s="49"/>
    </row>
    <row r="2053" spans="24:25" x14ac:dyDescent="0.25">
      <c r="X2053" s="3"/>
      <c r="Y2053" s="49"/>
    </row>
    <row r="2054" spans="24:25" x14ac:dyDescent="0.25">
      <c r="X2054" s="3"/>
      <c r="Y2054" s="49"/>
    </row>
    <row r="2055" spans="24:25" x14ac:dyDescent="0.25">
      <c r="X2055" s="3"/>
      <c r="Y2055" s="49"/>
    </row>
    <row r="2056" spans="24:25" x14ac:dyDescent="0.25">
      <c r="X2056" s="3"/>
      <c r="Y2056" s="49"/>
    </row>
    <row r="2057" spans="24:25" x14ac:dyDescent="0.25">
      <c r="X2057" s="3"/>
      <c r="Y2057" s="49"/>
    </row>
    <row r="2058" spans="24:25" x14ac:dyDescent="0.25">
      <c r="X2058" s="3"/>
      <c r="Y2058" s="49"/>
    </row>
    <row r="2059" spans="24:25" x14ac:dyDescent="0.25">
      <c r="X2059" s="3"/>
      <c r="Y2059" s="49"/>
    </row>
    <row r="2060" spans="24:25" x14ac:dyDescent="0.25">
      <c r="X2060" s="3"/>
      <c r="Y2060" s="49"/>
    </row>
    <row r="2061" spans="24:25" x14ac:dyDescent="0.25">
      <c r="X2061" s="3"/>
      <c r="Y2061" s="49"/>
    </row>
    <row r="2062" spans="24:25" x14ac:dyDescent="0.25">
      <c r="X2062" s="3"/>
      <c r="Y2062" s="49"/>
    </row>
    <row r="2063" spans="24:25" x14ac:dyDescent="0.25">
      <c r="X2063" s="3"/>
      <c r="Y2063" s="49"/>
    </row>
    <row r="2064" spans="24:25" x14ac:dyDescent="0.25">
      <c r="X2064" s="3"/>
      <c r="Y2064" s="49"/>
    </row>
    <row r="2065" spans="24:25" x14ac:dyDescent="0.25">
      <c r="X2065" s="3"/>
      <c r="Y2065" s="49"/>
    </row>
    <row r="2066" spans="24:25" x14ac:dyDescent="0.25">
      <c r="X2066" s="3"/>
      <c r="Y2066" s="49"/>
    </row>
    <row r="2067" spans="24:25" x14ac:dyDescent="0.25">
      <c r="X2067" s="3"/>
      <c r="Y2067" s="49"/>
    </row>
    <row r="2068" spans="24:25" x14ac:dyDescent="0.25">
      <c r="X2068" s="3"/>
      <c r="Y2068" s="49"/>
    </row>
    <row r="2069" spans="24:25" x14ac:dyDescent="0.25">
      <c r="X2069" s="3"/>
      <c r="Y2069" s="49"/>
    </row>
    <row r="2070" spans="24:25" x14ac:dyDescent="0.25">
      <c r="X2070" s="3"/>
      <c r="Y2070" s="49"/>
    </row>
    <row r="2071" spans="24:25" x14ac:dyDescent="0.25">
      <c r="X2071" s="3"/>
      <c r="Y2071" s="49"/>
    </row>
    <row r="2072" spans="24:25" x14ac:dyDescent="0.25">
      <c r="X2072" s="3"/>
      <c r="Y2072" s="49"/>
    </row>
    <row r="2073" spans="24:25" x14ac:dyDescent="0.25">
      <c r="X2073" s="3"/>
      <c r="Y2073" s="49"/>
    </row>
    <row r="2074" spans="24:25" x14ac:dyDescent="0.25">
      <c r="X2074" s="3"/>
      <c r="Y2074" s="49"/>
    </row>
    <row r="2075" spans="24:25" x14ac:dyDescent="0.25">
      <c r="X2075" s="3"/>
      <c r="Y2075" s="49"/>
    </row>
    <row r="2076" spans="24:25" x14ac:dyDescent="0.25">
      <c r="X2076" s="3"/>
      <c r="Y2076" s="49"/>
    </row>
    <row r="2077" spans="24:25" x14ac:dyDescent="0.25">
      <c r="X2077" s="3"/>
      <c r="Y2077" s="49"/>
    </row>
    <row r="2078" spans="24:25" x14ac:dyDescent="0.25">
      <c r="X2078" s="3"/>
      <c r="Y2078" s="49"/>
    </row>
    <row r="2079" spans="24:25" x14ac:dyDescent="0.25">
      <c r="X2079" s="3"/>
      <c r="Y2079" s="49"/>
    </row>
    <row r="2080" spans="24:25" x14ac:dyDescent="0.25">
      <c r="X2080" s="3"/>
      <c r="Y2080" s="49"/>
    </row>
    <row r="2081" spans="24:25" x14ac:dyDescent="0.25">
      <c r="X2081" s="3"/>
      <c r="Y2081" s="49"/>
    </row>
    <row r="2082" spans="24:25" x14ac:dyDescent="0.25">
      <c r="X2082" s="3"/>
      <c r="Y2082" s="49"/>
    </row>
    <row r="2083" spans="24:25" x14ac:dyDescent="0.25">
      <c r="X2083" s="3"/>
      <c r="Y2083" s="49"/>
    </row>
    <row r="2084" spans="24:25" x14ac:dyDescent="0.25">
      <c r="X2084" s="3"/>
      <c r="Y2084" s="49"/>
    </row>
    <row r="2085" spans="24:25" x14ac:dyDescent="0.25">
      <c r="X2085" s="3"/>
      <c r="Y2085" s="49"/>
    </row>
    <row r="2086" spans="24:25" x14ac:dyDescent="0.25">
      <c r="X2086" s="3"/>
      <c r="Y2086" s="49"/>
    </row>
    <row r="2087" spans="24:25" x14ac:dyDescent="0.25">
      <c r="X2087" s="3"/>
      <c r="Y2087" s="49"/>
    </row>
    <row r="2088" spans="24:25" x14ac:dyDescent="0.25">
      <c r="X2088" s="3"/>
      <c r="Y2088" s="49"/>
    </row>
    <row r="2089" spans="24:25" x14ac:dyDescent="0.25">
      <c r="X2089" s="3"/>
      <c r="Y2089" s="49"/>
    </row>
    <row r="2090" spans="24:25" x14ac:dyDescent="0.25">
      <c r="X2090" s="3"/>
      <c r="Y2090" s="49"/>
    </row>
    <row r="2091" spans="24:25" x14ac:dyDescent="0.25">
      <c r="X2091" s="3"/>
      <c r="Y2091" s="49"/>
    </row>
    <row r="2092" spans="24:25" x14ac:dyDescent="0.25">
      <c r="X2092" s="3"/>
      <c r="Y2092" s="49"/>
    </row>
    <row r="2093" spans="24:25" x14ac:dyDescent="0.25">
      <c r="X2093" s="3"/>
      <c r="Y2093" s="49"/>
    </row>
    <row r="2094" spans="24:25" x14ac:dyDescent="0.25">
      <c r="X2094" s="3"/>
      <c r="Y2094" s="49"/>
    </row>
    <row r="2095" spans="24:25" x14ac:dyDescent="0.25">
      <c r="X2095" s="3"/>
      <c r="Y2095" s="49"/>
    </row>
    <row r="2096" spans="24:25" x14ac:dyDescent="0.25">
      <c r="X2096" s="3"/>
      <c r="Y2096" s="49"/>
    </row>
    <row r="2097" spans="24:25" x14ac:dyDescent="0.25">
      <c r="X2097" s="3"/>
      <c r="Y2097" s="49"/>
    </row>
    <row r="2098" spans="24:25" x14ac:dyDescent="0.25">
      <c r="X2098" s="3"/>
      <c r="Y2098" s="49"/>
    </row>
    <row r="2099" spans="24:25" x14ac:dyDescent="0.25">
      <c r="X2099" s="3"/>
      <c r="Y2099" s="49"/>
    </row>
    <row r="2100" spans="24:25" x14ac:dyDescent="0.25">
      <c r="X2100" s="3"/>
      <c r="Y2100" s="49"/>
    </row>
    <row r="2101" spans="24:25" x14ac:dyDescent="0.25">
      <c r="X2101" s="3"/>
      <c r="Y2101" s="49"/>
    </row>
    <row r="2102" spans="24:25" x14ac:dyDescent="0.25">
      <c r="X2102" s="3"/>
      <c r="Y2102" s="49"/>
    </row>
    <row r="2103" spans="24:25" x14ac:dyDescent="0.25">
      <c r="X2103" s="3"/>
      <c r="Y2103" s="49"/>
    </row>
    <row r="2104" spans="24:25" x14ac:dyDescent="0.25">
      <c r="X2104" s="3"/>
      <c r="Y2104" s="49"/>
    </row>
    <row r="2105" spans="24:25" x14ac:dyDescent="0.25">
      <c r="X2105" s="3"/>
      <c r="Y2105" s="49"/>
    </row>
    <row r="2106" spans="24:25" x14ac:dyDescent="0.25">
      <c r="X2106" s="3"/>
      <c r="Y2106" s="49"/>
    </row>
    <row r="2107" spans="24:25" x14ac:dyDescent="0.25">
      <c r="X2107" s="3"/>
      <c r="Y2107" s="49"/>
    </row>
    <row r="2108" spans="24:25" x14ac:dyDescent="0.25">
      <c r="X2108" s="3"/>
      <c r="Y2108" s="49"/>
    </row>
    <row r="2109" spans="24:25" x14ac:dyDescent="0.25">
      <c r="X2109" s="3"/>
      <c r="Y2109" s="49"/>
    </row>
    <row r="2110" spans="24:25" x14ac:dyDescent="0.25">
      <c r="X2110" s="3"/>
      <c r="Y2110" s="49"/>
    </row>
    <row r="2111" spans="24:25" x14ac:dyDescent="0.25">
      <c r="X2111" s="3"/>
      <c r="Y2111" s="49"/>
    </row>
    <row r="2112" spans="24:25" x14ac:dyDescent="0.25">
      <c r="X2112" s="3"/>
      <c r="Y2112" s="49"/>
    </row>
    <row r="2113" spans="24:25" x14ac:dyDescent="0.25">
      <c r="X2113" s="3"/>
      <c r="Y2113" s="49"/>
    </row>
    <row r="2114" spans="24:25" x14ac:dyDescent="0.25">
      <c r="X2114" s="3"/>
      <c r="Y2114" s="49"/>
    </row>
    <row r="2115" spans="24:25" x14ac:dyDescent="0.25">
      <c r="X2115" s="3"/>
      <c r="Y2115" s="49"/>
    </row>
    <row r="2116" spans="24:25" x14ac:dyDescent="0.25">
      <c r="X2116" s="3"/>
      <c r="Y2116" s="49"/>
    </row>
    <row r="2117" spans="24:25" x14ac:dyDescent="0.25">
      <c r="X2117" s="3"/>
      <c r="Y2117" s="49"/>
    </row>
    <row r="2118" spans="24:25" x14ac:dyDescent="0.25">
      <c r="X2118" s="3"/>
      <c r="Y2118" s="49"/>
    </row>
    <row r="2119" spans="24:25" x14ac:dyDescent="0.25">
      <c r="X2119" s="3"/>
      <c r="Y2119" s="49"/>
    </row>
    <row r="2120" spans="24:25" x14ac:dyDescent="0.25">
      <c r="X2120" s="3"/>
      <c r="Y2120" s="49"/>
    </row>
    <row r="2121" spans="24:25" x14ac:dyDescent="0.25">
      <c r="X2121" s="3"/>
      <c r="Y2121" s="49"/>
    </row>
    <row r="2122" spans="24:25" x14ac:dyDescent="0.25">
      <c r="X2122" s="3"/>
      <c r="Y2122" s="49"/>
    </row>
    <row r="2123" spans="24:25" x14ac:dyDescent="0.25">
      <c r="X2123" s="3"/>
      <c r="Y2123" s="49"/>
    </row>
    <row r="2124" spans="24:25" x14ac:dyDescent="0.25">
      <c r="X2124" s="3"/>
      <c r="Y2124" s="49"/>
    </row>
    <row r="2125" spans="24:25" x14ac:dyDescent="0.25">
      <c r="X2125" s="3"/>
      <c r="Y2125" s="49"/>
    </row>
    <row r="2126" spans="24:25" x14ac:dyDescent="0.25">
      <c r="X2126" s="3"/>
      <c r="Y2126" s="49"/>
    </row>
    <row r="2127" spans="24:25" x14ac:dyDescent="0.25">
      <c r="X2127" s="3"/>
      <c r="Y2127" s="49"/>
    </row>
    <row r="2128" spans="24:25" x14ac:dyDescent="0.25">
      <c r="X2128" s="3"/>
      <c r="Y2128" s="49"/>
    </row>
    <row r="2129" spans="24:25" x14ac:dyDescent="0.25">
      <c r="X2129" s="3"/>
      <c r="Y2129" s="49"/>
    </row>
    <row r="2130" spans="24:25" x14ac:dyDescent="0.25">
      <c r="X2130" s="3"/>
      <c r="Y2130" s="49"/>
    </row>
    <row r="2131" spans="24:25" x14ac:dyDescent="0.25">
      <c r="X2131" s="3"/>
      <c r="Y2131" s="49"/>
    </row>
    <row r="2132" spans="24:25" x14ac:dyDescent="0.25">
      <c r="X2132" s="3"/>
      <c r="Y2132" s="49"/>
    </row>
    <row r="2133" spans="24:25" x14ac:dyDescent="0.25">
      <c r="X2133" s="3"/>
      <c r="Y2133" s="49"/>
    </row>
    <row r="2134" spans="24:25" x14ac:dyDescent="0.25">
      <c r="X2134" s="3"/>
      <c r="Y2134" s="49"/>
    </row>
    <row r="2135" spans="24:25" x14ac:dyDescent="0.25">
      <c r="X2135" s="3"/>
      <c r="Y2135" s="49"/>
    </row>
    <row r="2136" spans="24:25" x14ac:dyDescent="0.25">
      <c r="X2136" s="3"/>
      <c r="Y2136" s="49"/>
    </row>
    <row r="2137" spans="24:25" x14ac:dyDescent="0.25">
      <c r="X2137" s="3"/>
      <c r="Y2137" s="49"/>
    </row>
    <row r="2138" spans="24:25" x14ac:dyDescent="0.25">
      <c r="X2138" s="3"/>
      <c r="Y2138" s="49"/>
    </row>
    <row r="2139" spans="24:25" x14ac:dyDescent="0.25">
      <c r="X2139" s="3"/>
      <c r="Y2139" s="49"/>
    </row>
    <row r="2140" spans="24:25" x14ac:dyDescent="0.25">
      <c r="X2140" s="3"/>
      <c r="Y2140" s="49"/>
    </row>
    <row r="2141" spans="24:25" x14ac:dyDescent="0.25">
      <c r="X2141" s="3"/>
      <c r="Y2141" s="49"/>
    </row>
    <row r="2142" spans="24:25" x14ac:dyDescent="0.25">
      <c r="X2142" s="3"/>
      <c r="Y2142" s="49"/>
    </row>
    <row r="2143" spans="24:25" x14ac:dyDescent="0.25">
      <c r="X2143" s="3"/>
      <c r="Y2143" s="49"/>
    </row>
    <row r="2144" spans="24:25" x14ac:dyDescent="0.25">
      <c r="X2144" s="3"/>
      <c r="Y2144" s="49"/>
    </row>
    <row r="2145" spans="24:25" x14ac:dyDescent="0.25">
      <c r="X2145" s="3"/>
      <c r="Y2145" s="49"/>
    </row>
    <row r="2146" spans="24:25" x14ac:dyDescent="0.25">
      <c r="X2146" s="3"/>
      <c r="Y2146" s="49"/>
    </row>
    <row r="2147" spans="24:25" x14ac:dyDescent="0.25">
      <c r="X2147" s="3"/>
      <c r="Y2147" s="49"/>
    </row>
    <row r="2148" spans="24:25" x14ac:dyDescent="0.25">
      <c r="X2148" s="3"/>
      <c r="Y2148" s="49"/>
    </row>
    <row r="2149" spans="24:25" x14ac:dyDescent="0.25">
      <c r="X2149" s="3"/>
      <c r="Y2149" s="49"/>
    </row>
    <row r="2150" spans="24:25" x14ac:dyDescent="0.25">
      <c r="X2150" s="3"/>
      <c r="Y2150" s="49"/>
    </row>
    <row r="2151" spans="24:25" x14ac:dyDescent="0.25">
      <c r="X2151" s="3"/>
      <c r="Y2151" s="49"/>
    </row>
    <row r="2152" spans="24:25" x14ac:dyDescent="0.25">
      <c r="X2152" s="3"/>
      <c r="Y2152" s="49"/>
    </row>
    <row r="2153" spans="24:25" x14ac:dyDescent="0.25">
      <c r="X2153" s="3"/>
      <c r="Y2153" s="49"/>
    </row>
    <row r="2154" spans="24:25" x14ac:dyDescent="0.25">
      <c r="X2154" s="3"/>
      <c r="Y2154" s="49"/>
    </row>
    <row r="2155" spans="24:25" x14ac:dyDescent="0.25">
      <c r="X2155" s="3"/>
      <c r="Y2155" s="49"/>
    </row>
    <row r="2156" spans="24:25" x14ac:dyDescent="0.25">
      <c r="X2156" s="3"/>
      <c r="Y2156" s="49"/>
    </row>
    <row r="2157" spans="24:25" x14ac:dyDescent="0.25">
      <c r="X2157" s="3"/>
      <c r="Y2157" s="49"/>
    </row>
    <row r="2158" spans="24:25" x14ac:dyDescent="0.25">
      <c r="X2158" s="3"/>
      <c r="Y2158" s="49"/>
    </row>
    <row r="2159" spans="24:25" x14ac:dyDescent="0.25">
      <c r="X2159" s="3"/>
      <c r="Y2159" s="49"/>
    </row>
    <row r="2160" spans="24:25" x14ac:dyDescent="0.25">
      <c r="X2160" s="3"/>
      <c r="Y2160" s="49"/>
    </row>
    <row r="2161" spans="24:25" x14ac:dyDescent="0.25">
      <c r="X2161" s="3"/>
      <c r="Y2161" s="49"/>
    </row>
    <row r="2162" spans="24:25" x14ac:dyDescent="0.25">
      <c r="X2162" s="3"/>
      <c r="Y2162" s="49"/>
    </row>
    <row r="2163" spans="24:25" x14ac:dyDescent="0.25">
      <c r="X2163" s="3"/>
      <c r="Y2163" s="49"/>
    </row>
    <row r="2164" spans="24:25" x14ac:dyDescent="0.25">
      <c r="X2164" s="3"/>
      <c r="Y2164" s="49"/>
    </row>
    <row r="2165" spans="24:25" x14ac:dyDescent="0.25">
      <c r="X2165" s="3"/>
      <c r="Y2165" s="49"/>
    </row>
    <row r="2166" spans="24:25" x14ac:dyDescent="0.25">
      <c r="X2166" s="3"/>
      <c r="Y2166" s="49"/>
    </row>
    <row r="2167" spans="24:25" x14ac:dyDescent="0.25">
      <c r="X2167" s="3"/>
      <c r="Y2167" s="49"/>
    </row>
    <row r="2168" spans="24:25" x14ac:dyDescent="0.25">
      <c r="X2168" s="3"/>
      <c r="Y2168" s="49"/>
    </row>
    <row r="2169" spans="24:25" x14ac:dyDescent="0.25">
      <c r="X2169" s="3"/>
      <c r="Y2169" s="49"/>
    </row>
    <row r="2170" spans="24:25" x14ac:dyDescent="0.25">
      <c r="X2170" s="3"/>
      <c r="Y2170" s="49"/>
    </row>
    <row r="2171" spans="24:25" x14ac:dyDescent="0.25">
      <c r="X2171" s="3"/>
      <c r="Y2171" s="49"/>
    </row>
    <row r="2172" spans="24:25" x14ac:dyDescent="0.25">
      <c r="X2172" s="3"/>
      <c r="Y2172" s="49"/>
    </row>
    <row r="2173" spans="24:25" x14ac:dyDescent="0.25">
      <c r="X2173" s="3"/>
      <c r="Y2173" s="49"/>
    </row>
    <row r="2174" spans="24:25" x14ac:dyDescent="0.25">
      <c r="X2174" s="3"/>
      <c r="Y2174" s="49"/>
    </row>
    <row r="2175" spans="24:25" x14ac:dyDescent="0.25">
      <c r="X2175" s="3"/>
      <c r="Y2175" s="49"/>
    </row>
    <row r="2176" spans="24:25" x14ac:dyDescent="0.25">
      <c r="X2176" s="3"/>
      <c r="Y2176" s="49"/>
    </row>
    <row r="2177" spans="24:25" x14ac:dyDescent="0.25">
      <c r="X2177" s="3"/>
      <c r="Y2177" s="49"/>
    </row>
    <row r="2178" spans="24:25" x14ac:dyDescent="0.25">
      <c r="X2178" s="3"/>
      <c r="Y2178" s="49"/>
    </row>
    <row r="2179" spans="24:25" x14ac:dyDescent="0.25">
      <c r="X2179" s="3"/>
      <c r="Y2179" s="49"/>
    </row>
    <row r="2180" spans="24:25" x14ac:dyDescent="0.25">
      <c r="X2180" s="3"/>
      <c r="Y2180" s="49"/>
    </row>
    <row r="2181" spans="24:25" x14ac:dyDescent="0.25">
      <c r="X2181" s="3"/>
      <c r="Y2181" s="49"/>
    </row>
    <row r="2182" spans="24:25" x14ac:dyDescent="0.25">
      <c r="X2182" s="3"/>
      <c r="Y2182" s="49"/>
    </row>
    <row r="2183" spans="24:25" x14ac:dyDescent="0.25">
      <c r="X2183" s="3"/>
      <c r="Y2183" s="49"/>
    </row>
    <row r="2184" spans="24:25" x14ac:dyDescent="0.25">
      <c r="X2184" s="3"/>
      <c r="Y2184" s="49"/>
    </row>
    <row r="2185" spans="24:25" x14ac:dyDescent="0.25">
      <c r="X2185" s="3"/>
      <c r="Y2185" s="49"/>
    </row>
    <row r="2186" spans="24:25" x14ac:dyDescent="0.25">
      <c r="X2186" s="3"/>
      <c r="Y2186" s="49"/>
    </row>
    <row r="2187" spans="24:25" x14ac:dyDescent="0.25">
      <c r="X2187" s="3"/>
      <c r="Y2187" s="49"/>
    </row>
    <row r="2188" spans="24:25" x14ac:dyDescent="0.25">
      <c r="X2188" s="3"/>
      <c r="Y2188" s="49"/>
    </row>
    <row r="2189" spans="24:25" x14ac:dyDescent="0.25">
      <c r="X2189" s="3"/>
      <c r="Y2189" s="49"/>
    </row>
    <row r="2190" spans="24:25" x14ac:dyDescent="0.25">
      <c r="X2190" s="3"/>
      <c r="Y2190" s="49"/>
    </row>
    <row r="2191" spans="24:25" x14ac:dyDescent="0.25">
      <c r="X2191" s="3"/>
      <c r="Y2191" s="49"/>
    </row>
    <row r="2192" spans="24:25" x14ac:dyDescent="0.25">
      <c r="X2192" s="3"/>
      <c r="Y2192" s="49"/>
    </row>
    <row r="2193" spans="24:25" x14ac:dyDescent="0.25">
      <c r="X2193" s="3"/>
      <c r="Y2193" s="49"/>
    </row>
    <row r="2194" spans="24:25" x14ac:dyDescent="0.25">
      <c r="X2194" s="3"/>
      <c r="Y2194" s="49"/>
    </row>
    <row r="2195" spans="24:25" x14ac:dyDescent="0.25">
      <c r="X2195" s="3"/>
      <c r="Y2195" s="49"/>
    </row>
    <row r="2196" spans="24:25" x14ac:dyDescent="0.25">
      <c r="X2196" s="3"/>
      <c r="Y2196" s="49"/>
    </row>
    <row r="2197" spans="24:25" x14ac:dyDescent="0.25">
      <c r="X2197" s="3"/>
      <c r="Y2197" s="49"/>
    </row>
    <row r="2198" spans="24:25" x14ac:dyDescent="0.25">
      <c r="X2198" s="3"/>
      <c r="Y2198" s="49"/>
    </row>
    <row r="2199" spans="24:25" x14ac:dyDescent="0.25">
      <c r="X2199" s="3"/>
      <c r="Y2199" s="49"/>
    </row>
    <row r="2200" spans="24:25" x14ac:dyDescent="0.25">
      <c r="X2200" s="3"/>
      <c r="Y2200" s="49"/>
    </row>
    <row r="2201" spans="24:25" x14ac:dyDescent="0.25">
      <c r="X2201" s="3"/>
      <c r="Y2201" s="49"/>
    </row>
    <row r="2202" spans="24:25" x14ac:dyDescent="0.25">
      <c r="X2202" s="3"/>
      <c r="Y2202" s="49"/>
    </row>
    <row r="2203" spans="24:25" x14ac:dyDescent="0.25">
      <c r="X2203" s="3"/>
      <c r="Y2203" s="49"/>
    </row>
    <row r="2204" spans="24:25" x14ac:dyDescent="0.25">
      <c r="X2204" s="3"/>
      <c r="Y2204" s="49"/>
    </row>
    <row r="2205" spans="24:25" x14ac:dyDescent="0.25">
      <c r="X2205" s="3"/>
      <c r="Y2205" s="49"/>
    </row>
    <row r="2206" spans="24:25" x14ac:dyDescent="0.25">
      <c r="X2206" s="3"/>
      <c r="Y2206" s="49"/>
    </row>
    <row r="2207" spans="24:25" x14ac:dyDescent="0.25">
      <c r="X2207" s="3"/>
      <c r="Y2207" s="49"/>
    </row>
    <row r="2208" spans="24:25" x14ac:dyDescent="0.25">
      <c r="X2208" s="3"/>
      <c r="Y2208" s="49"/>
    </row>
    <row r="2209" spans="24:25" x14ac:dyDescent="0.25">
      <c r="X2209" s="3"/>
      <c r="Y2209" s="49"/>
    </row>
    <row r="2210" spans="24:25" x14ac:dyDescent="0.25">
      <c r="X2210" s="3"/>
      <c r="Y2210" s="49"/>
    </row>
    <row r="2211" spans="24:25" x14ac:dyDescent="0.25">
      <c r="X2211" s="3"/>
      <c r="Y2211" s="49"/>
    </row>
    <row r="2212" spans="24:25" x14ac:dyDescent="0.25">
      <c r="X2212" s="3"/>
      <c r="Y2212" s="49"/>
    </row>
    <row r="2213" spans="24:25" x14ac:dyDescent="0.25">
      <c r="X2213" s="3"/>
      <c r="Y2213" s="49"/>
    </row>
    <row r="2214" spans="24:25" x14ac:dyDescent="0.25">
      <c r="X2214" s="3"/>
      <c r="Y2214" s="49"/>
    </row>
    <row r="2215" spans="24:25" x14ac:dyDescent="0.25">
      <c r="X2215" s="3"/>
      <c r="Y2215" s="49"/>
    </row>
    <row r="2216" spans="24:25" x14ac:dyDescent="0.25">
      <c r="X2216" s="3"/>
      <c r="Y2216" s="49"/>
    </row>
    <row r="2217" spans="24:25" x14ac:dyDescent="0.25">
      <c r="X2217" s="3"/>
      <c r="Y2217" s="49"/>
    </row>
    <row r="2218" spans="24:25" x14ac:dyDescent="0.25">
      <c r="X2218" s="3"/>
      <c r="Y2218" s="49"/>
    </row>
    <row r="2219" spans="24:25" x14ac:dyDescent="0.25">
      <c r="X2219" s="3"/>
      <c r="Y2219" s="49"/>
    </row>
    <row r="2220" spans="24:25" x14ac:dyDescent="0.25">
      <c r="X2220" s="3"/>
      <c r="Y2220" s="49"/>
    </row>
    <row r="2221" spans="24:25" x14ac:dyDescent="0.25">
      <c r="X2221" s="3"/>
      <c r="Y2221" s="49"/>
    </row>
    <row r="2222" spans="24:25" x14ac:dyDescent="0.25">
      <c r="X2222" s="3"/>
      <c r="Y2222" s="49"/>
    </row>
    <row r="2223" spans="24:25" x14ac:dyDescent="0.25">
      <c r="X2223" s="3"/>
      <c r="Y2223" s="49"/>
    </row>
    <row r="2224" spans="24:25" x14ac:dyDescent="0.25">
      <c r="X2224" s="3"/>
      <c r="Y2224" s="49"/>
    </row>
    <row r="2225" spans="24:25" x14ac:dyDescent="0.25">
      <c r="X2225" s="3"/>
      <c r="Y2225" s="49"/>
    </row>
    <row r="2226" spans="24:25" x14ac:dyDescent="0.25">
      <c r="X2226" s="3"/>
      <c r="Y2226" s="49"/>
    </row>
    <row r="2227" spans="24:25" x14ac:dyDescent="0.25">
      <c r="X2227" s="3"/>
      <c r="Y2227" s="49"/>
    </row>
    <row r="2228" spans="24:25" x14ac:dyDescent="0.25">
      <c r="X2228" s="3"/>
      <c r="Y2228" s="49"/>
    </row>
    <row r="2229" spans="24:25" x14ac:dyDescent="0.25">
      <c r="X2229" s="3"/>
      <c r="Y2229" s="49"/>
    </row>
    <row r="2230" spans="24:25" x14ac:dyDescent="0.25">
      <c r="X2230" s="3"/>
      <c r="Y2230" s="49"/>
    </row>
    <row r="2231" spans="24:25" x14ac:dyDescent="0.25">
      <c r="X2231" s="3"/>
      <c r="Y2231" s="49"/>
    </row>
    <row r="2232" spans="24:25" x14ac:dyDescent="0.25">
      <c r="X2232" s="3"/>
      <c r="Y2232" s="49"/>
    </row>
    <row r="2233" spans="24:25" x14ac:dyDescent="0.25">
      <c r="X2233" s="3"/>
      <c r="Y2233" s="49"/>
    </row>
    <row r="2234" spans="24:25" x14ac:dyDescent="0.25">
      <c r="X2234" s="3"/>
      <c r="Y2234" s="49"/>
    </row>
    <row r="2235" spans="24:25" x14ac:dyDescent="0.25">
      <c r="X2235" s="3"/>
      <c r="Y2235" s="49"/>
    </row>
    <row r="2236" spans="24:25" x14ac:dyDescent="0.25">
      <c r="X2236" s="3"/>
      <c r="Y2236" s="49"/>
    </row>
    <row r="2237" spans="24:25" x14ac:dyDescent="0.25">
      <c r="X2237" s="3"/>
      <c r="Y2237" s="49"/>
    </row>
    <row r="2238" spans="24:25" x14ac:dyDescent="0.25">
      <c r="X2238" s="3"/>
      <c r="Y2238" s="49"/>
    </row>
    <row r="2239" spans="24:25" x14ac:dyDescent="0.25">
      <c r="X2239" s="3"/>
      <c r="Y2239" s="49"/>
    </row>
    <row r="2240" spans="24:25" x14ac:dyDescent="0.25">
      <c r="X2240" s="3"/>
      <c r="Y2240" s="49"/>
    </row>
    <row r="2241" spans="24:25" x14ac:dyDescent="0.25">
      <c r="X2241" s="3"/>
      <c r="Y2241" s="49"/>
    </row>
    <row r="2242" spans="24:25" x14ac:dyDescent="0.25">
      <c r="X2242" s="3"/>
      <c r="Y2242" s="49"/>
    </row>
    <row r="2243" spans="24:25" x14ac:dyDescent="0.25">
      <c r="X2243" s="3"/>
      <c r="Y2243" s="49"/>
    </row>
    <row r="2244" spans="24:25" x14ac:dyDescent="0.25">
      <c r="X2244" s="3"/>
      <c r="Y2244" s="49"/>
    </row>
    <row r="2245" spans="24:25" x14ac:dyDescent="0.25">
      <c r="X2245" s="3"/>
      <c r="Y2245" s="49"/>
    </row>
    <row r="2246" spans="24:25" x14ac:dyDescent="0.25">
      <c r="X2246" s="3"/>
      <c r="Y2246" s="49"/>
    </row>
    <row r="2247" spans="24:25" x14ac:dyDescent="0.25">
      <c r="X2247" s="3"/>
      <c r="Y2247" s="49"/>
    </row>
    <row r="2248" spans="24:25" x14ac:dyDescent="0.25">
      <c r="X2248" s="3"/>
      <c r="Y2248" s="49"/>
    </row>
    <row r="2249" spans="24:25" x14ac:dyDescent="0.25">
      <c r="X2249" s="3"/>
      <c r="Y2249" s="49"/>
    </row>
    <row r="2250" spans="24:25" x14ac:dyDescent="0.25">
      <c r="X2250" s="3"/>
      <c r="Y2250" s="49"/>
    </row>
    <row r="2251" spans="24:25" x14ac:dyDescent="0.25">
      <c r="X2251" s="3"/>
      <c r="Y2251" s="49"/>
    </row>
    <row r="2252" spans="24:25" x14ac:dyDescent="0.25">
      <c r="X2252" s="3"/>
      <c r="Y2252" s="49"/>
    </row>
    <row r="2253" spans="24:25" x14ac:dyDescent="0.25">
      <c r="X2253" s="3"/>
      <c r="Y2253" s="49"/>
    </row>
    <row r="2254" spans="24:25" x14ac:dyDescent="0.25">
      <c r="X2254" s="3"/>
      <c r="Y2254" s="49"/>
    </row>
    <row r="2255" spans="24:25" x14ac:dyDescent="0.25">
      <c r="X2255" s="3"/>
      <c r="Y2255" s="49"/>
    </row>
    <row r="2256" spans="24:25" x14ac:dyDescent="0.25">
      <c r="X2256" s="3"/>
      <c r="Y2256" s="49"/>
    </row>
    <row r="2257" spans="24:25" x14ac:dyDescent="0.25">
      <c r="X2257" s="3"/>
      <c r="Y2257" s="49"/>
    </row>
    <row r="2258" spans="24:25" x14ac:dyDescent="0.25">
      <c r="X2258" s="3"/>
      <c r="Y2258" s="49"/>
    </row>
    <row r="2259" spans="24:25" x14ac:dyDescent="0.25">
      <c r="X2259" s="3"/>
      <c r="Y2259" s="49"/>
    </row>
    <row r="2260" spans="24:25" x14ac:dyDescent="0.25">
      <c r="X2260" s="3"/>
      <c r="Y2260" s="49"/>
    </row>
    <row r="2261" spans="24:25" x14ac:dyDescent="0.25">
      <c r="X2261" s="3"/>
      <c r="Y2261" s="49"/>
    </row>
    <row r="2262" spans="24:25" x14ac:dyDescent="0.25">
      <c r="X2262" s="3"/>
      <c r="Y2262" s="49"/>
    </row>
    <row r="2263" spans="24:25" x14ac:dyDescent="0.25">
      <c r="X2263" s="3"/>
      <c r="Y2263" s="49"/>
    </row>
    <row r="2264" spans="24:25" x14ac:dyDescent="0.25">
      <c r="X2264" s="3"/>
      <c r="Y2264" s="49"/>
    </row>
    <row r="2265" spans="24:25" x14ac:dyDescent="0.25">
      <c r="X2265" s="3"/>
      <c r="Y2265" s="49"/>
    </row>
    <row r="2266" spans="24:25" x14ac:dyDescent="0.25">
      <c r="X2266" s="3"/>
      <c r="Y2266" s="49"/>
    </row>
    <row r="2267" spans="24:25" x14ac:dyDescent="0.25">
      <c r="X2267" s="3"/>
      <c r="Y2267" s="49"/>
    </row>
    <row r="2268" spans="24:25" x14ac:dyDescent="0.25">
      <c r="X2268" s="3"/>
      <c r="Y2268" s="49"/>
    </row>
    <row r="2269" spans="24:25" x14ac:dyDescent="0.25">
      <c r="X2269" s="3"/>
      <c r="Y2269" s="49"/>
    </row>
    <row r="2270" spans="24:25" x14ac:dyDescent="0.25">
      <c r="X2270" s="3"/>
      <c r="Y2270" s="49"/>
    </row>
    <row r="2271" spans="24:25" x14ac:dyDescent="0.25">
      <c r="X2271" s="3"/>
      <c r="Y2271" s="49"/>
    </row>
    <row r="2272" spans="24:25" x14ac:dyDescent="0.25">
      <c r="X2272" s="3"/>
      <c r="Y2272" s="49"/>
    </row>
    <row r="2273" spans="24:25" x14ac:dyDescent="0.25">
      <c r="X2273" s="3"/>
      <c r="Y2273" s="49"/>
    </row>
    <row r="2274" spans="24:25" x14ac:dyDescent="0.25">
      <c r="X2274" s="3"/>
      <c r="Y2274" s="49"/>
    </row>
    <row r="2275" spans="24:25" x14ac:dyDescent="0.25">
      <c r="X2275" s="3"/>
      <c r="Y2275" s="49"/>
    </row>
    <row r="2276" spans="24:25" x14ac:dyDescent="0.25">
      <c r="X2276" s="3"/>
      <c r="Y2276" s="49"/>
    </row>
    <row r="2277" spans="24:25" x14ac:dyDescent="0.25">
      <c r="X2277" s="3"/>
      <c r="Y2277" s="49"/>
    </row>
    <row r="2278" spans="24:25" x14ac:dyDescent="0.25">
      <c r="X2278" s="3"/>
      <c r="Y2278" s="49"/>
    </row>
    <row r="2279" spans="24:25" x14ac:dyDescent="0.25">
      <c r="X2279" s="3"/>
      <c r="Y2279" s="49"/>
    </row>
    <row r="2280" spans="24:25" x14ac:dyDescent="0.25">
      <c r="X2280" s="3"/>
      <c r="Y2280" s="49"/>
    </row>
    <row r="2281" spans="24:25" x14ac:dyDescent="0.25">
      <c r="X2281" s="3"/>
      <c r="Y2281" s="49"/>
    </row>
    <row r="2282" spans="24:25" x14ac:dyDescent="0.25">
      <c r="X2282" s="3"/>
      <c r="Y2282" s="49"/>
    </row>
    <row r="2283" spans="24:25" x14ac:dyDescent="0.25">
      <c r="X2283" s="3"/>
      <c r="Y2283" s="49"/>
    </row>
    <row r="2284" spans="24:25" x14ac:dyDescent="0.25">
      <c r="X2284" s="3"/>
      <c r="Y2284" s="49"/>
    </row>
    <row r="2285" spans="24:25" x14ac:dyDescent="0.25">
      <c r="X2285" s="3"/>
      <c r="Y2285" s="49"/>
    </row>
    <row r="2286" spans="24:25" x14ac:dyDescent="0.25">
      <c r="X2286" s="3"/>
      <c r="Y2286" s="49"/>
    </row>
    <row r="2287" spans="24:25" x14ac:dyDescent="0.25">
      <c r="X2287" s="3"/>
      <c r="Y2287" s="49"/>
    </row>
    <row r="2288" spans="24:25" x14ac:dyDescent="0.25">
      <c r="X2288" s="3"/>
      <c r="Y2288" s="49"/>
    </row>
    <row r="2289" spans="24:25" x14ac:dyDescent="0.25">
      <c r="X2289" s="3"/>
      <c r="Y2289" s="49"/>
    </row>
    <row r="2290" spans="24:25" x14ac:dyDescent="0.25">
      <c r="X2290" s="3"/>
      <c r="Y2290" s="49"/>
    </row>
    <row r="2291" spans="24:25" x14ac:dyDescent="0.25">
      <c r="X2291" s="3"/>
      <c r="Y2291" s="49"/>
    </row>
    <row r="2292" spans="24:25" x14ac:dyDescent="0.25">
      <c r="X2292" s="3"/>
      <c r="Y2292" s="49"/>
    </row>
    <row r="2293" spans="24:25" x14ac:dyDescent="0.25">
      <c r="X2293" s="3"/>
      <c r="Y2293" s="49"/>
    </row>
    <row r="2294" spans="24:25" x14ac:dyDescent="0.25">
      <c r="X2294" s="3"/>
      <c r="Y2294" s="49"/>
    </row>
    <row r="2295" spans="24:25" x14ac:dyDescent="0.25">
      <c r="X2295" s="3"/>
      <c r="Y2295" s="49"/>
    </row>
    <row r="2296" spans="24:25" x14ac:dyDescent="0.25">
      <c r="X2296" s="3"/>
      <c r="Y2296" s="49"/>
    </row>
    <row r="2297" spans="24:25" x14ac:dyDescent="0.25">
      <c r="X2297" s="3"/>
      <c r="Y2297" s="49"/>
    </row>
    <row r="2298" spans="24:25" x14ac:dyDescent="0.25">
      <c r="X2298" s="3"/>
      <c r="Y2298" s="49"/>
    </row>
    <row r="2299" spans="24:25" x14ac:dyDescent="0.25">
      <c r="X2299" s="3"/>
      <c r="Y2299" s="49"/>
    </row>
    <row r="2300" spans="24:25" x14ac:dyDescent="0.25">
      <c r="X2300" s="3"/>
      <c r="Y2300" s="49"/>
    </row>
    <row r="2301" spans="24:25" x14ac:dyDescent="0.25">
      <c r="X2301" s="3"/>
      <c r="Y2301" s="49"/>
    </row>
    <row r="2302" spans="24:25" x14ac:dyDescent="0.25">
      <c r="X2302" s="3"/>
      <c r="Y2302" s="49"/>
    </row>
    <row r="2303" spans="24:25" x14ac:dyDescent="0.25">
      <c r="X2303" s="3"/>
      <c r="Y2303" s="49"/>
    </row>
    <row r="2304" spans="24:25" x14ac:dyDescent="0.25">
      <c r="X2304" s="3"/>
      <c r="Y2304" s="49"/>
    </row>
    <row r="2305" spans="24:25" x14ac:dyDescent="0.25">
      <c r="X2305" s="3"/>
      <c r="Y2305" s="49"/>
    </row>
    <row r="2306" spans="24:25" x14ac:dyDescent="0.25">
      <c r="X2306" s="3"/>
      <c r="Y2306" s="49"/>
    </row>
    <row r="2307" spans="24:25" x14ac:dyDescent="0.25">
      <c r="X2307" s="3"/>
      <c r="Y2307" s="49"/>
    </row>
    <row r="2308" spans="24:25" x14ac:dyDescent="0.25">
      <c r="X2308" s="3"/>
      <c r="Y2308" s="49"/>
    </row>
    <row r="2309" spans="24:25" x14ac:dyDescent="0.25">
      <c r="X2309" s="3"/>
      <c r="Y2309" s="49"/>
    </row>
    <row r="2310" spans="24:25" x14ac:dyDescent="0.25">
      <c r="X2310" s="3"/>
      <c r="Y2310" s="49"/>
    </row>
    <row r="2311" spans="24:25" x14ac:dyDescent="0.25">
      <c r="X2311" s="3"/>
      <c r="Y2311" s="49"/>
    </row>
    <row r="2312" spans="24:25" x14ac:dyDescent="0.25">
      <c r="X2312" s="3"/>
      <c r="Y2312" s="49"/>
    </row>
    <row r="2313" spans="24:25" x14ac:dyDescent="0.25">
      <c r="X2313" s="3"/>
      <c r="Y2313" s="49"/>
    </row>
    <row r="2314" spans="24:25" x14ac:dyDescent="0.25">
      <c r="X2314" s="3"/>
      <c r="Y2314" s="49"/>
    </row>
    <row r="2315" spans="24:25" x14ac:dyDescent="0.25">
      <c r="X2315" s="3"/>
      <c r="Y2315" s="49"/>
    </row>
    <row r="2316" spans="24:25" x14ac:dyDescent="0.25">
      <c r="X2316" s="3"/>
      <c r="Y2316" s="49"/>
    </row>
    <row r="2317" spans="24:25" x14ac:dyDescent="0.25">
      <c r="X2317" s="3"/>
      <c r="Y2317" s="49"/>
    </row>
    <row r="2318" spans="24:25" x14ac:dyDescent="0.25">
      <c r="X2318" s="3"/>
      <c r="Y2318" s="49"/>
    </row>
    <row r="2319" spans="24:25" x14ac:dyDescent="0.25">
      <c r="X2319" s="3"/>
      <c r="Y2319" s="49"/>
    </row>
    <row r="2320" spans="24:25" x14ac:dyDescent="0.25">
      <c r="X2320" s="3"/>
      <c r="Y2320" s="49"/>
    </row>
    <row r="2321" spans="24:25" x14ac:dyDescent="0.25">
      <c r="X2321" s="3"/>
      <c r="Y2321" s="49"/>
    </row>
    <row r="2322" spans="24:25" x14ac:dyDescent="0.25">
      <c r="X2322" s="3"/>
      <c r="Y2322" s="49"/>
    </row>
    <row r="2323" spans="24:25" x14ac:dyDescent="0.25">
      <c r="X2323" s="3"/>
      <c r="Y2323" s="49"/>
    </row>
    <row r="2324" spans="24:25" x14ac:dyDescent="0.25">
      <c r="X2324" s="3"/>
      <c r="Y2324" s="49"/>
    </row>
    <row r="2325" spans="24:25" x14ac:dyDescent="0.25">
      <c r="X2325" s="3"/>
      <c r="Y2325" s="49"/>
    </row>
    <row r="2326" spans="24:25" x14ac:dyDescent="0.25">
      <c r="X2326" s="3"/>
      <c r="Y2326" s="49"/>
    </row>
    <row r="2327" spans="24:25" x14ac:dyDescent="0.25">
      <c r="X2327" s="3"/>
      <c r="Y2327" s="49"/>
    </row>
    <row r="2328" spans="24:25" x14ac:dyDescent="0.25">
      <c r="X2328" s="3"/>
      <c r="Y2328" s="49"/>
    </row>
    <row r="2329" spans="24:25" x14ac:dyDescent="0.25">
      <c r="X2329" s="3"/>
      <c r="Y2329" s="49"/>
    </row>
    <row r="2330" spans="24:25" x14ac:dyDescent="0.25">
      <c r="X2330" s="3"/>
      <c r="Y2330" s="49"/>
    </row>
    <row r="2331" spans="24:25" x14ac:dyDescent="0.25">
      <c r="X2331" s="3"/>
      <c r="Y2331" s="49"/>
    </row>
    <row r="2332" spans="24:25" x14ac:dyDescent="0.25">
      <c r="X2332" s="3"/>
      <c r="Y2332" s="49"/>
    </row>
    <row r="2333" spans="24:25" x14ac:dyDescent="0.25">
      <c r="X2333" s="3"/>
      <c r="Y2333" s="49"/>
    </row>
    <row r="2334" spans="24:25" x14ac:dyDescent="0.25">
      <c r="X2334" s="3"/>
      <c r="Y2334" s="49"/>
    </row>
    <row r="2335" spans="24:25" x14ac:dyDescent="0.25">
      <c r="X2335" s="3"/>
      <c r="Y2335" s="49"/>
    </row>
    <row r="2336" spans="24:25" x14ac:dyDescent="0.25">
      <c r="X2336" s="3"/>
      <c r="Y2336" s="49"/>
    </row>
    <row r="2337" spans="24:25" x14ac:dyDescent="0.25">
      <c r="X2337" s="3"/>
      <c r="Y2337" s="49"/>
    </row>
    <row r="2338" spans="24:25" x14ac:dyDescent="0.25">
      <c r="X2338" s="3"/>
      <c r="Y2338" s="49"/>
    </row>
    <row r="2339" spans="24:25" x14ac:dyDescent="0.25">
      <c r="X2339" s="3"/>
      <c r="Y2339" s="49"/>
    </row>
    <row r="2340" spans="24:25" x14ac:dyDescent="0.25">
      <c r="X2340" s="3"/>
      <c r="Y2340" s="49"/>
    </row>
    <row r="2341" spans="24:25" x14ac:dyDescent="0.25">
      <c r="X2341" s="3"/>
      <c r="Y2341" s="49"/>
    </row>
    <row r="2342" spans="24:25" x14ac:dyDescent="0.25">
      <c r="X2342" s="3"/>
      <c r="Y2342" s="49"/>
    </row>
    <row r="2343" spans="24:25" x14ac:dyDescent="0.25">
      <c r="X2343" s="3"/>
      <c r="Y2343" s="49"/>
    </row>
    <row r="2344" spans="24:25" x14ac:dyDescent="0.25">
      <c r="X2344" s="3"/>
      <c r="Y2344" s="49"/>
    </row>
    <row r="2345" spans="24:25" x14ac:dyDescent="0.25">
      <c r="X2345" s="3"/>
      <c r="Y2345" s="49"/>
    </row>
    <row r="2346" spans="24:25" x14ac:dyDescent="0.25">
      <c r="X2346" s="3"/>
      <c r="Y2346" s="49"/>
    </row>
    <row r="2347" spans="24:25" x14ac:dyDescent="0.25">
      <c r="X2347" s="3"/>
      <c r="Y2347" s="49"/>
    </row>
    <row r="2348" spans="24:25" x14ac:dyDescent="0.25">
      <c r="X2348" s="3"/>
      <c r="Y2348" s="49"/>
    </row>
    <row r="2349" spans="24:25" x14ac:dyDescent="0.25">
      <c r="X2349" s="3"/>
      <c r="Y2349" s="49"/>
    </row>
    <row r="2350" spans="24:25" x14ac:dyDescent="0.25">
      <c r="X2350" s="3"/>
      <c r="Y2350" s="49"/>
    </row>
    <row r="2351" spans="24:25" x14ac:dyDescent="0.25">
      <c r="X2351" s="3"/>
      <c r="Y2351" s="49"/>
    </row>
    <row r="2352" spans="24:25" x14ac:dyDescent="0.25">
      <c r="X2352" s="3"/>
      <c r="Y2352" s="49"/>
    </row>
    <row r="2353" spans="24:25" x14ac:dyDescent="0.25">
      <c r="X2353" s="3"/>
      <c r="Y2353" s="49"/>
    </row>
    <row r="2354" spans="24:25" x14ac:dyDescent="0.25">
      <c r="X2354" s="3"/>
      <c r="Y2354" s="49"/>
    </row>
    <row r="2355" spans="24:25" x14ac:dyDescent="0.25">
      <c r="X2355" s="3"/>
      <c r="Y2355" s="49"/>
    </row>
    <row r="2356" spans="24:25" x14ac:dyDescent="0.25">
      <c r="X2356" s="3"/>
      <c r="Y2356" s="49"/>
    </row>
    <row r="2357" spans="24:25" x14ac:dyDescent="0.25">
      <c r="X2357" s="3"/>
      <c r="Y2357" s="49"/>
    </row>
    <row r="2358" spans="24:25" x14ac:dyDescent="0.25">
      <c r="X2358" s="3"/>
      <c r="Y2358" s="49"/>
    </row>
    <row r="2359" spans="24:25" x14ac:dyDescent="0.25">
      <c r="X2359" s="3"/>
      <c r="Y2359" s="49"/>
    </row>
    <row r="2360" spans="24:25" x14ac:dyDescent="0.25">
      <c r="X2360" s="3"/>
      <c r="Y2360" s="49"/>
    </row>
    <row r="2361" spans="24:25" x14ac:dyDescent="0.25">
      <c r="X2361" s="3"/>
      <c r="Y2361" s="49"/>
    </row>
    <row r="2362" spans="24:25" x14ac:dyDescent="0.25">
      <c r="X2362" s="3"/>
      <c r="Y2362" s="49"/>
    </row>
    <row r="2363" spans="24:25" x14ac:dyDescent="0.25">
      <c r="X2363" s="3"/>
      <c r="Y2363" s="49"/>
    </row>
    <row r="2364" spans="24:25" x14ac:dyDescent="0.25">
      <c r="X2364" s="3"/>
      <c r="Y2364" s="49"/>
    </row>
    <row r="2365" spans="24:25" x14ac:dyDescent="0.25">
      <c r="X2365" s="3"/>
      <c r="Y2365" s="49"/>
    </row>
    <row r="2366" spans="24:25" x14ac:dyDescent="0.25">
      <c r="X2366" s="3"/>
      <c r="Y2366" s="49"/>
    </row>
    <row r="2367" spans="24:25" x14ac:dyDescent="0.25">
      <c r="X2367" s="3"/>
      <c r="Y2367" s="49"/>
    </row>
    <row r="2368" spans="24:25" x14ac:dyDescent="0.25">
      <c r="X2368" s="3"/>
      <c r="Y2368" s="49"/>
    </row>
    <row r="2369" spans="24:25" x14ac:dyDescent="0.25">
      <c r="X2369" s="3"/>
      <c r="Y2369" s="49"/>
    </row>
    <row r="2370" spans="24:25" x14ac:dyDescent="0.25">
      <c r="X2370" s="3"/>
      <c r="Y2370" s="49"/>
    </row>
    <row r="2371" spans="24:25" x14ac:dyDescent="0.25">
      <c r="X2371" s="3"/>
      <c r="Y2371" s="49"/>
    </row>
    <row r="2372" spans="24:25" x14ac:dyDescent="0.25">
      <c r="X2372" s="3"/>
      <c r="Y2372" s="49"/>
    </row>
    <row r="2373" spans="24:25" x14ac:dyDescent="0.25">
      <c r="X2373" s="3"/>
      <c r="Y2373" s="49"/>
    </row>
    <row r="2374" spans="24:25" x14ac:dyDescent="0.25">
      <c r="X2374" s="3"/>
      <c r="Y2374" s="49"/>
    </row>
    <row r="2375" spans="24:25" x14ac:dyDescent="0.25">
      <c r="X2375" s="3"/>
      <c r="Y2375" s="49"/>
    </row>
    <row r="2376" spans="24:25" x14ac:dyDescent="0.25">
      <c r="X2376" s="3"/>
      <c r="Y2376" s="49"/>
    </row>
    <row r="2377" spans="24:25" x14ac:dyDescent="0.25">
      <c r="X2377" s="3"/>
      <c r="Y2377" s="49"/>
    </row>
    <row r="2378" spans="24:25" x14ac:dyDescent="0.25">
      <c r="X2378" s="3"/>
      <c r="Y2378" s="49"/>
    </row>
    <row r="2379" spans="24:25" x14ac:dyDescent="0.25">
      <c r="X2379" s="3"/>
      <c r="Y2379" s="49"/>
    </row>
    <row r="2380" spans="24:25" x14ac:dyDescent="0.25">
      <c r="X2380" s="3"/>
      <c r="Y2380" s="49"/>
    </row>
    <row r="2381" spans="24:25" x14ac:dyDescent="0.25">
      <c r="X2381" s="3"/>
      <c r="Y2381" s="49"/>
    </row>
    <row r="2382" spans="24:25" x14ac:dyDescent="0.25">
      <c r="X2382" s="3"/>
      <c r="Y2382" s="49"/>
    </row>
    <row r="2383" spans="24:25" x14ac:dyDescent="0.25">
      <c r="X2383" s="3"/>
      <c r="Y2383" s="49"/>
    </row>
    <row r="2384" spans="24:25" x14ac:dyDescent="0.25">
      <c r="X2384" s="3"/>
      <c r="Y2384" s="49"/>
    </row>
    <row r="2385" spans="24:25" x14ac:dyDescent="0.25">
      <c r="X2385" s="3"/>
      <c r="Y2385" s="49"/>
    </row>
    <row r="2386" spans="24:25" x14ac:dyDescent="0.25">
      <c r="X2386" s="3"/>
      <c r="Y2386" s="49"/>
    </row>
    <row r="2387" spans="24:25" x14ac:dyDescent="0.25">
      <c r="X2387" s="3"/>
      <c r="Y2387" s="49"/>
    </row>
    <row r="2388" spans="24:25" x14ac:dyDescent="0.25">
      <c r="X2388" s="3"/>
      <c r="Y2388" s="49"/>
    </row>
    <row r="2389" spans="24:25" x14ac:dyDescent="0.25">
      <c r="X2389" s="3"/>
      <c r="Y2389" s="49"/>
    </row>
    <row r="2390" spans="24:25" x14ac:dyDescent="0.25">
      <c r="X2390" s="3"/>
      <c r="Y2390" s="49"/>
    </row>
    <row r="2391" spans="24:25" x14ac:dyDescent="0.25">
      <c r="X2391" s="3"/>
      <c r="Y2391" s="49"/>
    </row>
    <row r="2392" spans="24:25" x14ac:dyDescent="0.25">
      <c r="X2392" s="3"/>
      <c r="Y2392" s="49"/>
    </row>
    <row r="2393" spans="24:25" x14ac:dyDescent="0.25">
      <c r="X2393" s="3"/>
      <c r="Y2393" s="49"/>
    </row>
    <row r="2394" spans="24:25" x14ac:dyDescent="0.25">
      <c r="X2394" s="3"/>
      <c r="Y2394" s="49"/>
    </row>
    <row r="2395" spans="24:25" x14ac:dyDescent="0.25">
      <c r="X2395" s="3"/>
      <c r="Y2395" s="49"/>
    </row>
    <row r="2396" spans="24:25" x14ac:dyDescent="0.25">
      <c r="X2396" s="3"/>
      <c r="Y2396" s="49"/>
    </row>
    <row r="2397" spans="24:25" x14ac:dyDescent="0.25">
      <c r="X2397" s="3"/>
      <c r="Y2397" s="49"/>
    </row>
    <row r="2398" spans="24:25" x14ac:dyDescent="0.25">
      <c r="X2398" s="3"/>
      <c r="Y2398" s="49"/>
    </row>
    <row r="2399" spans="24:25" x14ac:dyDescent="0.25">
      <c r="X2399" s="3"/>
      <c r="Y2399" s="49"/>
    </row>
    <row r="2400" spans="24:25" x14ac:dyDescent="0.25">
      <c r="X2400" s="3"/>
      <c r="Y2400" s="49"/>
    </row>
    <row r="2401" spans="24:25" x14ac:dyDescent="0.25">
      <c r="X2401" s="3"/>
      <c r="Y2401" s="49"/>
    </row>
    <row r="2402" spans="24:25" x14ac:dyDescent="0.25">
      <c r="X2402" s="3"/>
      <c r="Y2402" s="49"/>
    </row>
    <row r="2403" spans="24:25" x14ac:dyDescent="0.25">
      <c r="X2403" s="3"/>
      <c r="Y2403" s="49"/>
    </row>
    <row r="2404" spans="24:25" x14ac:dyDescent="0.25">
      <c r="X2404" s="3"/>
      <c r="Y2404" s="49"/>
    </row>
    <row r="2405" spans="24:25" x14ac:dyDescent="0.25">
      <c r="X2405" s="3"/>
      <c r="Y2405" s="49"/>
    </row>
    <row r="2406" spans="24:25" x14ac:dyDescent="0.25">
      <c r="X2406" s="3"/>
      <c r="Y2406" s="49"/>
    </row>
    <row r="2407" spans="24:25" x14ac:dyDescent="0.25">
      <c r="X2407" s="3"/>
      <c r="Y2407" s="49"/>
    </row>
    <row r="2408" spans="24:25" x14ac:dyDescent="0.25">
      <c r="X2408" s="3"/>
      <c r="Y2408" s="49"/>
    </row>
    <row r="2409" spans="24:25" x14ac:dyDescent="0.25">
      <c r="X2409" s="3"/>
      <c r="Y2409" s="49"/>
    </row>
    <row r="2410" spans="24:25" x14ac:dyDescent="0.25">
      <c r="X2410" s="3"/>
      <c r="Y2410" s="49"/>
    </row>
    <row r="2411" spans="24:25" x14ac:dyDescent="0.25">
      <c r="X2411" s="3"/>
      <c r="Y2411" s="49"/>
    </row>
    <row r="2412" spans="24:25" x14ac:dyDescent="0.25">
      <c r="X2412" s="3"/>
      <c r="Y2412" s="49"/>
    </row>
    <row r="2413" spans="24:25" x14ac:dyDescent="0.25">
      <c r="X2413" s="3"/>
      <c r="Y2413" s="49"/>
    </row>
    <row r="2414" spans="24:25" x14ac:dyDescent="0.25">
      <c r="X2414" s="3"/>
      <c r="Y2414" s="49"/>
    </row>
    <row r="2415" spans="24:25" x14ac:dyDescent="0.25">
      <c r="X2415" s="3"/>
      <c r="Y2415" s="49"/>
    </row>
    <row r="2416" spans="24:25" x14ac:dyDescent="0.25">
      <c r="X2416" s="3"/>
      <c r="Y2416" s="49"/>
    </row>
    <row r="2417" spans="24:25" x14ac:dyDescent="0.25">
      <c r="X2417" s="3"/>
      <c r="Y2417" s="49"/>
    </row>
    <row r="2418" spans="24:25" x14ac:dyDescent="0.25">
      <c r="X2418" s="3"/>
      <c r="Y2418" s="49"/>
    </row>
    <row r="2419" spans="24:25" x14ac:dyDescent="0.25">
      <c r="X2419" s="3"/>
      <c r="Y2419" s="49"/>
    </row>
    <row r="2420" spans="24:25" x14ac:dyDescent="0.25">
      <c r="X2420" s="3"/>
      <c r="Y2420" s="49"/>
    </row>
    <row r="2421" spans="24:25" x14ac:dyDescent="0.25">
      <c r="X2421" s="3"/>
      <c r="Y2421" s="49"/>
    </row>
    <row r="2422" spans="24:25" x14ac:dyDescent="0.25">
      <c r="X2422" s="3"/>
      <c r="Y2422" s="49"/>
    </row>
    <row r="2423" spans="24:25" x14ac:dyDescent="0.25">
      <c r="X2423" s="3"/>
      <c r="Y2423" s="49"/>
    </row>
    <row r="2424" spans="24:25" x14ac:dyDescent="0.25">
      <c r="X2424" s="3"/>
      <c r="Y2424" s="49"/>
    </row>
    <row r="2425" spans="24:25" x14ac:dyDescent="0.25">
      <c r="X2425" s="3"/>
      <c r="Y2425" s="49"/>
    </row>
    <row r="2426" spans="24:25" x14ac:dyDescent="0.25">
      <c r="X2426" s="3"/>
      <c r="Y2426" s="49"/>
    </row>
    <row r="2427" spans="24:25" x14ac:dyDescent="0.25">
      <c r="X2427" s="3"/>
      <c r="Y2427" s="49"/>
    </row>
    <row r="2428" spans="24:25" x14ac:dyDescent="0.25">
      <c r="X2428" s="3"/>
      <c r="Y2428" s="49"/>
    </row>
    <row r="2429" spans="24:25" x14ac:dyDescent="0.25">
      <c r="X2429" s="3"/>
      <c r="Y2429" s="49"/>
    </row>
    <row r="2430" spans="24:25" x14ac:dyDescent="0.25">
      <c r="X2430" s="3"/>
      <c r="Y2430" s="49"/>
    </row>
    <row r="2431" spans="24:25" x14ac:dyDescent="0.25">
      <c r="X2431" s="3"/>
      <c r="Y2431" s="49"/>
    </row>
    <row r="2432" spans="24:25" x14ac:dyDescent="0.25">
      <c r="X2432" s="3"/>
      <c r="Y2432" s="49"/>
    </row>
    <row r="2433" spans="24:25" x14ac:dyDescent="0.25">
      <c r="X2433" s="3"/>
      <c r="Y2433" s="49"/>
    </row>
    <row r="2434" spans="24:25" x14ac:dyDescent="0.25">
      <c r="X2434" s="3"/>
      <c r="Y2434" s="49"/>
    </row>
    <row r="2435" spans="24:25" x14ac:dyDescent="0.25">
      <c r="X2435" s="3"/>
      <c r="Y2435" s="49"/>
    </row>
    <row r="2436" spans="24:25" x14ac:dyDescent="0.25">
      <c r="X2436" s="3"/>
      <c r="Y2436" s="49"/>
    </row>
    <row r="2437" spans="24:25" x14ac:dyDescent="0.25">
      <c r="X2437" s="3"/>
      <c r="Y2437" s="49"/>
    </row>
    <row r="2438" spans="24:25" x14ac:dyDescent="0.25">
      <c r="X2438" s="3"/>
      <c r="Y2438" s="49"/>
    </row>
    <row r="2439" spans="24:25" x14ac:dyDescent="0.25">
      <c r="X2439" s="3"/>
      <c r="Y2439" s="49"/>
    </row>
    <row r="2440" spans="24:25" x14ac:dyDescent="0.25">
      <c r="X2440" s="3"/>
      <c r="Y2440" s="49"/>
    </row>
    <row r="2441" spans="24:25" x14ac:dyDescent="0.25">
      <c r="X2441" s="3"/>
      <c r="Y2441" s="49"/>
    </row>
    <row r="2442" spans="24:25" x14ac:dyDescent="0.25">
      <c r="X2442" s="3"/>
      <c r="Y2442" s="49"/>
    </row>
    <row r="2443" spans="24:25" x14ac:dyDescent="0.25">
      <c r="X2443" s="3"/>
      <c r="Y2443" s="49"/>
    </row>
    <row r="2444" spans="24:25" x14ac:dyDescent="0.25">
      <c r="X2444" s="3"/>
      <c r="Y2444" s="49"/>
    </row>
    <row r="2445" spans="24:25" x14ac:dyDescent="0.25">
      <c r="X2445" s="3"/>
      <c r="Y2445" s="49"/>
    </row>
    <row r="2446" spans="24:25" x14ac:dyDescent="0.25">
      <c r="X2446" s="3"/>
      <c r="Y2446" s="49"/>
    </row>
    <row r="2447" spans="24:25" x14ac:dyDescent="0.25">
      <c r="X2447" s="3"/>
      <c r="Y2447" s="49"/>
    </row>
    <row r="2448" spans="24:25" x14ac:dyDescent="0.25">
      <c r="X2448" s="3"/>
      <c r="Y2448" s="49"/>
    </row>
    <row r="2449" spans="24:25" x14ac:dyDescent="0.25">
      <c r="X2449" s="3"/>
      <c r="Y2449" s="49"/>
    </row>
    <row r="2450" spans="24:25" x14ac:dyDescent="0.25">
      <c r="X2450" s="3"/>
      <c r="Y2450" s="49"/>
    </row>
    <row r="2451" spans="24:25" x14ac:dyDescent="0.25">
      <c r="X2451" s="3"/>
      <c r="Y2451" s="49"/>
    </row>
    <row r="2452" spans="24:25" x14ac:dyDescent="0.25">
      <c r="X2452" s="3"/>
      <c r="Y2452" s="49"/>
    </row>
    <row r="2453" spans="24:25" x14ac:dyDescent="0.25">
      <c r="X2453" s="3"/>
      <c r="Y2453" s="49"/>
    </row>
    <row r="2454" spans="24:25" x14ac:dyDescent="0.25">
      <c r="X2454" s="3"/>
      <c r="Y2454" s="49"/>
    </row>
    <row r="2455" spans="24:25" x14ac:dyDescent="0.25">
      <c r="X2455" s="3"/>
      <c r="Y2455" s="49"/>
    </row>
    <row r="2456" spans="24:25" x14ac:dyDescent="0.25">
      <c r="X2456" s="3"/>
      <c r="Y2456" s="49"/>
    </row>
    <row r="2457" spans="24:25" x14ac:dyDescent="0.25">
      <c r="X2457" s="3"/>
      <c r="Y2457" s="49"/>
    </row>
    <row r="2458" spans="24:25" x14ac:dyDescent="0.25">
      <c r="X2458" s="3"/>
      <c r="Y2458" s="49"/>
    </row>
    <row r="2459" spans="24:25" x14ac:dyDescent="0.25">
      <c r="X2459" s="3"/>
      <c r="Y2459" s="49"/>
    </row>
    <row r="2460" spans="24:25" x14ac:dyDescent="0.25">
      <c r="X2460" s="3"/>
      <c r="Y2460" s="49"/>
    </row>
    <row r="2461" spans="24:25" x14ac:dyDescent="0.25">
      <c r="X2461" s="3"/>
      <c r="Y2461" s="49"/>
    </row>
    <row r="2462" spans="24:25" x14ac:dyDescent="0.25">
      <c r="X2462" s="3"/>
      <c r="Y2462" s="49"/>
    </row>
    <row r="2463" spans="24:25" x14ac:dyDescent="0.25">
      <c r="X2463" s="3"/>
      <c r="Y2463" s="49"/>
    </row>
    <row r="2464" spans="24:25" x14ac:dyDescent="0.25">
      <c r="X2464" s="3"/>
      <c r="Y2464" s="49"/>
    </row>
    <row r="2465" spans="24:25" x14ac:dyDescent="0.25">
      <c r="X2465" s="3"/>
      <c r="Y2465" s="49"/>
    </row>
    <row r="2466" spans="24:25" x14ac:dyDescent="0.25">
      <c r="X2466" s="3"/>
      <c r="Y2466" s="49"/>
    </row>
    <row r="2467" spans="24:25" x14ac:dyDescent="0.25">
      <c r="X2467" s="3"/>
      <c r="Y2467" s="49"/>
    </row>
    <row r="2468" spans="24:25" x14ac:dyDescent="0.25">
      <c r="X2468" s="3"/>
      <c r="Y2468" s="49"/>
    </row>
    <row r="2469" spans="24:25" x14ac:dyDescent="0.25">
      <c r="X2469" s="3"/>
      <c r="Y2469" s="49"/>
    </row>
    <row r="2470" spans="24:25" x14ac:dyDescent="0.25">
      <c r="X2470" s="3"/>
      <c r="Y2470" s="49"/>
    </row>
    <row r="2471" spans="24:25" x14ac:dyDescent="0.25">
      <c r="X2471" s="3"/>
      <c r="Y2471" s="49"/>
    </row>
    <row r="2472" spans="24:25" x14ac:dyDescent="0.25">
      <c r="X2472" s="3"/>
      <c r="Y2472" s="49"/>
    </row>
    <row r="2473" spans="24:25" x14ac:dyDescent="0.25">
      <c r="X2473" s="3"/>
      <c r="Y2473" s="49"/>
    </row>
    <row r="2474" spans="24:25" x14ac:dyDescent="0.25">
      <c r="X2474" s="3"/>
      <c r="Y2474" s="49"/>
    </row>
    <row r="2475" spans="24:25" x14ac:dyDescent="0.25">
      <c r="X2475" s="3"/>
      <c r="Y2475" s="49"/>
    </row>
    <row r="2476" spans="24:25" x14ac:dyDescent="0.25">
      <c r="X2476" s="3"/>
      <c r="Y2476" s="49"/>
    </row>
    <row r="2477" spans="24:25" x14ac:dyDescent="0.25">
      <c r="X2477" s="3"/>
      <c r="Y2477" s="49"/>
    </row>
    <row r="2478" spans="24:25" x14ac:dyDescent="0.25">
      <c r="X2478" s="3"/>
      <c r="Y2478" s="49"/>
    </row>
    <row r="2479" spans="24:25" x14ac:dyDescent="0.25">
      <c r="X2479" s="3"/>
      <c r="Y2479" s="49"/>
    </row>
    <row r="2480" spans="24:25" x14ac:dyDescent="0.25">
      <c r="X2480" s="3"/>
      <c r="Y2480" s="49"/>
    </row>
    <row r="2481" spans="24:25" x14ac:dyDescent="0.25">
      <c r="X2481" s="3"/>
      <c r="Y2481" s="49"/>
    </row>
    <row r="2482" spans="24:25" x14ac:dyDescent="0.25">
      <c r="X2482" s="3"/>
      <c r="Y2482" s="49"/>
    </row>
    <row r="2483" spans="24:25" x14ac:dyDescent="0.25">
      <c r="X2483" s="3"/>
      <c r="Y2483" s="49"/>
    </row>
    <row r="2484" spans="24:25" x14ac:dyDescent="0.25">
      <c r="X2484" s="3"/>
      <c r="Y2484" s="49"/>
    </row>
    <row r="2485" spans="24:25" x14ac:dyDescent="0.25">
      <c r="X2485" s="3"/>
      <c r="Y2485" s="49"/>
    </row>
    <row r="2486" spans="24:25" x14ac:dyDescent="0.25">
      <c r="X2486" s="3"/>
      <c r="Y2486" s="49"/>
    </row>
    <row r="2487" spans="24:25" x14ac:dyDescent="0.25">
      <c r="X2487" s="3"/>
      <c r="Y2487" s="49"/>
    </row>
    <row r="2488" spans="24:25" x14ac:dyDescent="0.25">
      <c r="X2488" s="3"/>
      <c r="Y2488" s="49"/>
    </row>
    <row r="2489" spans="24:25" x14ac:dyDescent="0.25">
      <c r="X2489" s="3"/>
      <c r="Y2489" s="49"/>
    </row>
    <row r="2490" spans="24:25" x14ac:dyDescent="0.25">
      <c r="X2490" s="3"/>
      <c r="Y2490" s="49"/>
    </row>
    <row r="2491" spans="24:25" x14ac:dyDescent="0.25">
      <c r="X2491" s="3"/>
      <c r="Y2491" s="49"/>
    </row>
    <row r="2492" spans="24:25" x14ac:dyDescent="0.25">
      <c r="X2492" s="3"/>
      <c r="Y2492" s="49"/>
    </row>
    <row r="2493" spans="24:25" x14ac:dyDescent="0.25">
      <c r="X2493" s="3"/>
      <c r="Y2493" s="49"/>
    </row>
    <row r="2494" spans="24:25" x14ac:dyDescent="0.25">
      <c r="X2494" s="3"/>
      <c r="Y2494" s="49"/>
    </row>
    <row r="2495" spans="24:25" x14ac:dyDescent="0.25">
      <c r="X2495" s="3"/>
      <c r="Y2495" s="49"/>
    </row>
    <row r="2496" spans="24:25" x14ac:dyDescent="0.25">
      <c r="X2496" s="3"/>
      <c r="Y2496" s="49"/>
    </row>
    <row r="2497" spans="24:25" x14ac:dyDescent="0.25">
      <c r="X2497" s="3"/>
      <c r="Y2497" s="49"/>
    </row>
    <row r="2498" spans="24:25" x14ac:dyDescent="0.25">
      <c r="X2498" s="3"/>
      <c r="Y2498" s="49"/>
    </row>
    <row r="2499" spans="24:25" x14ac:dyDescent="0.25">
      <c r="X2499" s="3"/>
      <c r="Y2499" s="49"/>
    </row>
    <row r="2500" spans="24:25" x14ac:dyDescent="0.25">
      <c r="X2500" s="3"/>
      <c r="Y2500" s="49"/>
    </row>
    <row r="2501" spans="24:25" x14ac:dyDescent="0.25">
      <c r="X2501" s="3"/>
      <c r="Y2501" s="49"/>
    </row>
    <row r="2502" spans="24:25" x14ac:dyDescent="0.25">
      <c r="X2502" s="3"/>
      <c r="Y2502" s="49"/>
    </row>
    <row r="2503" spans="24:25" x14ac:dyDescent="0.25">
      <c r="X2503" s="3"/>
      <c r="Y2503" s="49"/>
    </row>
    <row r="2504" spans="24:25" x14ac:dyDescent="0.25">
      <c r="X2504" s="3"/>
      <c r="Y2504" s="49"/>
    </row>
    <row r="2505" spans="24:25" x14ac:dyDescent="0.25">
      <c r="X2505" s="3"/>
      <c r="Y2505" s="49"/>
    </row>
    <row r="2506" spans="24:25" x14ac:dyDescent="0.25">
      <c r="X2506" s="3"/>
      <c r="Y2506" s="49"/>
    </row>
    <row r="2507" spans="24:25" x14ac:dyDescent="0.25">
      <c r="X2507" s="3"/>
      <c r="Y2507" s="49"/>
    </row>
    <row r="2508" spans="24:25" x14ac:dyDescent="0.25">
      <c r="X2508" s="3"/>
      <c r="Y2508" s="49"/>
    </row>
    <row r="2509" spans="24:25" x14ac:dyDescent="0.25">
      <c r="X2509" s="3"/>
      <c r="Y2509" s="49"/>
    </row>
    <row r="2510" spans="24:25" x14ac:dyDescent="0.25">
      <c r="X2510" s="3"/>
      <c r="Y2510" s="49"/>
    </row>
    <row r="2511" spans="24:25" x14ac:dyDescent="0.25">
      <c r="X2511" s="3"/>
      <c r="Y2511" s="49"/>
    </row>
    <row r="2512" spans="24:25" x14ac:dyDescent="0.25">
      <c r="X2512" s="3"/>
      <c r="Y2512" s="49"/>
    </row>
    <row r="2513" spans="24:25" x14ac:dyDescent="0.25">
      <c r="X2513" s="3"/>
      <c r="Y2513" s="49"/>
    </row>
    <row r="2514" spans="24:25" x14ac:dyDescent="0.25">
      <c r="X2514" s="3"/>
      <c r="Y2514" s="49"/>
    </row>
    <row r="2515" spans="24:25" x14ac:dyDescent="0.25">
      <c r="X2515" s="3"/>
      <c r="Y2515" s="49"/>
    </row>
    <row r="2516" spans="24:25" x14ac:dyDescent="0.25">
      <c r="X2516" s="3"/>
      <c r="Y2516" s="49"/>
    </row>
    <row r="2517" spans="24:25" x14ac:dyDescent="0.25">
      <c r="X2517" s="3"/>
      <c r="Y2517" s="49"/>
    </row>
    <row r="2518" spans="24:25" x14ac:dyDescent="0.25">
      <c r="X2518" s="3"/>
      <c r="Y2518" s="49"/>
    </row>
    <row r="2519" spans="24:25" x14ac:dyDescent="0.25">
      <c r="X2519" s="3"/>
      <c r="Y2519" s="49"/>
    </row>
    <row r="2520" spans="24:25" x14ac:dyDescent="0.25">
      <c r="X2520" s="3"/>
      <c r="Y2520" s="49"/>
    </row>
    <row r="2521" spans="24:25" x14ac:dyDescent="0.25">
      <c r="X2521" s="3"/>
      <c r="Y2521" s="49"/>
    </row>
    <row r="2522" spans="24:25" x14ac:dyDescent="0.25">
      <c r="X2522" s="3"/>
      <c r="Y2522" s="49"/>
    </row>
    <row r="2523" spans="24:25" x14ac:dyDescent="0.25">
      <c r="X2523" s="3"/>
      <c r="Y2523" s="49"/>
    </row>
    <row r="2524" spans="24:25" x14ac:dyDescent="0.25">
      <c r="X2524" s="3"/>
      <c r="Y2524" s="49"/>
    </row>
    <row r="2525" spans="24:25" x14ac:dyDescent="0.25">
      <c r="X2525" s="3"/>
      <c r="Y2525" s="49"/>
    </row>
    <row r="2526" spans="24:25" x14ac:dyDescent="0.25">
      <c r="X2526" s="3"/>
      <c r="Y2526" s="49"/>
    </row>
    <row r="2527" spans="24:25" x14ac:dyDescent="0.25">
      <c r="X2527" s="3"/>
      <c r="Y2527" s="49"/>
    </row>
    <row r="2528" spans="24:25" x14ac:dyDescent="0.25">
      <c r="X2528" s="3"/>
      <c r="Y2528" s="49"/>
    </row>
    <row r="2529" spans="24:25" x14ac:dyDescent="0.25">
      <c r="X2529" s="3"/>
      <c r="Y2529" s="49"/>
    </row>
    <row r="2530" spans="24:25" x14ac:dyDescent="0.25">
      <c r="X2530" s="3"/>
      <c r="Y2530" s="49"/>
    </row>
    <row r="2531" spans="24:25" x14ac:dyDescent="0.25">
      <c r="X2531" s="3"/>
      <c r="Y2531" s="49"/>
    </row>
    <row r="2532" spans="24:25" x14ac:dyDescent="0.25">
      <c r="X2532" s="3"/>
      <c r="Y2532" s="49"/>
    </row>
    <row r="2533" spans="24:25" x14ac:dyDescent="0.25">
      <c r="X2533" s="3"/>
      <c r="Y2533" s="49"/>
    </row>
    <row r="2534" spans="24:25" x14ac:dyDescent="0.25">
      <c r="X2534" s="3"/>
      <c r="Y2534" s="49"/>
    </row>
    <row r="2535" spans="24:25" x14ac:dyDescent="0.25">
      <c r="X2535" s="3"/>
      <c r="Y2535" s="49"/>
    </row>
    <row r="2536" spans="24:25" x14ac:dyDescent="0.25">
      <c r="X2536" s="3"/>
      <c r="Y2536" s="49"/>
    </row>
    <row r="2537" spans="24:25" x14ac:dyDescent="0.25">
      <c r="X2537" s="3"/>
      <c r="Y2537" s="49"/>
    </row>
    <row r="2538" spans="24:25" x14ac:dyDescent="0.25">
      <c r="X2538" s="3"/>
      <c r="Y2538" s="49"/>
    </row>
    <row r="2539" spans="24:25" x14ac:dyDescent="0.25">
      <c r="X2539" s="3"/>
      <c r="Y2539" s="49"/>
    </row>
    <row r="2540" spans="24:25" x14ac:dyDescent="0.25">
      <c r="X2540" s="3"/>
      <c r="Y2540" s="49"/>
    </row>
    <row r="2541" spans="24:25" x14ac:dyDescent="0.25">
      <c r="X2541" s="3"/>
      <c r="Y2541" s="49"/>
    </row>
    <row r="2542" spans="24:25" x14ac:dyDescent="0.25">
      <c r="X2542" s="3"/>
      <c r="Y2542" s="49"/>
    </row>
    <row r="2543" spans="24:25" x14ac:dyDescent="0.25">
      <c r="X2543" s="3"/>
      <c r="Y2543" s="49"/>
    </row>
    <row r="2544" spans="24:25" x14ac:dyDescent="0.25">
      <c r="X2544" s="3"/>
      <c r="Y2544" s="49"/>
    </row>
    <row r="2545" spans="24:25" x14ac:dyDescent="0.25">
      <c r="X2545" s="3"/>
      <c r="Y2545" s="49"/>
    </row>
    <row r="2546" spans="24:25" x14ac:dyDescent="0.25">
      <c r="X2546" s="3"/>
      <c r="Y2546" s="49"/>
    </row>
    <row r="2547" spans="24:25" x14ac:dyDescent="0.25">
      <c r="X2547" s="3"/>
      <c r="Y2547" s="49"/>
    </row>
    <row r="2548" spans="24:25" x14ac:dyDescent="0.25">
      <c r="X2548" s="3"/>
      <c r="Y2548" s="49"/>
    </row>
    <row r="2549" spans="24:25" x14ac:dyDescent="0.25">
      <c r="X2549" s="3"/>
      <c r="Y2549" s="49"/>
    </row>
    <row r="2550" spans="24:25" x14ac:dyDescent="0.25">
      <c r="X2550" s="3"/>
      <c r="Y2550" s="49"/>
    </row>
    <row r="2551" spans="24:25" x14ac:dyDescent="0.25">
      <c r="X2551" s="3"/>
      <c r="Y2551" s="49"/>
    </row>
    <row r="2552" spans="24:25" x14ac:dyDescent="0.25">
      <c r="X2552" s="3"/>
      <c r="Y2552" s="49"/>
    </row>
    <row r="2553" spans="24:25" x14ac:dyDescent="0.25">
      <c r="X2553" s="3"/>
      <c r="Y2553" s="49"/>
    </row>
    <row r="2554" spans="24:25" x14ac:dyDescent="0.25">
      <c r="X2554" s="3"/>
      <c r="Y2554" s="49"/>
    </row>
    <row r="2555" spans="24:25" x14ac:dyDescent="0.25">
      <c r="X2555" s="3"/>
      <c r="Y2555" s="49"/>
    </row>
    <row r="2556" spans="24:25" x14ac:dyDescent="0.25">
      <c r="X2556" s="3"/>
      <c r="Y2556" s="49"/>
    </row>
    <row r="2557" spans="24:25" x14ac:dyDescent="0.25">
      <c r="X2557" s="3"/>
      <c r="Y2557" s="49"/>
    </row>
    <row r="2558" spans="24:25" x14ac:dyDescent="0.25">
      <c r="X2558" s="3"/>
      <c r="Y2558" s="49"/>
    </row>
    <row r="2559" spans="24:25" x14ac:dyDescent="0.25">
      <c r="X2559" s="3"/>
      <c r="Y2559" s="49"/>
    </row>
    <row r="2560" spans="24:25" x14ac:dyDescent="0.25">
      <c r="X2560" s="3"/>
      <c r="Y2560" s="49"/>
    </row>
    <row r="2561" spans="24:25" x14ac:dyDescent="0.25">
      <c r="X2561" s="3"/>
      <c r="Y2561" s="49"/>
    </row>
    <row r="2562" spans="24:25" x14ac:dyDescent="0.25">
      <c r="X2562" s="3"/>
      <c r="Y2562" s="49"/>
    </row>
    <row r="2563" spans="24:25" x14ac:dyDescent="0.25">
      <c r="X2563" s="3"/>
      <c r="Y2563" s="49"/>
    </row>
    <row r="2564" spans="24:25" x14ac:dyDescent="0.25">
      <c r="X2564" s="3"/>
      <c r="Y2564" s="49"/>
    </row>
    <row r="2565" spans="24:25" x14ac:dyDescent="0.25">
      <c r="X2565" s="3"/>
      <c r="Y2565" s="49"/>
    </row>
    <row r="2566" spans="24:25" x14ac:dyDescent="0.25">
      <c r="X2566" s="3"/>
      <c r="Y2566" s="49"/>
    </row>
    <row r="2567" spans="24:25" x14ac:dyDescent="0.25">
      <c r="X2567" s="3"/>
      <c r="Y2567" s="49"/>
    </row>
    <row r="2568" spans="24:25" x14ac:dyDescent="0.25">
      <c r="X2568" s="3"/>
      <c r="Y2568" s="49"/>
    </row>
    <row r="2569" spans="24:25" x14ac:dyDescent="0.25">
      <c r="X2569" s="3"/>
      <c r="Y2569" s="49"/>
    </row>
    <row r="2570" spans="24:25" x14ac:dyDescent="0.25">
      <c r="X2570" s="3"/>
      <c r="Y2570" s="49"/>
    </row>
    <row r="2571" spans="24:25" x14ac:dyDescent="0.25">
      <c r="X2571" s="3"/>
      <c r="Y2571" s="49"/>
    </row>
    <row r="2572" spans="24:25" x14ac:dyDescent="0.25">
      <c r="X2572" s="3"/>
      <c r="Y2572" s="49"/>
    </row>
    <row r="2573" spans="24:25" x14ac:dyDescent="0.25">
      <c r="X2573" s="3"/>
      <c r="Y2573" s="49"/>
    </row>
    <row r="2574" spans="24:25" x14ac:dyDescent="0.25">
      <c r="X2574" s="3"/>
      <c r="Y2574" s="49"/>
    </row>
    <row r="2575" spans="24:25" x14ac:dyDescent="0.25">
      <c r="X2575" s="3"/>
      <c r="Y2575" s="49"/>
    </row>
    <row r="2576" spans="24:25" x14ac:dyDescent="0.25">
      <c r="X2576" s="3"/>
      <c r="Y2576" s="49"/>
    </row>
    <row r="2577" spans="24:25" x14ac:dyDescent="0.25">
      <c r="X2577" s="3"/>
      <c r="Y2577" s="49"/>
    </row>
    <row r="2578" spans="24:25" x14ac:dyDescent="0.25">
      <c r="X2578" s="3"/>
      <c r="Y2578" s="49"/>
    </row>
    <row r="2579" spans="24:25" x14ac:dyDescent="0.25">
      <c r="X2579" s="3"/>
      <c r="Y2579" s="49"/>
    </row>
    <row r="2580" spans="24:25" x14ac:dyDescent="0.25">
      <c r="X2580" s="3"/>
      <c r="Y2580" s="49"/>
    </row>
    <row r="2581" spans="24:25" x14ac:dyDescent="0.25">
      <c r="X2581" s="3"/>
      <c r="Y2581" s="49"/>
    </row>
    <row r="2582" spans="24:25" x14ac:dyDescent="0.25">
      <c r="X2582" s="3"/>
      <c r="Y2582" s="49"/>
    </row>
    <row r="2583" spans="24:25" x14ac:dyDescent="0.25">
      <c r="X2583" s="3"/>
      <c r="Y2583" s="49"/>
    </row>
    <row r="2584" spans="24:25" x14ac:dyDescent="0.25">
      <c r="X2584" s="3"/>
      <c r="Y2584" s="49"/>
    </row>
    <row r="2585" spans="24:25" x14ac:dyDescent="0.25">
      <c r="X2585" s="3"/>
      <c r="Y2585" s="49"/>
    </row>
    <row r="2586" spans="24:25" x14ac:dyDescent="0.25">
      <c r="X2586" s="3"/>
      <c r="Y2586" s="49"/>
    </row>
    <row r="2587" spans="24:25" x14ac:dyDescent="0.25">
      <c r="X2587" s="3"/>
      <c r="Y2587" s="49"/>
    </row>
    <row r="2588" spans="24:25" x14ac:dyDescent="0.25">
      <c r="X2588" s="3"/>
      <c r="Y2588" s="49"/>
    </row>
    <row r="2589" spans="24:25" x14ac:dyDescent="0.25">
      <c r="X2589" s="3"/>
      <c r="Y2589" s="49"/>
    </row>
    <row r="2590" spans="24:25" x14ac:dyDescent="0.25">
      <c r="X2590" s="3"/>
      <c r="Y2590" s="49"/>
    </row>
    <row r="2591" spans="24:25" x14ac:dyDescent="0.25">
      <c r="X2591" s="3"/>
      <c r="Y2591" s="49"/>
    </row>
    <row r="2592" spans="24:25" x14ac:dyDescent="0.25">
      <c r="X2592" s="3"/>
      <c r="Y2592" s="49"/>
    </row>
    <row r="2593" spans="24:25" x14ac:dyDescent="0.25">
      <c r="X2593" s="3"/>
      <c r="Y2593" s="49"/>
    </row>
    <row r="2594" spans="24:25" x14ac:dyDescent="0.25">
      <c r="X2594" s="3"/>
      <c r="Y2594" s="49"/>
    </row>
    <row r="2595" spans="24:25" x14ac:dyDescent="0.25">
      <c r="X2595" s="3"/>
      <c r="Y2595" s="49"/>
    </row>
    <row r="2596" spans="24:25" x14ac:dyDescent="0.25">
      <c r="X2596" s="3"/>
      <c r="Y2596" s="49"/>
    </row>
    <row r="2597" spans="24:25" x14ac:dyDescent="0.25">
      <c r="X2597" s="3"/>
      <c r="Y2597" s="49"/>
    </row>
    <row r="2598" spans="24:25" x14ac:dyDescent="0.25">
      <c r="X2598" s="3"/>
      <c r="Y2598" s="49"/>
    </row>
    <row r="2599" spans="24:25" x14ac:dyDescent="0.25">
      <c r="X2599" s="3"/>
      <c r="Y2599" s="49"/>
    </row>
    <row r="2600" spans="24:25" x14ac:dyDescent="0.25">
      <c r="X2600" s="3"/>
      <c r="Y2600" s="49"/>
    </row>
    <row r="2601" spans="24:25" x14ac:dyDescent="0.25">
      <c r="X2601" s="3"/>
      <c r="Y2601" s="49"/>
    </row>
    <row r="2602" spans="24:25" x14ac:dyDescent="0.25">
      <c r="X2602" s="3"/>
      <c r="Y2602" s="49"/>
    </row>
    <row r="2603" spans="24:25" x14ac:dyDescent="0.25">
      <c r="X2603" s="3"/>
      <c r="Y2603" s="49"/>
    </row>
    <row r="2604" spans="24:25" x14ac:dyDescent="0.25">
      <c r="X2604" s="3"/>
      <c r="Y2604" s="49"/>
    </row>
    <row r="2605" spans="24:25" x14ac:dyDescent="0.25">
      <c r="X2605" s="3"/>
      <c r="Y2605" s="49"/>
    </row>
    <row r="2606" spans="24:25" x14ac:dyDescent="0.25">
      <c r="X2606" s="3"/>
      <c r="Y2606" s="49"/>
    </row>
    <row r="2607" spans="24:25" x14ac:dyDescent="0.25">
      <c r="X2607" s="3"/>
      <c r="Y2607" s="49"/>
    </row>
    <row r="2608" spans="24:25" x14ac:dyDescent="0.25">
      <c r="X2608" s="3"/>
      <c r="Y2608" s="49"/>
    </row>
    <row r="2609" spans="24:25" x14ac:dyDescent="0.25">
      <c r="X2609" s="3"/>
      <c r="Y2609" s="49"/>
    </row>
    <row r="2610" spans="24:25" x14ac:dyDescent="0.25">
      <c r="X2610" s="3"/>
      <c r="Y2610" s="49"/>
    </row>
    <row r="2611" spans="24:25" x14ac:dyDescent="0.25">
      <c r="X2611" s="3"/>
      <c r="Y2611" s="49"/>
    </row>
    <row r="2612" spans="24:25" x14ac:dyDescent="0.25">
      <c r="X2612" s="3"/>
      <c r="Y2612" s="49"/>
    </row>
    <row r="2613" spans="24:25" x14ac:dyDescent="0.25">
      <c r="X2613" s="3"/>
      <c r="Y2613" s="49"/>
    </row>
    <row r="2614" spans="24:25" x14ac:dyDescent="0.25">
      <c r="X2614" s="3"/>
      <c r="Y2614" s="49"/>
    </row>
    <row r="2615" spans="24:25" x14ac:dyDescent="0.25">
      <c r="X2615" s="3"/>
      <c r="Y2615" s="49"/>
    </row>
    <row r="2616" spans="24:25" x14ac:dyDescent="0.25">
      <c r="X2616" s="3"/>
      <c r="Y2616" s="49"/>
    </row>
    <row r="2617" spans="24:25" x14ac:dyDescent="0.25">
      <c r="X2617" s="3"/>
      <c r="Y2617" s="49"/>
    </row>
    <row r="2618" spans="24:25" x14ac:dyDescent="0.25">
      <c r="X2618" s="3"/>
      <c r="Y2618" s="49"/>
    </row>
    <row r="2619" spans="24:25" x14ac:dyDescent="0.25">
      <c r="X2619" s="3"/>
      <c r="Y2619" s="49"/>
    </row>
    <row r="2620" spans="24:25" x14ac:dyDescent="0.25">
      <c r="X2620" s="3"/>
      <c r="Y2620" s="49"/>
    </row>
    <row r="2621" spans="24:25" x14ac:dyDescent="0.25">
      <c r="X2621" s="3"/>
      <c r="Y2621" s="49"/>
    </row>
    <row r="2622" spans="24:25" x14ac:dyDescent="0.25">
      <c r="X2622" s="3"/>
      <c r="Y2622" s="49"/>
    </row>
    <row r="2623" spans="24:25" x14ac:dyDescent="0.25">
      <c r="X2623" s="3"/>
      <c r="Y2623" s="49"/>
    </row>
    <row r="2624" spans="24:25" x14ac:dyDescent="0.25">
      <c r="X2624" s="3"/>
      <c r="Y2624" s="49"/>
    </row>
    <row r="2625" spans="24:25" x14ac:dyDescent="0.25">
      <c r="X2625" s="3"/>
      <c r="Y2625" s="49"/>
    </row>
    <row r="2626" spans="24:25" x14ac:dyDescent="0.25">
      <c r="X2626" s="3"/>
      <c r="Y2626" s="49"/>
    </row>
    <row r="2627" spans="24:25" x14ac:dyDescent="0.25">
      <c r="X2627" s="3"/>
      <c r="Y2627" s="49"/>
    </row>
    <row r="2628" spans="24:25" x14ac:dyDescent="0.25">
      <c r="X2628" s="3"/>
      <c r="Y2628" s="49"/>
    </row>
    <row r="2629" spans="24:25" x14ac:dyDescent="0.25">
      <c r="X2629" s="3"/>
      <c r="Y2629" s="49"/>
    </row>
    <row r="2630" spans="24:25" x14ac:dyDescent="0.25">
      <c r="X2630" s="3"/>
      <c r="Y2630" s="49"/>
    </row>
    <row r="2631" spans="24:25" x14ac:dyDescent="0.25">
      <c r="X2631" s="3"/>
      <c r="Y2631" s="49"/>
    </row>
    <row r="2632" spans="24:25" x14ac:dyDescent="0.25">
      <c r="X2632" s="3"/>
      <c r="Y2632" s="49"/>
    </row>
    <row r="2633" spans="24:25" x14ac:dyDescent="0.25">
      <c r="X2633" s="3"/>
      <c r="Y2633" s="49"/>
    </row>
    <row r="2634" spans="24:25" x14ac:dyDescent="0.25">
      <c r="X2634" s="3"/>
      <c r="Y2634" s="49"/>
    </row>
    <row r="2635" spans="24:25" x14ac:dyDescent="0.25">
      <c r="X2635" s="3"/>
      <c r="Y2635" s="49"/>
    </row>
    <row r="2636" spans="24:25" x14ac:dyDescent="0.25">
      <c r="X2636" s="3"/>
      <c r="Y2636" s="49"/>
    </row>
    <row r="2637" spans="24:25" x14ac:dyDescent="0.25">
      <c r="X2637" s="3"/>
      <c r="Y2637" s="49"/>
    </row>
    <row r="2638" spans="24:25" x14ac:dyDescent="0.25">
      <c r="X2638" s="3"/>
      <c r="Y2638" s="49"/>
    </row>
    <row r="2639" spans="24:25" x14ac:dyDescent="0.25">
      <c r="X2639" s="3"/>
      <c r="Y2639" s="49"/>
    </row>
    <row r="2640" spans="24:25" x14ac:dyDescent="0.25">
      <c r="X2640" s="3"/>
      <c r="Y2640" s="49"/>
    </row>
    <row r="2641" spans="24:25" x14ac:dyDescent="0.25">
      <c r="X2641" s="3"/>
      <c r="Y2641" s="49"/>
    </row>
    <row r="2642" spans="24:25" x14ac:dyDescent="0.25">
      <c r="X2642" s="3"/>
      <c r="Y2642" s="49"/>
    </row>
    <row r="2643" spans="24:25" x14ac:dyDescent="0.25">
      <c r="X2643" s="3"/>
      <c r="Y2643" s="49"/>
    </row>
    <row r="2644" spans="24:25" x14ac:dyDescent="0.25">
      <c r="X2644" s="3"/>
      <c r="Y2644" s="49"/>
    </row>
    <row r="2645" spans="24:25" x14ac:dyDescent="0.25">
      <c r="X2645" s="3"/>
      <c r="Y2645" s="49"/>
    </row>
    <row r="2646" spans="24:25" x14ac:dyDescent="0.25">
      <c r="X2646" s="3"/>
      <c r="Y2646" s="49"/>
    </row>
    <row r="2647" spans="24:25" x14ac:dyDescent="0.25">
      <c r="X2647" s="3"/>
      <c r="Y2647" s="49"/>
    </row>
    <row r="2648" spans="24:25" x14ac:dyDescent="0.25">
      <c r="X2648" s="3"/>
      <c r="Y2648" s="49"/>
    </row>
    <row r="2649" spans="24:25" x14ac:dyDescent="0.25">
      <c r="X2649" s="3"/>
      <c r="Y2649" s="49"/>
    </row>
    <row r="2650" spans="24:25" x14ac:dyDescent="0.25">
      <c r="X2650" s="3"/>
      <c r="Y2650" s="49"/>
    </row>
    <row r="2651" spans="24:25" x14ac:dyDescent="0.25">
      <c r="X2651" s="3"/>
      <c r="Y2651" s="49"/>
    </row>
    <row r="2652" spans="24:25" x14ac:dyDescent="0.25">
      <c r="X2652" s="3"/>
      <c r="Y2652" s="49"/>
    </row>
    <row r="2653" spans="24:25" x14ac:dyDescent="0.25">
      <c r="X2653" s="3"/>
      <c r="Y2653" s="49"/>
    </row>
    <row r="2654" spans="24:25" x14ac:dyDescent="0.25">
      <c r="X2654" s="3"/>
      <c r="Y2654" s="49"/>
    </row>
    <row r="2655" spans="24:25" x14ac:dyDescent="0.25">
      <c r="X2655" s="3"/>
      <c r="Y2655" s="49"/>
    </row>
    <row r="2656" spans="24:25" x14ac:dyDescent="0.25">
      <c r="X2656" s="3"/>
      <c r="Y2656" s="49"/>
    </row>
    <row r="2657" spans="24:25" x14ac:dyDescent="0.25">
      <c r="X2657" s="3"/>
      <c r="Y2657" s="49"/>
    </row>
    <row r="2658" spans="24:25" x14ac:dyDescent="0.25">
      <c r="X2658" s="3"/>
      <c r="Y2658" s="49"/>
    </row>
    <row r="2659" spans="24:25" x14ac:dyDescent="0.25">
      <c r="X2659" s="3"/>
      <c r="Y2659" s="49"/>
    </row>
    <row r="2660" spans="24:25" x14ac:dyDescent="0.25">
      <c r="X2660" s="3"/>
      <c r="Y2660" s="49"/>
    </row>
    <row r="2661" spans="24:25" x14ac:dyDescent="0.25">
      <c r="X2661" s="3"/>
      <c r="Y2661" s="49"/>
    </row>
    <row r="2662" spans="24:25" x14ac:dyDescent="0.25">
      <c r="X2662" s="3"/>
      <c r="Y2662" s="49"/>
    </row>
    <row r="2663" spans="24:25" x14ac:dyDescent="0.25">
      <c r="X2663" s="3"/>
      <c r="Y2663" s="49"/>
    </row>
    <row r="2664" spans="24:25" x14ac:dyDescent="0.25">
      <c r="X2664" s="3"/>
      <c r="Y2664" s="49"/>
    </row>
    <row r="2665" spans="24:25" x14ac:dyDescent="0.25">
      <c r="X2665" s="3"/>
      <c r="Y2665" s="49"/>
    </row>
    <row r="2666" spans="24:25" x14ac:dyDescent="0.25">
      <c r="X2666" s="3"/>
      <c r="Y2666" s="49"/>
    </row>
    <row r="2667" spans="24:25" x14ac:dyDescent="0.25">
      <c r="X2667" s="3"/>
      <c r="Y2667" s="49"/>
    </row>
    <row r="2668" spans="24:25" x14ac:dyDescent="0.25">
      <c r="X2668" s="3"/>
      <c r="Y2668" s="49"/>
    </row>
    <row r="2669" spans="24:25" x14ac:dyDescent="0.25">
      <c r="X2669" s="3"/>
      <c r="Y2669" s="49"/>
    </row>
    <row r="2670" spans="24:25" x14ac:dyDescent="0.25">
      <c r="X2670" s="3"/>
      <c r="Y2670" s="49"/>
    </row>
    <row r="2671" spans="24:25" x14ac:dyDescent="0.25">
      <c r="X2671" s="3"/>
      <c r="Y2671" s="49"/>
    </row>
    <row r="2672" spans="24:25" x14ac:dyDescent="0.25">
      <c r="X2672" s="3"/>
      <c r="Y2672" s="49"/>
    </row>
    <row r="2673" spans="24:25" x14ac:dyDescent="0.25">
      <c r="X2673" s="3"/>
      <c r="Y2673" s="49"/>
    </row>
    <row r="2674" spans="24:25" x14ac:dyDescent="0.25">
      <c r="X2674" s="3"/>
      <c r="Y2674" s="49"/>
    </row>
    <row r="2675" spans="24:25" x14ac:dyDescent="0.25">
      <c r="X2675" s="3"/>
      <c r="Y2675" s="49"/>
    </row>
    <row r="2676" spans="24:25" x14ac:dyDescent="0.25">
      <c r="X2676" s="3"/>
      <c r="Y2676" s="49"/>
    </row>
    <row r="2677" spans="24:25" x14ac:dyDescent="0.25">
      <c r="X2677" s="3"/>
      <c r="Y2677" s="49"/>
    </row>
    <row r="2678" spans="24:25" x14ac:dyDescent="0.25">
      <c r="X2678" s="3"/>
      <c r="Y2678" s="49"/>
    </row>
    <row r="2679" spans="24:25" x14ac:dyDescent="0.25">
      <c r="X2679" s="3"/>
      <c r="Y2679" s="49"/>
    </row>
    <row r="2680" spans="24:25" x14ac:dyDescent="0.25">
      <c r="X2680" s="3"/>
      <c r="Y2680" s="49"/>
    </row>
    <row r="2681" spans="24:25" x14ac:dyDescent="0.25">
      <c r="X2681" s="3"/>
      <c r="Y2681" s="49"/>
    </row>
    <row r="2682" spans="24:25" x14ac:dyDescent="0.25">
      <c r="X2682" s="3"/>
      <c r="Y2682" s="49"/>
    </row>
    <row r="2683" spans="24:25" x14ac:dyDescent="0.25">
      <c r="X2683" s="3"/>
      <c r="Y2683" s="49"/>
    </row>
    <row r="2684" spans="24:25" x14ac:dyDescent="0.25">
      <c r="X2684" s="3"/>
      <c r="Y2684" s="49"/>
    </row>
    <row r="2685" spans="24:25" x14ac:dyDescent="0.25">
      <c r="X2685" s="3"/>
      <c r="Y2685" s="49"/>
    </row>
    <row r="2686" spans="24:25" x14ac:dyDescent="0.25">
      <c r="X2686" s="3"/>
      <c r="Y2686" s="49"/>
    </row>
    <row r="2687" spans="24:25" x14ac:dyDescent="0.25">
      <c r="X2687" s="3"/>
      <c r="Y2687" s="49"/>
    </row>
    <row r="2688" spans="24:25" x14ac:dyDescent="0.25">
      <c r="X2688" s="3"/>
      <c r="Y2688" s="49"/>
    </row>
    <row r="2689" spans="24:25" x14ac:dyDescent="0.25">
      <c r="X2689" s="3"/>
      <c r="Y2689" s="49"/>
    </row>
    <row r="2690" spans="24:25" x14ac:dyDescent="0.25">
      <c r="X2690" s="3"/>
      <c r="Y2690" s="49"/>
    </row>
    <row r="2691" spans="24:25" x14ac:dyDescent="0.25">
      <c r="X2691" s="3"/>
      <c r="Y2691" s="49"/>
    </row>
    <row r="2692" spans="24:25" x14ac:dyDescent="0.25">
      <c r="X2692" s="3"/>
      <c r="Y2692" s="49"/>
    </row>
    <row r="2693" spans="24:25" x14ac:dyDescent="0.25">
      <c r="X2693" s="3"/>
      <c r="Y2693" s="49"/>
    </row>
    <row r="2694" spans="24:25" x14ac:dyDescent="0.25">
      <c r="X2694" s="3"/>
      <c r="Y2694" s="49"/>
    </row>
    <row r="2695" spans="24:25" x14ac:dyDescent="0.25">
      <c r="X2695" s="3"/>
      <c r="Y2695" s="49"/>
    </row>
    <row r="2696" spans="24:25" x14ac:dyDescent="0.25">
      <c r="X2696" s="3"/>
      <c r="Y2696" s="49"/>
    </row>
    <row r="2697" spans="24:25" x14ac:dyDescent="0.25">
      <c r="X2697" s="3"/>
      <c r="Y2697" s="49"/>
    </row>
    <row r="2698" spans="24:25" x14ac:dyDescent="0.25">
      <c r="X2698" s="3"/>
      <c r="Y2698" s="49"/>
    </row>
    <row r="2699" spans="24:25" x14ac:dyDescent="0.25">
      <c r="X2699" s="3"/>
      <c r="Y2699" s="49"/>
    </row>
    <row r="2700" spans="24:25" x14ac:dyDescent="0.25">
      <c r="X2700" s="3"/>
      <c r="Y2700" s="49"/>
    </row>
    <row r="2701" spans="24:25" x14ac:dyDescent="0.25">
      <c r="X2701" s="3"/>
      <c r="Y2701" s="49"/>
    </row>
    <row r="2702" spans="24:25" x14ac:dyDescent="0.25">
      <c r="X2702" s="3"/>
      <c r="Y2702" s="49"/>
    </row>
    <row r="2703" spans="24:25" x14ac:dyDescent="0.25">
      <c r="X2703" s="3"/>
      <c r="Y2703" s="49"/>
    </row>
    <row r="2704" spans="24:25" x14ac:dyDescent="0.25">
      <c r="X2704" s="3"/>
      <c r="Y2704" s="49"/>
    </row>
    <row r="2705" spans="24:25" x14ac:dyDescent="0.25">
      <c r="X2705" s="3"/>
      <c r="Y2705" s="49"/>
    </row>
    <row r="2706" spans="24:25" x14ac:dyDescent="0.25">
      <c r="X2706" s="3"/>
      <c r="Y2706" s="49"/>
    </row>
    <row r="2707" spans="24:25" x14ac:dyDescent="0.25">
      <c r="X2707" s="3"/>
      <c r="Y2707" s="49"/>
    </row>
    <row r="2708" spans="24:25" x14ac:dyDescent="0.25">
      <c r="X2708" s="3"/>
      <c r="Y2708" s="49"/>
    </row>
    <row r="2709" spans="24:25" x14ac:dyDescent="0.25">
      <c r="X2709" s="3"/>
      <c r="Y2709" s="49"/>
    </row>
    <row r="2710" spans="24:25" x14ac:dyDescent="0.25">
      <c r="X2710" s="3"/>
      <c r="Y2710" s="49"/>
    </row>
    <row r="2711" spans="24:25" x14ac:dyDescent="0.25">
      <c r="X2711" s="3"/>
      <c r="Y2711" s="49"/>
    </row>
    <row r="2712" spans="24:25" x14ac:dyDescent="0.25">
      <c r="X2712" s="3"/>
      <c r="Y2712" s="49"/>
    </row>
    <row r="2713" spans="24:25" x14ac:dyDescent="0.25">
      <c r="X2713" s="3"/>
      <c r="Y2713" s="49"/>
    </row>
    <row r="2714" spans="24:25" x14ac:dyDescent="0.25">
      <c r="X2714" s="3"/>
      <c r="Y2714" s="49"/>
    </row>
    <row r="2715" spans="24:25" x14ac:dyDescent="0.25">
      <c r="X2715" s="3"/>
      <c r="Y2715" s="49"/>
    </row>
    <row r="2716" spans="24:25" x14ac:dyDescent="0.25">
      <c r="X2716" s="3"/>
      <c r="Y2716" s="49"/>
    </row>
    <row r="2717" spans="24:25" x14ac:dyDescent="0.25">
      <c r="X2717" s="3"/>
      <c r="Y2717" s="49"/>
    </row>
    <row r="2718" spans="24:25" x14ac:dyDescent="0.25">
      <c r="X2718" s="3"/>
      <c r="Y2718" s="49"/>
    </row>
    <row r="2719" spans="24:25" x14ac:dyDescent="0.25">
      <c r="X2719" s="3"/>
      <c r="Y2719" s="49"/>
    </row>
    <row r="2720" spans="24:25" x14ac:dyDescent="0.25">
      <c r="X2720" s="3"/>
      <c r="Y2720" s="49"/>
    </row>
    <row r="2721" spans="24:25" x14ac:dyDescent="0.25">
      <c r="X2721" s="3"/>
      <c r="Y2721" s="49"/>
    </row>
    <row r="2722" spans="24:25" x14ac:dyDescent="0.25">
      <c r="X2722" s="3"/>
      <c r="Y2722" s="49"/>
    </row>
    <row r="2723" spans="24:25" x14ac:dyDescent="0.25">
      <c r="X2723" s="3"/>
      <c r="Y2723" s="49"/>
    </row>
    <row r="2724" spans="24:25" x14ac:dyDescent="0.25">
      <c r="X2724" s="3"/>
      <c r="Y2724" s="49"/>
    </row>
    <row r="2725" spans="24:25" x14ac:dyDescent="0.25">
      <c r="X2725" s="3"/>
      <c r="Y2725" s="49"/>
    </row>
    <row r="2726" spans="24:25" x14ac:dyDescent="0.25">
      <c r="X2726" s="3"/>
      <c r="Y2726" s="49"/>
    </row>
    <row r="2727" spans="24:25" x14ac:dyDescent="0.25">
      <c r="X2727" s="3"/>
      <c r="Y2727" s="49"/>
    </row>
    <row r="2728" spans="24:25" x14ac:dyDescent="0.25">
      <c r="X2728" s="3"/>
      <c r="Y2728" s="49"/>
    </row>
    <row r="2729" spans="24:25" x14ac:dyDescent="0.25">
      <c r="X2729" s="3"/>
      <c r="Y2729" s="49"/>
    </row>
    <row r="2730" spans="24:25" x14ac:dyDescent="0.25">
      <c r="X2730" s="3"/>
      <c r="Y2730" s="49"/>
    </row>
    <row r="2731" spans="24:25" x14ac:dyDescent="0.25">
      <c r="X2731" s="3"/>
      <c r="Y2731" s="49"/>
    </row>
    <row r="2732" spans="24:25" x14ac:dyDescent="0.25">
      <c r="X2732" s="3"/>
      <c r="Y2732" s="49"/>
    </row>
    <row r="2733" spans="24:25" x14ac:dyDescent="0.25">
      <c r="X2733" s="3"/>
      <c r="Y2733" s="49"/>
    </row>
    <row r="2734" spans="24:25" x14ac:dyDescent="0.25">
      <c r="X2734" s="3"/>
      <c r="Y2734" s="49"/>
    </row>
    <row r="2735" spans="24:25" x14ac:dyDescent="0.25">
      <c r="X2735" s="3"/>
      <c r="Y2735" s="49"/>
    </row>
    <row r="2736" spans="24:25" x14ac:dyDescent="0.25">
      <c r="X2736" s="3"/>
      <c r="Y2736" s="49"/>
    </row>
    <row r="2737" spans="24:25" x14ac:dyDescent="0.25">
      <c r="X2737" s="3"/>
      <c r="Y2737" s="49"/>
    </row>
    <row r="2738" spans="24:25" x14ac:dyDescent="0.25">
      <c r="X2738" s="3"/>
      <c r="Y2738" s="49"/>
    </row>
    <row r="2739" spans="24:25" x14ac:dyDescent="0.25">
      <c r="X2739" s="3"/>
      <c r="Y2739" s="49"/>
    </row>
    <row r="2740" spans="24:25" x14ac:dyDescent="0.25">
      <c r="X2740" s="3"/>
      <c r="Y2740" s="49"/>
    </row>
    <row r="2741" spans="24:25" x14ac:dyDescent="0.25">
      <c r="X2741" s="3"/>
      <c r="Y2741" s="49"/>
    </row>
    <row r="2742" spans="24:25" x14ac:dyDescent="0.25">
      <c r="X2742" s="3"/>
      <c r="Y2742" s="49"/>
    </row>
    <row r="2743" spans="24:25" x14ac:dyDescent="0.25">
      <c r="X2743" s="3"/>
      <c r="Y2743" s="49"/>
    </row>
    <row r="2744" spans="24:25" x14ac:dyDescent="0.25">
      <c r="X2744" s="3"/>
      <c r="Y2744" s="49"/>
    </row>
    <row r="2745" spans="24:25" x14ac:dyDescent="0.25">
      <c r="X2745" s="3"/>
      <c r="Y2745" s="49"/>
    </row>
    <row r="2746" spans="24:25" x14ac:dyDescent="0.25">
      <c r="X2746" s="3"/>
      <c r="Y2746" s="49"/>
    </row>
    <row r="2747" spans="24:25" x14ac:dyDescent="0.25">
      <c r="X2747" s="3"/>
      <c r="Y2747" s="49"/>
    </row>
    <row r="2748" spans="24:25" x14ac:dyDescent="0.25">
      <c r="X2748" s="3"/>
      <c r="Y2748" s="49"/>
    </row>
    <row r="2749" spans="24:25" x14ac:dyDescent="0.25">
      <c r="X2749" s="3"/>
      <c r="Y2749" s="49"/>
    </row>
    <row r="2750" spans="24:25" x14ac:dyDescent="0.25">
      <c r="X2750" s="3"/>
      <c r="Y2750" s="49"/>
    </row>
    <row r="2751" spans="24:25" x14ac:dyDescent="0.25">
      <c r="X2751" s="3"/>
      <c r="Y2751" s="49"/>
    </row>
    <row r="2752" spans="24:25" x14ac:dyDescent="0.25">
      <c r="X2752" s="3"/>
      <c r="Y2752" s="49"/>
    </row>
    <row r="2753" spans="24:25" x14ac:dyDescent="0.25">
      <c r="X2753" s="3"/>
      <c r="Y2753" s="49"/>
    </row>
    <row r="2754" spans="24:25" x14ac:dyDescent="0.25">
      <c r="X2754" s="3"/>
      <c r="Y2754" s="49"/>
    </row>
    <row r="2755" spans="24:25" x14ac:dyDescent="0.25">
      <c r="X2755" s="3"/>
      <c r="Y2755" s="49"/>
    </row>
    <row r="2756" spans="24:25" x14ac:dyDescent="0.25">
      <c r="X2756" s="3"/>
      <c r="Y2756" s="49"/>
    </row>
    <row r="2757" spans="24:25" x14ac:dyDescent="0.25">
      <c r="X2757" s="3"/>
      <c r="Y2757" s="49"/>
    </row>
    <row r="2758" spans="24:25" x14ac:dyDescent="0.25">
      <c r="X2758" s="3"/>
      <c r="Y2758" s="49"/>
    </row>
    <row r="2759" spans="24:25" x14ac:dyDescent="0.25">
      <c r="X2759" s="3"/>
      <c r="Y2759" s="49"/>
    </row>
    <row r="2760" spans="24:25" x14ac:dyDescent="0.25">
      <c r="X2760" s="3"/>
      <c r="Y2760" s="49"/>
    </row>
    <row r="2761" spans="24:25" x14ac:dyDescent="0.25">
      <c r="X2761" s="3"/>
      <c r="Y2761" s="49"/>
    </row>
    <row r="2762" spans="24:25" x14ac:dyDescent="0.25">
      <c r="X2762" s="3"/>
      <c r="Y2762" s="49"/>
    </row>
    <row r="2763" spans="24:25" x14ac:dyDescent="0.25">
      <c r="X2763" s="3"/>
      <c r="Y2763" s="49"/>
    </row>
    <row r="2764" spans="24:25" x14ac:dyDescent="0.25">
      <c r="X2764" s="3"/>
      <c r="Y2764" s="49"/>
    </row>
    <row r="2765" spans="24:25" x14ac:dyDescent="0.25">
      <c r="X2765" s="3"/>
      <c r="Y2765" s="49"/>
    </row>
    <row r="2766" spans="24:25" x14ac:dyDescent="0.25">
      <c r="X2766" s="3"/>
      <c r="Y2766" s="49"/>
    </row>
    <row r="2767" spans="24:25" x14ac:dyDescent="0.25">
      <c r="X2767" s="3"/>
      <c r="Y2767" s="49"/>
    </row>
    <row r="2768" spans="24:25" x14ac:dyDescent="0.25">
      <c r="X2768" s="3"/>
      <c r="Y2768" s="49"/>
    </row>
    <row r="2769" spans="24:25" x14ac:dyDescent="0.25">
      <c r="X2769" s="3"/>
      <c r="Y2769" s="49"/>
    </row>
    <row r="2770" spans="24:25" x14ac:dyDescent="0.25">
      <c r="X2770" s="3"/>
      <c r="Y2770" s="49"/>
    </row>
    <row r="2771" spans="24:25" x14ac:dyDescent="0.25">
      <c r="X2771" s="3"/>
      <c r="Y2771" s="49"/>
    </row>
    <row r="2772" spans="24:25" x14ac:dyDescent="0.25">
      <c r="X2772" s="3"/>
      <c r="Y2772" s="49"/>
    </row>
    <row r="2773" spans="24:25" x14ac:dyDescent="0.25">
      <c r="X2773" s="3"/>
      <c r="Y2773" s="49"/>
    </row>
    <row r="2774" spans="24:25" x14ac:dyDescent="0.25">
      <c r="X2774" s="3"/>
      <c r="Y2774" s="49"/>
    </row>
    <row r="2775" spans="24:25" x14ac:dyDescent="0.25">
      <c r="X2775" s="3"/>
      <c r="Y2775" s="49"/>
    </row>
    <row r="2776" spans="24:25" x14ac:dyDescent="0.25">
      <c r="X2776" s="3"/>
      <c r="Y2776" s="49"/>
    </row>
    <row r="2777" spans="24:25" x14ac:dyDescent="0.25">
      <c r="X2777" s="3"/>
      <c r="Y2777" s="49"/>
    </row>
    <row r="2778" spans="24:25" x14ac:dyDescent="0.25">
      <c r="X2778" s="3"/>
      <c r="Y2778" s="49"/>
    </row>
    <row r="2779" spans="24:25" x14ac:dyDescent="0.25">
      <c r="X2779" s="3"/>
      <c r="Y2779" s="49"/>
    </row>
    <row r="2780" spans="24:25" x14ac:dyDescent="0.25">
      <c r="X2780" s="3"/>
      <c r="Y2780" s="49"/>
    </row>
    <row r="2781" spans="24:25" x14ac:dyDescent="0.25">
      <c r="X2781" s="3"/>
      <c r="Y2781" s="49"/>
    </row>
    <row r="2782" spans="24:25" x14ac:dyDescent="0.25">
      <c r="X2782" s="3"/>
      <c r="Y2782" s="49"/>
    </row>
    <row r="2783" spans="24:25" x14ac:dyDescent="0.25">
      <c r="X2783" s="3"/>
      <c r="Y2783" s="49"/>
    </row>
    <row r="2784" spans="24:25" x14ac:dyDescent="0.25">
      <c r="X2784" s="3"/>
      <c r="Y2784" s="49"/>
    </row>
    <row r="2785" spans="24:25" x14ac:dyDescent="0.25">
      <c r="X2785" s="3"/>
      <c r="Y2785" s="49"/>
    </row>
    <row r="2786" spans="24:25" x14ac:dyDescent="0.25">
      <c r="X2786" s="3"/>
      <c r="Y2786" s="49"/>
    </row>
    <row r="2787" spans="24:25" x14ac:dyDescent="0.25">
      <c r="X2787" s="3"/>
      <c r="Y2787" s="49"/>
    </row>
    <row r="2788" spans="24:25" x14ac:dyDescent="0.25">
      <c r="X2788" s="3"/>
      <c r="Y2788" s="49"/>
    </row>
    <row r="2789" spans="24:25" x14ac:dyDescent="0.25">
      <c r="X2789" s="3"/>
      <c r="Y2789" s="49"/>
    </row>
    <row r="2790" spans="24:25" x14ac:dyDescent="0.25">
      <c r="X2790" s="3"/>
      <c r="Y2790" s="49"/>
    </row>
    <row r="2791" spans="24:25" x14ac:dyDescent="0.25">
      <c r="X2791" s="3"/>
      <c r="Y2791" s="49"/>
    </row>
    <row r="2792" spans="24:25" x14ac:dyDescent="0.25">
      <c r="X2792" s="3"/>
      <c r="Y2792" s="49"/>
    </row>
    <row r="2793" spans="24:25" x14ac:dyDescent="0.25">
      <c r="X2793" s="3"/>
      <c r="Y2793" s="49"/>
    </row>
    <row r="2794" spans="24:25" x14ac:dyDescent="0.25">
      <c r="X2794" s="3"/>
      <c r="Y2794" s="49"/>
    </row>
    <row r="2795" spans="24:25" x14ac:dyDescent="0.25">
      <c r="X2795" s="3"/>
      <c r="Y2795" s="49"/>
    </row>
    <row r="2796" spans="24:25" x14ac:dyDescent="0.25">
      <c r="X2796" s="3"/>
      <c r="Y2796" s="49"/>
    </row>
    <row r="2797" spans="24:25" x14ac:dyDescent="0.25">
      <c r="X2797" s="3"/>
      <c r="Y2797" s="49"/>
    </row>
    <row r="2798" spans="24:25" x14ac:dyDescent="0.25">
      <c r="X2798" s="3"/>
      <c r="Y2798" s="49"/>
    </row>
    <row r="2799" spans="24:25" x14ac:dyDescent="0.25">
      <c r="X2799" s="3"/>
      <c r="Y2799" s="49"/>
    </row>
    <row r="2800" spans="24:25" x14ac:dyDescent="0.25">
      <c r="X2800" s="3"/>
      <c r="Y2800" s="49"/>
    </row>
    <row r="2801" spans="24:25" x14ac:dyDescent="0.25">
      <c r="X2801" s="3"/>
      <c r="Y2801" s="49"/>
    </row>
    <row r="2802" spans="24:25" x14ac:dyDescent="0.25">
      <c r="X2802" s="3"/>
      <c r="Y2802" s="49"/>
    </row>
    <row r="2803" spans="24:25" x14ac:dyDescent="0.25">
      <c r="X2803" s="3"/>
      <c r="Y2803" s="49"/>
    </row>
    <row r="2804" spans="24:25" x14ac:dyDescent="0.25">
      <c r="X2804" s="3"/>
      <c r="Y2804" s="49"/>
    </row>
    <row r="2805" spans="24:25" x14ac:dyDescent="0.25">
      <c r="X2805" s="3"/>
      <c r="Y2805" s="49"/>
    </row>
    <row r="2806" spans="24:25" x14ac:dyDescent="0.25">
      <c r="X2806" s="3"/>
      <c r="Y2806" s="49"/>
    </row>
    <row r="2807" spans="24:25" x14ac:dyDescent="0.25">
      <c r="X2807" s="3"/>
      <c r="Y2807" s="49"/>
    </row>
    <row r="2808" spans="24:25" x14ac:dyDescent="0.25">
      <c r="X2808" s="3"/>
      <c r="Y2808" s="49"/>
    </row>
    <row r="2809" spans="24:25" x14ac:dyDescent="0.25">
      <c r="X2809" s="3"/>
      <c r="Y2809" s="49"/>
    </row>
    <row r="2810" spans="24:25" x14ac:dyDescent="0.25">
      <c r="X2810" s="3"/>
      <c r="Y2810" s="49"/>
    </row>
    <row r="2811" spans="24:25" x14ac:dyDescent="0.25">
      <c r="X2811" s="3"/>
      <c r="Y2811" s="49"/>
    </row>
    <row r="2812" spans="24:25" x14ac:dyDescent="0.25">
      <c r="X2812" s="3"/>
      <c r="Y2812" s="49"/>
    </row>
    <row r="2813" spans="24:25" x14ac:dyDescent="0.25">
      <c r="X2813" s="3"/>
      <c r="Y2813" s="49"/>
    </row>
    <row r="2814" spans="24:25" x14ac:dyDescent="0.25">
      <c r="X2814" s="3"/>
      <c r="Y2814" s="49"/>
    </row>
    <row r="2815" spans="24:25" x14ac:dyDescent="0.25">
      <c r="X2815" s="3"/>
      <c r="Y2815" s="49"/>
    </row>
    <row r="2816" spans="24:25" x14ac:dyDescent="0.25">
      <c r="X2816" s="3"/>
      <c r="Y2816" s="49"/>
    </row>
    <row r="2817" spans="24:25" x14ac:dyDescent="0.25">
      <c r="X2817" s="3"/>
      <c r="Y2817" s="49"/>
    </row>
    <row r="2818" spans="24:25" x14ac:dyDescent="0.25">
      <c r="X2818" s="3"/>
      <c r="Y2818" s="49"/>
    </row>
    <row r="2819" spans="24:25" x14ac:dyDescent="0.25">
      <c r="X2819" s="3"/>
      <c r="Y2819" s="49"/>
    </row>
    <row r="2820" spans="24:25" x14ac:dyDescent="0.25">
      <c r="X2820" s="3"/>
      <c r="Y2820" s="49"/>
    </row>
    <row r="2821" spans="24:25" x14ac:dyDescent="0.25">
      <c r="X2821" s="3"/>
      <c r="Y2821" s="49"/>
    </row>
    <row r="2822" spans="24:25" x14ac:dyDescent="0.25">
      <c r="X2822" s="3"/>
      <c r="Y2822" s="49"/>
    </row>
    <row r="2823" spans="24:25" x14ac:dyDescent="0.25">
      <c r="X2823" s="3"/>
      <c r="Y2823" s="49"/>
    </row>
    <row r="2824" spans="24:25" x14ac:dyDescent="0.25">
      <c r="X2824" s="3"/>
      <c r="Y2824" s="49"/>
    </row>
    <row r="2825" spans="24:25" x14ac:dyDescent="0.25">
      <c r="X2825" s="3"/>
      <c r="Y2825" s="49"/>
    </row>
    <row r="2826" spans="24:25" x14ac:dyDescent="0.25">
      <c r="X2826" s="3"/>
      <c r="Y2826" s="49"/>
    </row>
    <row r="2827" spans="24:25" x14ac:dyDescent="0.25">
      <c r="X2827" s="3"/>
      <c r="Y2827" s="49"/>
    </row>
    <row r="2828" spans="24:25" x14ac:dyDescent="0.25">
      <c r="X2828" s="3"/>
      <c r="Y2828" s="49"/>
    </row>
    <row r="2829" spans="24:25" x14ac:dyDescent="0.25">
      <c r="X2829" s="3"/>
      <c r="Y2829" s="49"/>
    </row>
    <row r="2830" spans="24:25" x14ac:dyDescent="0.25">
      <c r="X2830" s="3"/>
      <c r="Y2830" s="49"/>
    </row>
    <row r="2831" spans="24:25" x14ac:dyDescent="0.25">
      <c r="X2831" s="3"/>
      <c r="Y2831" s="49"/>
    </row>
    <row r="2832" spans="24:25" x14ac:dyDescent="0.25">
      <c r="X2832" s="3"/>
      <c r="Y2832" s="49"/>
    </row>
    <row r="2833" spans="24:25" x14ac:dyDescent="0.25">
      <c r="X2833" s="3"/>
      <c r="Y2833" s="49"/>
    </row>
    <row r="2834" spans="24:25" x14ac:dyDescent="0.25">
      <c r="X2834" s="3"/>
      <c r="Y2834" s="49"/>
    </row>
    <row r="2835" spans="24:25" x14ac:dyDescent="0.25">
      <c r="X2835" s="3"/>
      <c r="Y2835" s="49"/>
    </row>
    <row r="2836" spans="24:25" x14ac:dyDescent="0.25">
      <c r="X2836" s="3"/>
      <c r="Y2836" s="49"/>
    </row>
    <row r="2837" spans="24:25" x14ac:dyDescent="0.25">
      <c r="X2837" s="3"/>
      <c r="Y2837" s="49"/>
    </row>
    <row r="2838" spans="24:25" x14ac:dyDescent="0.25">
      <c r="X2838" s="3"/>
      <c r="Y2838" s="49"/>
    </row>
    <row r="2839" spans="24:25" x14ac:dyDescent="0.25">
      <c r="X2839" s="3"/>
      <c r="Y2839" s="49"/>
    </row>
    <row r="2840" spans="24:25" x14ac:dyDescent="0.25">
      <c r="X2840" s="3"/>
      <c r="Y2840" s="49"/>
    </row>
    <row r="2841" spans="24:25" x14ac:dyDescent="0.25">
      <c r="X2841" s="3"/>
      <c r="Y2841" s="49"/>
    </row>
    <row r="2842" spans="24:25" x14ac:dyDescent="0.25">
      <c r="X2842" s="3"/>
      <c r="Y2842" s="49"/>
    </row>
    <row r="2843" spans="24:25" x14ac:dyDescent="0.25">
      <c r="X2843" s="3"/>
      <c r="Y2843" s="49"/>
    </row>
    <row r="2844" spans="24:25" x14ac:dyDescent="0.25">
      <c r="X2844" s="3"/>
      <c r="Y2844" s="49"/>
    </row>
    <row r="2845" spans="24:25" x14ac:dyDescent="0.25">
      <c r="X2845" s="3"/>
      <c r="Y2845" s="49"/>
    </row>
    <row r="2846" spans="24:25" x14ac:dyDescent="0.25">
      <c r="X2846" s="3"/>
      <c r="Y2846" s="49"/>
    </row>
    <row r="2847" spans="24:25" x14ac:dyDescent="0.25">
      <c r="X2847" s="3"/>
      <c r="Y2847" s="49"/>
    </row>
    <row r="2848" spans="24:25" x14ac:dyDescent="0.25">
      <c r="X2848" s="3"/>
      <c r="Y2848" s="49"/>
    </row>
    <row r="2849" spans="24:25" x14ac:dyDescent="0.25">
      <c r="X2849" s="3"/>
      <c r="Y2849" s="49"/>
    </row>
    <row r="2850" spans="24:25" x14ac:dyDescent="0.25">
      <c r="X2850" s="3"/>
      <c r="Y2850" s="49"/>
    </row>
    <row r="2851" spans="24:25" x14ac:dyDescent="0.25">
      <c r="X2851" s="3"/>
      <c r="Y2851" s="49"/>
    </row>
    <row r="2852" spans="24:25" x14ac:dyDescent="0.25">
      <c r="X2852" s="3"/>
      <c r="Y2852" s="49"/>
    </row>
    <row r="2853" spans="24:25" x14ac:dyDescent="0.25">
      <c r="X2853" s="3"/>
      <c r="Y2853" s="49"/>
    </row>
    <row r="2854" spans="24:25" x14ac:dyDescent="0.25">
      <c r="X2854" s="3"/>
      <c r="Y2854" s="49"/>
    </row>
    <row r="2855" spans="24:25" x14ac:dyDescent="0.25">
      <c r="X2855" s="3"/>
      <c r="Y2855" s="49"/>
    </row>
    <row r="2856" spans="24:25" x14ac:dyDescent="0.25">
      <c r="X2856" s="3"/>
      <c r="Y2856" s="49"/>
    </row>
    <row r="2857" spans="24:25" x14ac:dyDescent="0.25">
      <c r="X2857" s="3"/>
      <c r="Y2857" s="49"/>
    </row>
    <row r="2858" spans="24:25" x14ac:dyDescent="0.25">
      <c r="X2858" s="3"/>
      <c r="Y2858" s="49"/>
    </row>
    <row r="2859" spans="24:25" x14ac:dyDescent="0.25">
      <c r="X2859" s="3"/>
      <c r="Y2859" s="49"/>
    </row>
    <row r="2860" spans="24:25" x14ac:dyDescent="0.25">
      <c r="X2860" s="3"/>
      <c r="Y2860" s="49"/>
    </row>
    <row r="2861" spans="24:25" x14ac:dyDescent="0.25">
      <c r="X2861" s="3"/>
      <c r="Y2861" s="49"/>
    </row>
    <row r="2862" spans="24:25" x14ac:dyDescent="0.25">
      <c r="X2862" s="3"/>
      <c r="Y2862" s="49"/>
    </row>
    <row r="2863" spans="24:25" x14ac:dyDescent="0.25">
      <c r="X2863" s="3"/>
      <c r="Y2863" s="49"/>
    </row>
    <row r="2864" spans="24:25" x14ac:dyDescent="0.25">
      <c r="X2864" s="3"/>
      <c r="Y2864" s="49"/>
    </row>
    <row r="2865" spans="24:25" x14ac:dyDescent="0.25">
      <c r="X2865" s="3"/>
      <c r="Y2865" s="49"/>
    </row>
    <row r="2866" spans="24:25" x14ac:dyDescent="0.25">
      <c r="X2866" s="3"/>
      <c r="Y2866" s="49"/>
    </row>
    <row r="2867" spans="24:25" x14ac:dyDescent="0.25">
      <c r="X2867" s="3"/>
      <c r="Y2867" s="49"/>
    </row>
    <row r="2868" spans="24:25" x14ac:dyDescent="0.25">
      <c r="X2868" s="3"/>
      <c r="Y2868" s="49"/>
    </row>
    <row r="2869" spans="24:25" x14ac:dyDescent="0.25">
      <c r="X2869" s="3"/>
      <c r="Y2869" s="49"/>
    </row>
    <row r="2870" spans="24:25" x14ac:dyDescent="0.25">
      <c r="X2870" s="3"/>
      <c r="Y2870" s="49"/>
    </row>
    <row r="2871" spans="24:25" x14ac:dyDescent="0.25">
      <c r="X2871" s="3"/>
      <c r="Y2871" s="49"/>
    </row>
    <row r="2872" spans="24:25" x14ac:dyDescent="0.25">
      <c r="X2872" s="3"/>
      <c r="Y2872" s="49"/>
    </row>
    <row r="2873" spans="24:25" x14ac:dyDescent="0.25">
      <c r="X2873" s="3"/>
      <c r="Y2873" s="49"/>
    </row>
    <row r="2874" spans="24:25" x14ac:dyDescent="0.25">
      <c r="X2874" s="3"/>
      <c r="Y2874" s="49"/>
    </row>
    <row r="2875" spans="24:25" x14ac:dyDescent="0.25">
      <c r="X2875" s="3"/>
      <c r="Y2875" s="49"/>
    </row>
    <row r="2876" spans="24:25" x14ac:dyDescent="0.25">
      <c r="X2876" s="3"/>
      <c r="Y2876" s="49"/>
    </row>
    <row r="2877" spans="24:25" x14ac:dyDescent="0.25">
      <c r="X2877" s="3"/>
      <c r="Y2877" s="49"/>
    </row>
    <row r="2878" spans="24:25" x14ac:dyDescent="0.25">
      <c r="X2878" s="3"/>
      <c r="Y2878" s="49"/>
    </row>
    <row r="2879" spans="24:25" x14ac:dyDescent="0.25">
      <c r="X2879" s="3"/>
      <c r="Y2879" s="49"/>
    </row>
    <row r="2880" spans="24:25" x14ac:dyDescent="0.25">
      <c r="X2880" s="3"/>
      <c r="Y2880" s="49"/>
    </row>
    <row r="2881" spans="24:25" x14ac:dyDescent="0.25">
      <c r="X2881" s="3"/>
      <c r="Y2881" s="49"/>
    </row>
    <row r="2882" spans="24:25" x14ac:dyDescent="0.25">
      <c r="X2882" s="3"/>
      <c r="Y2882" s="49"/>
    </row>
    <row r="2883" spans="24:25" x14ac:dyDescent="0.25">
      <c r="X2883" s="3"/>
      <c r="Y2883" s="49"/>
    </row>
    <row r="2884" spans="24:25" x14ac:dyDescent="0.25">
      <c r="X2884" s="3"/>
      <c r="Y2884" s="49"/>
    </row>
    <row r="2885" spans="24:25" x14ac:dyDescent="0.25">
      <c r="X2885" s="3"/>
      <c r="Y2885" s="49"/>
    </row>
    <row r="2886" spans="24:25" x14ac:dyDescent="0.25">
      <c r="X2886" s="3"/>
      <c r="Y2886" s="49"/>
    </row>
    <row r="2887" spans="24:25" x14ac:dyDescent="0.25">
      <c r="X2887" s="3"/>
      <c r="Y2887" s="49"/>
    </row>
    <row r="2888" spans="24:25" x14ac:dyDescent="0.25">
      <c r="X2888" s="3"/>
      <c r="Y2888" s="49"/>
    </row>
    <row r="2889" spans="24:25" x14ac:dyDescent="0.25">
      <c r="X2889" s="3"/>
      <c r="Y2889" s="49"/>
    </row>
    <row r="2890" spans="24:25" x14ac:dyDescent="0.25">
      <c r="X2890" s="3"/>
      <c r="Y2890" s="49"/>
    </row>
    <row r="2891" spans="24:25" x14ac:dyDescent="0.25">
      <c r="X2891" s="3"/>
      <c r="Y2891" s="49"/>
    </row>
    <row r="2892" spans="24:25" x14ac:dyDescent="0.25">
      <c r="X2892" s="3"/>
      <c r="Y2892" s="49"/>
    </row>
    <row r="2893" spans="24:25" x14ac:dyDescent="0.25">
      <c r="X2893" s="3"/>
      <c r="Y2893" s="49"/>
    </row>
    <row r="2894" spans="24:25" x14ac:dyDescent="0.25">
      <c r="X2894" s="3"/>
      <c r="Y2894" s="49"/>
    </row>
    <row r="2895" spans="24:25" x14ac:dyDescent="0.25">
      <c r="X2895" s="3"/>
      <c r="Y2895" s="49"/>
    </row>
    <row r="2896" spans="24:25" x14ac:dyDescent="0.25">
      <c r="X2896" s="3"/>
      <c r="Y2896" s="49"/>
    </row>
    <row r="2897" spans="24:25" x14ac:dyDescent="0.25">
      <c r="X2897" s="3"/>
      <c r="Y2897" s="49"/>
    </row>
    <row r="2898" spans="24:25" x14ac:dyDescent="0.25">
      <c r="X2898" s="3"/>
      <c r="Y2898" s="49"/>
    </row>
    <row r="2899" spans="24:25" x14ac:dyDescent="0.25">
      <c r="X2899" s="3"/>
      <c r="Y2899" s="49"/>
    </row>
    <row r="2900" spans="24:25" x14ac:dyDescent="0.25">
      <c r="X2900" s="3"/>
      <c r="Y2900" s="49"/>
    </row>
    <row r="2901" spans="24:25" x14ac:dyDescent="0.25">
      <c r="X2901" s="3"/>
      <c r="Y2901" s="49"/>
    </row>
    <row r="2902" spans="24:25" x14ac:dyDescent="0.25">
      <c r="X2902" s="3"/>
      <c r="Y2902" s="49"/>
    </row>
    <row r="2903" spans="24:25" x14ac:dyDescent="0.25">
      <c r="X2903" s="3"/>
      <c r="Y2903" s="49"/>
    </row>
    <row r="2904" spans="24:25" x14ac:dyDescent="0.25">
      <c r="X2904" s="3"/>
      <c r="Y2904" s="49"/>
    </row>
    <row r="2905" spans="24:25" x14ac:dyDescent="0.25">
      <c r="X2905" s="3"/>
      <c r="Y2905" s="49"/>
    </row>
    <row r="2906" spans="24:25" x14ac:dyDescent="0.25">
      <c r="X2906" s="3"/>
      <c r="Y2906" s="49"/>
    </row>
    <row r="2907" spans="24:25" x14ac:dyDescent="0.25">
      <c r="X2907" s="3"/>
      <c r="Y2907" s="49"/>
    </row>
    <row r="2908" spans="24:25" x14ac:dyDescent="0.25">
      <c r="X2908" s="3"/>
      <c r="Y2908" s="49"/>
    </row>
    <row r="2909" spans="24:25" x14ac:dyDescent="0.25">
      <c r="X2909" s="3"/>
      <c r="Y2909" s="49"/>
    </row>
    <row r="2910" spans="24:25" x14ac:dyDescent="0.25">
      <c r="X2910" s="3"/>
      <c r="Y2910" s="49"/>
    </row>
    <row r="2911" spans="24:25" x14ac:dyDescent="0.25">
      <c r="X2911" s="3"/>
      <c r="Y2911" s="49"/>
    </row>
    <row r="2912" spans="24:25" x14ac:dyDescent="0.25">
      <c r="X2912" s="3"/>
      <c r="Y2912" s="49"/>
    </row>
    <row r="2913" spans="24:25" x14ac:dyDescent="0.25">
      <c r="X2913" s="3"/>
      <c r="Y2913" s="49"/>
    </row>
    <row r="2914" spans="24:25" x14ac:dyDescent="0.25">
      <c r="X2914" s="3"/>
      <c r="Y2914" s="49"/>
    </row>
    <row r="2915" spans="24:25" x14ac:dyDescent="0.25">
      <c r="X2915" s="3"/>
      <c r="Y2915" s="49"/>
    </row>
    <row r="2916" spans="24:25" x14ac:dyDescent="0.25">
      <c r="X2916" s="3"/>
      <c r="Y2916" s="49"/>
    </row>
    <row r="2917" spans="24:25" x14ac:dyDescent="0.25">
      <c r="X2917" s="3"/>
      <c r="Y2917" s="49"/>
    </row>
    <row r="2918" spans="24:25" x14ac:dyDescent="0.25">
      <c r="X2918" s="3"/>
      <c r="Y2918" s="49"/>
    </row>
    <row r="2919" spans="24:25" x14ac:dyDescent="0.25">
      <c r="X2919" s="3"/>
      <c r="Y2919" s="49"/>
    </row>
    <row r="2920" spans="24:25" x14ac:dyDescent="0.25">
      <c r="X2920" s="3"/>
      <c r="Y2920" s="49"/>
    </row>
    <row r="2921" spans="24:25" x14ac:dyDescent="0.25">
      <c r="X2921" s="3"/>
      <c r="Y2921" s="49"/>
    </row>
    <row r="2922" spans="24:25" x14ac:dyDescent="0.25">
      <c r="X2922" s="3"/>
      <c r="Y2922" s="49"/>
    </row>
    <row r="2923" spans="24:25" x14ac:dyDescent="0.25">
      <c r="X2923" s="3"/>
      <c r="Y2923" s="49"/>
    </row>
    <row r="2924" spans="24:25" x14ac:dyDescent="0.25">
      <c r="X2924" s="3"/>
      <c r="Y2924" s="49"/>
    </row>
    <row r="2925" spans="24:25" x14ac:dyDescent="0.25">
      <c r="X2925" s="3"/>
      <c r="Y2925" s="49"/>
    </row>
    <row r="2926" spans="24:25" x14ac:dyDescent="0.25">
      <c r="X2926" s="3"/>
      <c r="Y2926" s="49"/>
    </row>
    <row r="2927" spans="24:25" x14ac:dyDescent="0.25">
      <c r="X2927" s="3"/>
      <c r="Y2927" s="49"/>
    </row>
    <row r="2928" spans="24:25" x14ac:dyDescent="0.25">
      <c r="X2928" s="3"/>
      <c r="Y2928" s="49"/>
    </row>
    <row r="2929" spans="24:25" x14ac:dyDescent="0.25">
      <c r="X2929" s="3"/>
      <c r="Y2929" s="49"/>
    </row>
    <row r="2930" spans="24:25" x14ac:dyDescent="0.25">
      <c r="X2930" s="3"/>
      <c r="Y2930" s="49"/>
    </row>
    <row r="2931" spans="24:25" x14ac:dyDescent="0.25">
      <c r="X2931" s="3"/>
      <c r="Y2931" s="49"/>
    </row>
    <row r="2932" spans="24:25" x14ac:dyDescent="0.25">
      <c r="X2932" s="3"/>
      <c r="Y2932" s="49"/>
    </row>
    <row r="2933" spans="24:25" x14ac:dyDescent="0.25">
      <c r="X2933" s="3"/>
      <c r="Y2933" s="49"/>
    </row>
    <row r="2934" spans="24:25" x14ac:dyDescent="0.25">
      <c r="X2934" s="3"/>
      <c r="Y2934" s="49"/>
    </row>
    <row r="2935" spans="24:25" x14ac:dyDescent="0.25">
      <c r="X2935" s="3"/>
      <c r="Y2935" s="49"/>
    </row>
    <row r="2936" spans="24:25" x14ac:dyDescent="0.25">
      <c r="X2936" s="3"/>
      <c r="Y2936" s="49"/>
    </row>
    <row r="2937" spans="24:25" x14ac:dyDescent="0.25">
      <c r="X2937" s="3"/>
      <c r="Y2937" s="49"/>
    </row>
    <row r="2938" spans="24:25" x14ac:dyDescent="0.25">
      <c r="X2938" s="3"/>
      <c r="Y2938" s="49"/>
    </row>
    <row r="2939" spans="24:25" x14ac:dyDescent="0.25">
      <c r="X2939" s="3"/>
      <c r="Y2939" s="49"/>
    </row>
    <row r="2940" spans="24:25" x14ac:dyDescent="0.25">
      <c r="X2940" s="3"/>
      <c r="Y2940" s="49"/>
    </row>
    <row r="2941" spans="24:25" x14ac:dyDescent="0.25">
      <c r="X2941" s="3"/>
      <c r="Y2941" s="49"/>
    </row>
    <row r="2942" spans="24:25" x14ac:dyDescent="0.25">
      <c r="X2942" s="3"/>
      <c r="Y2942" s="49"/>
    </row>
    <row r="2943" spans="24:25" x14ac:dyDescent="0.25">
      <c r="X2943" s="3"/>
      <c r="Y2943" s="49"/>
    </row>
    <row r="2944" spans="24:25" x14ac:dyDescent="0.25">
      <c r="X2944" s="3"/>
      <c r="Y2944" s="49"/>
    </row>
    <row r="2945" spans="24:25" x14ac:dyDescent="0.25">
      <c r="X2945" s="3"/>
      <c r="Y2945" s="49"/>
    </row>
    <row r="2946" spans="24:25" x14ac:dyDescent="0.25">
      <c r="X2946" s="3"/>
      <c r="Y2946" s="49"/>
    </row>
    <row r="2947" spans="24:25" x14ac:dyDescent="0.25">
      <c r="X2947" s="3"/>
      <c r="Y2947" s="49"/>
    </row>
    <row r="2948" spans="24:25" x14ac:dyDescent="0.25">
      <c r="X2948" s="3"/>
      <c r="Y2948" s="49"/>
    </row>
    <row r="2949" spans="24:25" x14ac:dyDescent="0.25">
      <c r="X2949" s="3"/>
      <c r="Y2949" s="49"/>
    </row>
    <row r="2950" spans="24:25" x14ac:dyDescent="0.25">
      <c r="X2950" s="3"/>
      <c r="Y2950" s="49"/>
    </row>
    <row r="2951" spans="24:25" x14ac:dyDescent="0.25">
      <c r="X2951" s="3"/>
      <c r="Y2951" s="49"/>
    </row>
    <row r="2952" spans="24:25" x14ac:dyDescent="0.25">
      <c r="X2952" s="3"/>
      <c r="Y2952" s="49"/>
    </row>
    <row r="2953" spans="24:25" x14ac:dyDescent="0.25">
      <c r="X2953" s="3"/>
      <c r="Y2953" s="49"/>
    </row>
    <row r="2954" spans="24:25" x14ac:dyDescent="0.25">
      <c r="X2954" s="3"/>
      <c r="Y2954" s="49"/>
    </row>
    <row r="2955" spans="24:25" x14ac:dyDescent="0.25">
      <c r="X2955" s="3"/>
      <c r="Y2955" s="49"/>
    </row>
    <row r="2956" spans="24:25" x14ac:dyDescent="0.25">
      <c r="X2956" s="3"/>
      <c r="Y2956" s="49"/>
    </row>
    <row r="2957" spans="24:25" x14ac:dyDescent="0.25">
      <c r="X2957" s="3"/>
      <c r="Y2957" s="49"/>
    </row>
    <row r="2958" spans="24:25" x14ac:dyDescent="0.25">
      <c r="X2958" s="3"/>
      <c r="Y2958" s="49"/>
    </row>
    <row r="2959" spans="24:25" x14ac:dyDescent="0.25">
      <c r="X2959" s="3"/>
      <c r="Y2959" s="49"/>
    </row>
    <row r="2960" spans="24:25" x14ac:dyDescent="0.25">
      <c r="X2960" s="3"/>
      <c r="Y2960" s="49"/>
    </row>
    <row r="2961" spans="24:25" x14ac:dyDescent="0.25">
      <c r="X2961" s="3"/>
      <c r="Y2961" s="49"/>
    </row>
    <row r="2962" spans="24:25" x14ac:dyDescent="0.25">
      <c r="X2962" s="3"/>
      <c r="Y2962" s="49"/>
    </row>
    <row r="2963" spans="24:25" x14ac:dyDescent="0.25">
      <c r="X2963" s="3"/>
      <c r="Y2963" s="49"/>
    </row>
    <row r="2964" spans="24:25" x14ac:dyDescent="0.25">
      <c r="X2964" s="3"/>
      <c r="Y2964" s="49"/>
    </row>
    <row r="2965" spans="24:25" x14ac:dyDescent="0.25">
      <c r="X2965" s="3"/>
      <c r="Y2965" s="49"/>
    </row>
    <row r="2966" spans="24:25" x14ac:dyDescent="0.25">
      <c r="X2966" s="3"/>
      <c r="Y2966" s="49"/>
    </row>
    <row r="2967" spans="24:25" x14ac:dyDescent="0.25">
      <c r="X2967" s="3"/>
      <c r="Y2967" s="49"/>
    </row>
    <row r="2968" spans="24:25" x14ac:dyDescent="0.25">
      <c r="X2968" s="3"/>
      <c r="Y2968" s="49"/>
    </row>
    <row r="2969" spans="24:25" x14ac:dyDescent="0.25">
      <c r="X2969" s="3"/>
      <c r="Y2969" s="49"/>
    </row>
    <row r="2970" spans="24:25" x14ac:dyDescent="0.25">
      <c r="X2970" s="3"/>
      <c r="Y2970" s="49"/>
    </row>
    <row r="2971" spans="24:25" x14ac:dyDescent="0.25">
      <c r="X2971" s="3"/>
      <c r="Y2971" s="49"/>
    </row>
    <row r="2972" spans="24:25" x14ac:dyDescent="0.25">
      <c r="X2972" s="3"/>
      <c r="Y2972" s="49"/>
    </row>
    <row r="2973" spans="24:25" x14ac:dyDescent="0.25">
      <c r="X2973" s="3"/>
      <c r="Y2973" s="49"/>
    </row>
    <row r="2974" spans="24:25" x14ac:dyDescent="0.25">
      <c r="X2974" s="3"/>
      <c r="Y2974" s="49"/>
    </row>
    <row r="2975" spans="24:25" x14ac:dyDescent="0.25">
      <c r="X2975" s="3"/>
      <c r="Y2975" s="49"/>
    </row>
    <row r="2976" spans="24:25" x14ac:dyDescent="0.25">
      <c r="X2976" s="3"/>
      <c r="Y2976" s="49"/>
    </row>
    <row r="2977" spans="24:25" x14ac:dyDescent="0.25">
      <c r="X2977" s="3"/>
      <c r="Y2977" s="49"/>
    </row>
    <row r="2978" spans="24:25" x14ac:dyDescent="0.25">
      <c r="X2978" s="3"/>
      <c r="Y2978" s="49"/>
    </row>
    <row r="2979" spans="24:25" x14ac:dyDescent="0.25">
      <c r="X2979" s="3"/>
      <c r="Y2979" s="49"/>
    </row>
    <row r="2980" spans="24:25" x14ac:dyDescent="0.25">
      <c r="X2980" s="3"/>
      <c r="Y2980" s="49"/>
    </row>
    <row r="2981" spans="24:25" x14ac:dyDescent="0.25">
      <c r="X2981" s="3"/>
      <c r="Y2981" s="49"/>
    </row>
    <row r="2982" spans="24:25" x14ac:dyDescent="0.25">
      <c r="X2982" s="3"/>
      <c r="Y2982" s="49"/>
    </row>
    <row r="2983" spans="24:25" x14ac:dyDescent="0.25">
      <c r="X2983" s="3"/>
      <c r="Y2983" s="49"/>
    </row>
    <row r="2984" spans="24:25" x14ac:dyDescent="0.25">
      <c r="X2984" s="3"/>
      <c r="Y2984" s="49"/>
    </row>
    <row r="2985" spans="24:25" x14ac:dyDescent="0.25">
      <c r="X2985" s="3"/>
      <c r="Y2985" s="49"/>
    </row>
    <row r="2986" spans="24:25" x14ac:dyDescent="0.25">
      <c r="X2986" s="3"/>
      <c r="Y2986" s="49"/>
    </row>
    <row r="2987" spans="24:25" x14ac:dyDescent="0.25">
      <c r="X2987" s="3"/>
      <c r="Y2987" s="49"/>
    </row>
    <row r="2988" spans="24:25" x14ac:dyDescent="0.25">
      <c r="X2988" s="3"/>
      <c r="Y2988" s="49"/>
    </row>
    <row r="2989" spans="24:25" x14ac:dyDescent="0.25">
      <c r="X2989" s="3"/>
      <c r="Y2989" s="49"/>
    </row>
    <row r="2990" spans="24:25" x14ac:dyDescent="0.25">
      <c r="X2990" s="3"/>
      <c r="Y2990" s="49"/>
    </row>
    <row r="2991" spans="24:25" x14ac:dyDescent="0.25">
      <c r="X2991" s="3"/>
      <c r="Y2991" s="49"/>
    </row>
    <row r="2992" spans="24:25" x14ac:dyDescent="0.25">
      <c r="X2992" s="3"/>
      <c r="Y2992" s="49"/>
    </row>
    <row r="2993" spans="24:25" x14ac:dyDescent="0.25">
      <c r="X2993" s="3"/>
      <c r="Y2993" s="49"/>
    </row>
    <row r="2994" spans="24:25" x14ac:dyDescent="0.25">
      <c r="X2994" s="3"/>
      <c r="Y2994" s="49"/>
    </row>
    <row r="2995" spans="24:25" x14ac:dyDescent="0.25">
      <c r="X2995" s="3"/>
      <c r="Y2995" s="49"/>
    </row>
    <row r="2996" spans="24:25" x14ac:dyDescent="0.25">
      <c r="X2996" s="3"/>
      <c r="Y2996" s="49"/>
    </row>
    <row r="2997" spans="24:25" x14ac:dyDescent="0.25">
      <c r="X2997" s="3"/>
      <c r="Y2997" s="49"/>
    </row>
    <row r="2998" spans="24:25" x14ac:dyDescent="0.25">
      <c r="X2998" s="3"/>
      <c r="Y2998" s="49"/>
    </row>
    <row r="2999" spans="24:25" x14ac:dyDescent="0.25">
      <c r="X2999" s="3"/>
      <c r="Y2999" s="49"/>
    </row>
    <row r="3000" spans="24:25" x14ac:dyDescent="0.25">
      <c r="X3000" s="3"/>
      <c r="Y3000" s="49"/>
    </row>
    <row r="3001" spans="24:25" x14ac:dyDescent="0.25">
      <c r="X3001" s="3"/>
      <c r="Y3001" s="49"/>
    </row>
    <row r="3002" spans="24:25" x14ac:dyDescent="0.25">
      <c r="X3002" s="3"/>
      <c r="Y3002" s="49"/>
    </row>
    <row r="3003" spans="24:25" x14ac:dyDescent="0.25">
      <c r="X3003" s="3"/>
      <c r="Y3003" s="49"/>
    </row>
    <row r="3004" spans="24:25" x14ac:dyDescent="0.25">
      <c r="X3004" s="3"/>
      <c r="Y3004" s="49"/>
    </row>
    <row r="3005" spans="24:25" x14ac:dyDescent="0.25">
      <c r="X3005" s="3"/>
      <c r="Y3005" s="49"/>
    </row>
    <row r="3006" spans="24:25" x14ac:dyDescent="0.25">
      <c r="X3006" s="3"/>
      <c r="Y3006" s="49"/>
    </row>
    <row r="3007" spans="24:25" x14ac:dyDescent="0.25">
      <c r="X3007" s="3"/>
      <c r="Y3007" s="49"/>
    </row>
    <row r="3008" spans="24:25" x14ac:dyDescent="0.25">
      <c r="X3008" s="3"/>
      <c r="Y3008" s="49"/>
    </row>
    <row r="3009" spans="24:25" x14ac:dyDescent="0.25">
      <c r="X3009" s="3"/>
      <c r="Y3009" s="49"/>
    </row>
    <row r="3010" spans="24:25" x14ac:dyDescent="0.25">
      <c r="X3010" s="3"/>
      <c r="Y3010" s="49"/>
    </row>
    <row r="3011" spans="24:25" x14ac:dyDescent="0.25">
      <c r="X3011" s="3"/>
      <c r="Y3011" s="49"/>
    </row>
    <row r="3012" spans="24:25" x14ac:dyDescent="0.25">
      <c r="X3012" s="3"/>
      <c r="Y3012" s="49"/>
    </row>
    <row r="3013" spans="24:25" x14ac:dyDescent="0.25">
      <c r="X3013" s="3"/>
      <c r="Y3013" s="49"/>
    </row>
    <row r="3014" spans="24:25" x14ac:dyDescent="0.25">
      <c r="X3014" s="3"/>
      <c r="Y3014" s="49"/>
    </row>
    <row r="3015" spans="24:25" x14ac:dyDescent="0.25">
      <c r="X3015" s="3"/>
      <c r="Y3015" s="49"/>
    </row>
    <row r="3016" spans="24:25" x14ac:dyDescent="0.25">
      <c r="X3016" s="3"/>
      <c r="Y3016" s="49"/>
    </row>
    <row r="3017" spans="24:25" x14ac:dyDescent="0.25">
      <c r="X3017" s="3"/>
      <c r="Y3017" s="49"/>
    </row>
    <row r="3018" spans="24:25" x14ac:dyDescent="0.25">
      <c r="X3018" s="3"/>
      <c r="Y3018" s="49"/>
    </row>
    <row r="3019" spans="24:25" x14ac:dyDescent="0.25">
      <c r="X3019" s="3"/>
      <c r="Y3019" s="49"/>
    </row>
    <row r="3020" spans="24:25" x14ac:dyDescent="0.25">
      <c r="X3020" s="3"/>
      <c r="Y3020" s="49"/>
    </row>
    <row r="3021" spans="24:25" x14ac:dyDescent="0.25">
      <c r="X3021" s="3"/>
      <c r="Y3021" s="49"/>
    </row>
    <row r="3022" spans="24:25" x14ac:dyDescent="0.25">
      <c r="X3022" s="3"/>
      <c r="Y3022" s="49"/>
    </row>
    <row r="3023" spans="24:25" x14ac:dyDescent="0.25">
      <c r="X3023" s="3"/>
      <c r="Y3023" s="49"/>
    </row>
    <row r="3024" spans="24:25" x14ac:dyDescent="0.25">
      <c r="X3024" s="3"/>
      <c r="Y3024" s="49"/>
    </row>
    <row r="3025" spans="24:25" x14ac:dyDescent="0.25">
      <c r="X3025" s="3"/>
      <c r="Y3025" s="49"/>
    </row>
    <row r="3026" spans="24:25" x14ac:dyDescent="0.25">
      <c r="X3026" s="3"/>
      <c r="Y3026" s="49"/>
    </row>
    <row r="3027" spans="24:25" x14ac:dyDescent="0.25">
      <c r="X3027" s="3"/>
      <c r="Y3027" s="49"/>
    </row>
    <row r="3028" spans="24:25" x14ac:dyDescent="0.25">
      <c r="X3028" s="3"/>
      <c r="Y3028" s="49"/>
    </row>
    <row r="3029" spans="24:25" x14ac:dyDescent="0.25">
      <c r="X3029" s="3"/>
      <c r="Y3029" s="49"/>
    </row>
    <row r="3030" spans="24:25" x14ac:dyDescent="0.25">
      <c r="X3030" s="3"/>
      <c r="Y3030" s="49"/>
    </row>
    <row r="3031" spans="24:25" x14ac:dyDescent="0.25">
      <c r="X3031" s="3"/>
      <c r="Y3031" s="49"/>
    </row>
    <row r="3032" spans="24:25" x14ac:dyDescent="0.25">
      <c r="X3032" s="3"/>
      <c r="Y3032" s="49"/>
    </row>
    <row r="3033" spans="24:25" x14ac:dyDescent="0.25">
      <c r="X3033" s="3"/>
      <c r="Y3033" s="49"/>
    </row>
    <row r="3034" spans="24:25" x14ac:dyDescent="0.25">
      <c r="X3034" s="3"/>
      <c r="Y3034" s="49"/>
    </row>
    <row r="3035" spans="24:25" x14ac:dyDescent="0.25">
      <c r="X3035" s="3"/>
      <c r="Y3035" s="49"/>
    </row>
    <row r="3036" spans="24:25" x14ac:dyDescent="0.25">
      <c r="X3036" s="3"/>
      <c r="Y3036" s="49"/>
    </row>
    <row r="3037" spans="24:25" x14ac:dyDescent="0.25">
      <c r="X3037" s="3"/>
      <c r="Y3037" s="49"/>
    </row>
    <row r="3038" spans="24:25" x14ac:dyDescent="0.25">
      <c r="X3038" s="3"/>
      <c r="Y3038" s="49"/>
    </row>
    <row r="3039" spans="24:25" x14ac:dyDescent="0.25">
      <c r="X3039" s="3"/>
      <c r="Y3039" s="49"/>
    </row>
    <row r="3040" spans="24:25" x14ac:dyDescent="0.25">
      <c r="X3040" s="3"/>
      <c r="Y3040" s="49"/>
    </row>
    <row r="3041" spans="24:25" x14ac:dyDescent="0.25">
      <c r="X3041" s="3"/>
      <c r="Y3041" s="49"/>
    </row>
    <row r="3042" spans="24:25" x14ac:dyDescent="0.25">
      <c r="X3042" s="3"/>
      <c r="Y3042" s="49"/>
    </row>
    <row r="3043" spans="24:25" x14ac:dyDescent="0.25">
      <c r="X3043" s="3"/>
      <c r="Y3043" s="49"/>
    </row>
    <row r="3044" spans="24:25" x14ac:dyDescent="0.25">
      <c r="X3044" s="3"/>
      <c r="Y3044" s="49"/>
    </row>
    <row r="3045" spans="24:25" x14ac:dyDescent="0.25">
      <c r="X3045" s="3"/>
      <c r="Y3045" s="49"/>
    </row>
    <row r="3046" spans="24:25" x14ac:dyDescent="0.25">
      <c r="X3046" s="3"/>
      <c r="Y3046" s="49"/>
    </row>
    <row r="3047" spans="24:25" x14ac:dyDescent="0.25">
      <c r="X3047" s="3"/>
      <c r="Y3047" s="49"/>
    </row>
    <row r="3048" spans="24:25" x14ac:dyDescent="0.25">
      <c r="X3048" s="3"/>
      <c r="Y3048" s="49"/>
    </row>
    <row r="3049" spans="24:25" x14ac:dyDescent="0.25">
      <c r="X3049" s="3"/>
      <c r="Y3049" s="49"/>
    </row>
    <row r="3050" spans="24:25" x14ac:dyDescent="0.25">
      <c r="X3050" s="3"/>
      <c r="Y3050" s="49"/>
    </row>
    <row r="3051" spans="24:25" x14ac:dyDescent="0.25">
      <c r="X3051" s="3"/>
      <c r="Y3051" s="49"/>
    </row>
    <row r="3052" spans="24:25" x14ac:dyDescent="0.25">
      <c r="X3052" s="3"/>
      <c r="Y3052" s="49"/>
    </row>
    <row r="3053" spans="24:25" x14ac:dyDescent="0.25">
      <c r="X3053" s="3"/>
      <c r="Y3053" s="49"/>
    </row>
    <row r="3054" spans="24:25" x14ac:dyDescent="0.25">
      <c r="X3054" s="3"/>
      <c r="Y3054" s="49"/>
    </row>
    <row r="3055" spans="24:25" x14ac:dyDescent="0.25">
      <c r="X3055" s="3"/>
      <c r="Y3055" s="49"/>
    </row>
    <row r="3056" spans="24:25" x14ac:dyDescent="0.25">
      <c r="X3056" s="3"/>
      <c r="Y3056" s="49"/>
    </row>
    <row r="3057" spans="24:25" x14ac:dyDescent="0.25">
      <c r="X3057" s="3"/>
      <c r="Y3057" s="49"/>
    </row>
    <row r="3058" spans="24:25" x14ac:dyDescent="0.25">
      <c r="X3058" s="3"/>
      <c r="Y3058" s="49"/>
    </row>
    <row r="3059" spans="24:25" x14ac:dyDescent="0.25">
      <c r="X3059" s="3"/>
      <c r="Y3059" s="49"/>
    </row>
    <row r="3060" spans="24:25" x14ac:dyDescent="0.25">
      <c r="X3060" s="3"/>
      <c r="Y3060" s="49"/>
    </row>
    <row r="3061" spans="24:25" x14ac:dyDescent="0.25">
      <c r="X3061" s="3"/>
      <c r="Y3061" s="49"/>
    </row>
    <row r="3062" spans="24:25" x14ac:dyDescent="0.25">
      <c r="X3062" s="3"/>
      <c r="Y3062" s="49"/>
    </row>
    <row r="3063" spans="24:25" x14ac:dyDescent="0.25">
      <c r="X3063" s="3"/>
      <c r="Y3063" s="49"/>
    </row>
    <row r="3064" spans="24:25" x14ac:dyDescent="0.25">
      <c r="X3064" s="3"/>
      <c r="Y3064" s="49"/>
    </row>
    <row r="3065" spans="24:25" x14ac:dyDescent="0.25">
      <c r="X3065" s="3"/>
      <c r="Y3065" s="49"/>
    </row>
    <row r="3066" spans="24:25" x14ac:dyDescent="0.25">
      <c r="X3066" s="3"/>
      <c r="Y3066" s="49"/>
    </row>
    <row r="3067" spans="24:25" x14ac:dyDescent="0.25">
      <c r="X3067" s="3"/>
      <c r="Y3067" s="49"/>
    </row>
    <row r="3068" spans="24:25" x14ac:dyDescent="0.25">
      <c r="X3068" s="3"/>
      <c r="Y3068" s="49"/>
    </row>
    <row r="3069" spans="24:25" x14ac:dyDescent="0.25">
      <c r="X3069" s="3"/>
      <c r="Y3069" s="49"/>
    </row>
    <row r="3070" spans="24:25" x14ac:dyDescent="0.25">
      <c r="X3070" s="3"/>
      <c r="Y3070" s="49"/>
    </row>
    <row r="3071" spans="24:25" x14ac:dyDescent="0.25">
      <c r="X3071" s="3"/>
      <c r="Y3071" s="49"/>
    </row>
    <row r="3072" spans="24:25" x14ac:dyDescent="0.25">
      <c r="X3072" s="3"/>
      <c r="Y3072" s="49"/>
    </row>
    <row r="3073" spans="24:25" x14ac:dyDescent="0.25">
      <c r="X3073" s="3"/>
      <c r="Y3073" s="49"/>
    </row>
    <row r="3074" spans="24:25" x14ac:dyDescent="0.25">
      <c r="X3074" s="3"/>
      <c r="Y3074" s="49"/>
    </row>
    <row r="3075" spans="24:25" x14ac:dyDescent="0.25">
      <c r="X3075" s="3"/>
      <c r="Y3075" s="49"/>
    </row>
    <row r="3076" spans="24:25" x14ac:dyDescent="0.25">
      <c r="X3076" s="3"/>
      <c r="Y3076" s="49"/>
    </row>
    <row r="3077" spans="24:25" x14ac:dyDescent="0.25">
      <c r="X3077" s="3"/>
      <c r="Y3077" s="49"/>
    </row>
    <row r="3078" spans="24:25" x14ac:dyDescent="0.25">
      <c r="X3078" s="3"/>
      <c r="Y3078" s="49"/>
    </row>
    <row r="3079" spans="24:25" x14ac:dyDescent="0.25">
      <c r="X3079" s="3"/>
      <c r="Y3079" s="49"/>
    </row>
    <row r="3080" spans="24:25" x14ac:dyDescent="0.25">
      <c r="X3080" s="3"/>
      <c r="Y3080" s="49"/>
    </row>
    <row r="3081" spans="24:25" x14ac:dyDescent="0.25">
      <c r="X3081" s="3"/>
      <c r="Y3081" s="49"/>
    </row>
    <row r="3082" spans="24:25" x14ac:dyDescent="0.25">
      <c r="X3082" s="3"/>
      <c r="Y3082" s="49"/>
    </row>
    <row r="3083" spans="24:25" x14ac:dyDescent="0.25">
      <c r="X3083" s="3"/>
      <c r="Y3083" s="49"/>
    </row>
    <row r="3084" spans="24:25" x14ac:dyDescent="0.25">
      <c r="X3084" s="3"/>
      <c r="Y3084" s="49"/>
    </row>
    <row r="3085" spans="24:25" x14ac:dyDescent="0.25">
      <c r="X3085" s="3"/>
      <c r="Y3085" s="49"/>
    </row>
    <row r="3086" spans="24:25" x14ac:dyDescent="0.25">
      <c r="X3086" s="3"/>
      <c r="Y3086" s="49"/>
    </row>
    <row r="3087" spans="24:25" x14ac:dyDescent="0.25">
      <c r="X3087" s="3"/>
      <c r="Y3087" s="49"/>
    </row>
    <row r="3088" spans="24:25" x14ac:dyDescent="0.25">
      <c r="X3088" s="3"/>
      <c r="Y3088" s="49"/>
    </row>
    <row r="3089" spans="24:25" x14ac:dyDescent="0.25">
      <c r="X3089" s="3"/>
      <c r="Y3089" s="49"/>
    </row>
    <row r="3090" spans="24:25" x14ac:dyDescent="0.25">
      <c r="X3090" s="3"/>
      <c r="Y3090" s="49"/>
    </row>
    <row r="3091" spans="24:25" x14ac:dyDescent="0.25">
      <c r="X3091" s="3"/>
      <c r="Y3091" s="49"/>
    </row>
    <row r="3092" spans="24:25" x14ac:dyDescent="0.25">
      <c r="X3092" s="3"/>
      <c r="Y3092" s="49"/>
    </row>
    <row r="3093" spans="24:25" x14ac:dyDescent="0.25">
      <c r="X3093" s="3"/>
      <c r="Y3093" s="49"/>
    </row>
    <row r="3094" spans="24:25" x14ac:dyDescent="0.25">
      <c r="X3094" s="3"/>
      <c r="Y3094" s="49"/>
    </row>
    <row r="3095" spans="24:25" x14ac:dyDescent="0.25">
      <c r="X3095" s="3"/>
      <c r="Y3095" s="49"/>
    </row>
    <row r="3096" spans="24:25" x14ac:dyDescent="0.25">
      <c r="X3096" s="3"/>
      <c r="Y3096" s="49"/>
    </row>
    <row r="3097" spans="24:25" x14ac:dyDescent="0.25">
      <c r="X3097" s="3"/>
      <c r="Y3097" s="49"/>
    </row>
    <row r="3098" spans="24:25" x14ac:dyDescent="0.25">
      <c r="X3098" s="3"/>
      <c r="Y3098" s="49"/>
    </row>
    <row r="3099" spans="24:25" x14ac:dyDescent="0.25">
      <c r="X3099" s="3"/>
      <c r="Y3099" s="49"/>
    </row>
    <row r="3100" spans="24:25" x14ac:dyDescent="0.25">
      <c r="X3100" s="3"/>
      <c r="Y3100" s="49"/>
    </row>
    <row r="3101" spans="24:25" x14ac:dyDescent="0.25">
      <c r="X3101" s="3"/>
      <c r="Y3101" s="49"/>
    </row>
    <row r="3102" spans="24:25" x14ac:dyDescent="0.25">
      <c r="X3102" s="3"/>
      <c r="Y3102" s="49"/>
    </row>
    <row r="3103" spans="24:25" x14ac:dyDescent="0.25">
      <c r="X3103" s="3"/>
      <c r="Y3103" s="49"/>
    </row>
    <row r="3104" spans="24:25" x14ac:dyDescent="0.25">
      <c r="X3104" s="3"/>
      <c r="Y3104" s="49"/>
    </row>
    <row r="3105" spans="24:25" x14ac:dyDescent="0.25">
      <c r="X3105" s="3"/>
      <c r="Y3105" s="49"/>
    </row>
    <row r="3106" spans="24:25" x14ac:dyDescent="0.25">
      <c r="X3106" s="3"/>
      <c r="Y3106" s="49"/>
    </row>
    <row r="3107" spans="24:25" x14ac:dyDescent="0.25">
      <c r="X3107" s="3"/>
      <c r="Y3107" s="49"/>
    </row>
    <row r="3108" spans="24:25" x14ac:dyDescent="0.25">
      <c r="X3108" s="3"/>
      <c r="Y3108" s="49"/>
    </row>
    <row r="3109" spans="24:25" x14ac:dyDescent="0.25">
      <c r="X3109" s="3"/>
      <c r="Y3109" s="49"/>
    </row>
    <row r="3110" spans="24:25" x14ac:dyDescent="0.25">
      <c r="X3110" s="3"/>
      <c r="Y3110" s="49"/>
    </row>
    <row r="3111" spans="24:25" x14ac:dyDescent="0.25">
      <c r="X3111" s="3"/>
      <c r="Y3111" s="49"/>
    </row>
    <row r="3112" spans="24:25" x14ac:dyDescent="0.25">
      <c r="X3112" s="3"/>
      <c r="Y3112" s="49"/>
    </row>
    <row r="3113" spans="24:25" x14ac:dyDescent="0.25">
      <c r="X3113" s="3"/>
      <c r="Y3113" s="49"/>
    </row>
    <row r="3114" spans="24:25" x14ac:dyDescent="0.25">
      <c r="X3114" s="3"/>
      <c r="Y3114" s="49"/>
    </row>
    <row r="3115" spans="24:25" x14ac:dyDescent="0.25">
      <c r="X3115" s="3"/>
      <c r="Y3115" s="49"/>
    </row>
    <row r="3116" spans="24:25" x14ac:dyDescent="0.25">
      <c r="X3116" s="3"/>
      <c r="Y3116" s="49"/>
    </row>
    <row r="3117" spans="24:25" x14ac:dyDescent="0.25">
      <c r="X3117" s="3"/>
      <c r="Y3117" s="49"/>
    </row>
    <row r="3118" spans="24:25" x14ac:dyDescent="0.25">
      <c r="X3118" s="3"/>
      <c r="Y3118" s="49"/>
    </row>
    <row r="3119" spans="24:25" x14ac:dyDescent="0.25">
      <c r="X3119" s="3"/>
      <c r="Y3119" s="49"/>
    </row>
    <row r="3120" spans="24:25" x14ac:dyDescent="0.25">
      <c r="X3120" s="3"/>
      <c r="Y3120" s="49"/>
    </row>
    <row r="3121" spans="24:25" x14ac:dyDescent="0.25">
      <c r="X3121" s="3"/>
      <c r="Y3121" s="49"/>
    </row>
    <row r="3122" spans="24:25" x14ac:dyDescent="0.25">
      <c r="X3122" s="3"/>
      <c r="Y3122" s="49"/>
    </row>
    <row r="3123" spans="24:25" x14ac:dyDescent="0.25">
      <c r="X3123" s="3"/>
      <c r="Y3123" s="49"/>
    </row>
    <row r="3124" spans="24:25" x14ac:dyDescent="0.25">
      <c r="X3124" s="3"/>
      <c r="Y3124" s="49"/>
    </row>
    <row r="3125" spans="24:25" x14ac:dyDescent="0.25">
      <c r="X3125" s="3"/>
      <c r="Y3125" s="49"/>
    </row>
    <row r="3126" spans="24:25" x14ac:dyDescent="0.25">
      <c r="X3126" s="3"/>
      <c r="Y3126" s="49"/>
    </row>
    <row r="3127" spans="24:25" x14ac:dyDescent="0.25">
      <c r="X3127" s="3"/>
      <c r="Y3127" s="49"/>
    </row>
    <row r="3128" spans="24:25" x14ac:dyDescent="0.25">
      <c r="X3128" s="3"/>
      <c r="Y3128" s="49"/>
    </row>
    <row r="3129" spans="24:25" x14ac:dyDescent="0.25">
      <c r="X3129" s="3"/>
      <c r="Y3129" s="49"/>
    </row>
    <row r="3130" spans="24:25" x14ac:dyDescent="0.25">
      <c r="X3130" s="3"/>
      <c r="Y3130" s="49"/>
    </row>
    <row r="3131" spans="24:25" x14ac:dyDescent="0.25">
      <c r="X3131" s="3"/>
      <c r="Y3131" s="49"/>
    </row>
    <row r="3132" spans="24:25" x14ac:dyDescent="0.25">
      <c r="X3132" s="3"/>
      <c r="Y3132" s="49"/>
    </row>
    <row r="3133" spans="24:25" x14ac:dyDescent="0.25">
      <c r="X3133" s="3"/>
      <c r="Y3133" s="49"/>
    </row>
    <row r="3134" spans="24:25" x14ac:dyDescent="0.25">
      <c r="X3134" s="3"/>
      <c r="Y3134" s="49"/>
    </row>
    <row r="3135" spans="24:25" x14ac:dyDescent="0.25">
      <c r="X3135" s="3"/>
      <c r="Y3135" s="49"/>
    </row>
    <row r="3136" spans="24:25" x14ac:dyDescent="0.25">
      <c r="X3136" s="3"/>
      <c r="Y3136" s="49"/>
    </row>
    <row r="3137" spans="24:25" x14ac:dyDescent="0.25">
      <c r="X3137" s="3"/>
      <c r="Y3137" s="49"/>
    </row>
    <row r="3138" spans="24:25" x14ac:dyDescent="0.25">
      <c r="X3138" s="3"/>
      <c r="Y3138" s="49"/>
    </row>
    <row r="3139" spans="24:25" x14ac:dyDescent="0.25">
      <c r="X3139" s="3"/>
      <c r="Y3139" s="49"/>
    </row>
    <row r="3140" spans="24:25" x14ac:dyDescent="0.25">
      <c r="X3140" s="3"/>
      <c r="Y3140" s="49"/>
    </row>
    <row r="3141" spans="24:25" x14ac:dyDescent="0.25">
      <c r="X3141" s="3"/>
      <c r="Y3141" s="49"/>
    </row>
    <row r="3142" spans="24:25" x14ac:dyDescent="0.25">
      <c r="X3142" s="3"/>
      <c r="Y3142" s="49"/>
    </row>
    <row r="3143" spans="24:25" x14ac:dyDescent="0.25">
      <c r="X3143" s="3"/>
      <c r="Y3143" s="49"/>
    </row>
    <row r="3144" spans="24:25" x14ac:dyDescent="0.25">
      <c r="X3144" s="3"/>
      <c r="Y3144" s="49"/>
    </row>
    <row r="3145" spans="24:25" x14ac:dyDescent="0.25">
      <c r="X3145" s="3"/>
      <c r="Y3145" s="49"/>
    </row>
    <row r="3146" spans="24:25" x14ac:dyDescent="0.25">
      <c r="X3146" s="3"/>
      <c r="Y3146" s="49"/>
    </row>
    <row r="3147" spans="24:25" x14ac:dyDescent="0.25">
      <c r="X3147" s="3"/>
      <c r="Y3147" s="49"/>
    </row>
    <row r="3148" spans="24:25" x14ac:dyDescent="0.25">
      <c r="X3148" s="3"/>
      <c r="Y3148" s="49"/>
    </row>
    <row r="3149" spans="24:25" x14ac:dyDescent="0.25">
      <c r="X3149" s="3"/>
      <c r="Y3149" s="49"/>
    </row>
    <row r="3150" spans="24:25" x14ac:dyDescent="0.25">
      <c r="X3150" s="3"/>
      <c r="Y3150" s="49"/>
    </row>
    <row r="3151" spans="24:25" x14ac:dyDescent="0.25">
      <c r="X3151" s="3"/>
      <c r="Y3151" s="49"/>
    </row>
    <row r="3152" spans="24:25" x14ac:dyDescent="0.25">
      <c r="X3152" s="3"/>
      <c r="Y3152" s="49"/>
    </row>
    <row r="3153" spans="24:25" x14ac:dyDescent="0.25">
      <c r="X3153" s="3"/>
      <c r="Y3153" s="49"/>
    </row>
    <row r="3154" spans="24:25" x14ac:dyDescent="0.25">
      <c r="X3154" s="3"/>
      <c r="Y3154" s="49"/>
    </row>
    <row r="3155" spans="24:25" x14ac:dyDescent="0.25">
      <c r="X3155" s="3"/>
      <c r="Y3155" s="49"/>
    </row>
    <row r="3156" spans="24:25" x14ac:dyDescent="0.25">
      <c r="X3156" s="3"/>
      <c r="Y3156" s="49"/>
    </row>
    <row r="3157" spans="24:25" x14ac:dyDescent="0.25">
      <c r="X3157" s="3"/>
      <c r="Y3157" s="49"/>
    </row>
    <row r="3158" spans="24:25" x14ac:dyDescent="0.25">
      <c r="X3158" s="3"/>
      <c r="Y3158" s="49"/>
    </row>
    <row r="3159" spans="24:25" x14ac:dyDescent="0.25">
      <c r="X3159" s="3"/>
      <c r="Y3159" s="49"/>
    </row>
    <row r="3160" spans="24:25" x14ac:dyDescent="0.25">
      <c r="X3160" s="3"/>
      <c r="Y3160" s="49"/>
    </row>
    <row r="3161" spans="24:25" x14ac:dyDescent="0.25">
      <c r="X3161" s="3"/>
      <c r="Y3161" s="49"/>
    </row>
    <row r="3162" spans="24:25" x14ac:dyDescent="0.25">
      <c r="X3162" s="3"/>
      <c r="Y3162" s="49"/>
    </row>
    <row r="3163" spans="24:25" x14ac:dyDescent="0.25">
      <c r="X3163" s="3"/>
      <c r="Y3163" s="49"/>
    </row>
    <row r="3164" spans="24:25" x14ac:dyDescent="0.25">
      <c r="X3164" s="3"/>
      <c r="Y3164" s="49"/>
    </row>
    <row r="3165" spans="24:25" x14ac:dyDescent="0.25">
      <c r="X3165" s="3"/>
      <c r="Y3165" s="49"/>
    </row>
    <row r="3166" spans="24:25" x14ac:dyDescent="0.25">
      <c r="X3166" s="3"/>
      <c r="Y3166" s="49"/>
    </row>
    <row r="3167" spans="24:25" x14ac:dyDescent="0.25">
      <c r="X3167" s="3"/>
      <c r="Y3167" s="49"/>
    </row>
    <row r="3168" spans="24:25" x14ac:dyDescent="0.25">
      <c r="X3168" s="3"/>
      <c r="Y3168" s="49"/>
    </row>
    <row r="3169" spans="24:25" x14ac:dyDescent="0.25">
      <c r="X3169" s="3"/>
      <c r="Y3169" s="49"/>
    </row>
    <row r="3170" spans="24:25" x14ac:dyDescent="0.25">
      <c r="X3170" s="3"/>
      <c r="Y3170" s="49"/>
    </row>
    <row r="3171" spans="24:25" x14ac:dyDescent="0.25">
      <c r="X3171" s="3"/>
      <c r="Y3171" s="49"/>
    </row>
    <row r="3172" spans="24:25" x14ac:dyDescent="0.25">
      <c r="X3172" s="3"/>
      <c r="Y3172" s="49"/>
    </row>
    <row r="3173" spans="24:25" x14ac:dyDescent="0.25">
      <c r="X3173" s="3"/>
      <c r="Y3173" s="49"/>
    </row>
    <row r="3174" spans="24:25" x14ac:dyDescent="0.25">
      <c r="X3174" s="3"/>
      <c r="Y3174" s="49"/>
    </row>
    <row r="3175" spans="24:25" x14ac:dyDescent="0.25">
      <c r="X3175" s="3"/>
      <c r="Y3175" s="49"/>
    </row>
    <row r="3176" spans="24:25" x14ac:dyDescent="0.25">
      <c r="X3176" s="3"/>
      <c r="Y3176" s="49"/>
    </row>
    <row r="3177" spans="24:25" x14ac:dyDescent="0.25">
      <c r="X3177" s="3"/>
      <c r="Y3177" s="49"/>
    </row>
    <row r="3178" spans="24:25" x14ac:dyDescent="0.25">
      <c r="X3178" s="3"/>
      <c r="Y3178" s="49"/>
    </row>
    <row r="3179" spans="24:25" x14ac:dyDescent="0.25">
      <c r="X3179" s="3"/>
      <c r="Y3179" s="49"/>
    </row>
    <row r="3180" spans="24:25" x14ac:dyDescent="0.25">
      <c r="X3180" s="3"/>
      <c r="Y3180" s="49"/>
    </row>
    <row r="3181" spans="24:25" x14ac:dyDescent="0.25">
      <c r="X3181" s="3"/>
      <c r="Y3181" s="49"/>
    </row>
    <row r="3182" spans="24:25" x14ac:dyDescent="0.25">
      <c r="X3182" s="3"/>
      <c r="Y3182" s="49"/>
    </row>
    <row r="3183" spans="24:25" x14ac:dyDescent="0.25">
      <c r="X3183" s="3"/>
      <c r="Y3183" s="49"/>
    </row>
    <row r="3184" spans="24:25" x14ac:dyDescent="0.25">
      <c r="X3184" s="3"/>
      <c r="Y3184" s="49"/>
    </row>
    <row r="3185" spans="24:25" x14ac:dyDescent="0.25">
      <c r="X3185" s="3"/>
      <c r="Y3185" s="49"/>
    </row>
    <row r="3186" spans="24:25" x14ac:dyDescent="0.25">
      <c r="X3186" s="3"/>
      <c r="Y3186" s="49"/>
    </row>
    <row r="3187" spans="24:25" x14ac:dyDescent="0.25">
      <c r="X3187" s="3"/>
      <c r="Y3187" s="49"/>
    </row>
    <row r="3188" spans="24:25" x14ac:dyDescent="0.25">
      <c r="X3188" s="3"/>
      <c r="Y3188" s="49"/>
    </row>
    <row r="3189" spans="24:25" x14ac:dyDescent="0.25">
      <c r="X3189" s="3"/>
      <c r="Y3189" s="49"/>
    </row>
    <row r="3190" spans="24:25" x14ac:dyDescent="0.25">
      <c r="X3190" s="3"/>
      <c r="Y3190" s="49"/>
    </row>
    <row r="3191" spans="24:25" x14ac:dyDescent="0.25">
      <c r="X3191" s="3"/>
      <c r="Y3191" s="49"/>
    </row>
    <row r="3192" spans="24:25" x14ac:dyDescent="0.25">
      <c r="X3192" s="3"/>
      <c r="Y3192" s="49"/>
    </row>
    <row r="3193" spans="24:25" x14ac:dyDescent="0.25">
      <c r="X3193" s="3"/>
      <c r="Y3193" s="49"/>
    </row>
    <row r="3194" spans="24:25" x14ac:dyDescent="0.25">
      <c r="X3194" s="3"/>
      <c r="Y3194" s="49"/>
    </row>
    <row r="3195" spans="24:25" x14ac:dyDescent="0.25">
      <c r="X3195" s="3"/>
      <c r="Y3195" s="49"/>
    </row>
    <row r="3196" spans="24:25" x14ac:dyDescent="0.25">
      <c r="X3196" s="3"/>
      <c r="Y3196" s="49"/>
    </row>
    <row r="3197" spans="24:25" x14ac:dyDescent="0.25">
      <c r="X3197" s="3"/>
      <c r="Y3197" s="49"/>
    </row>
    <row r="3198" spans="24:25" x14ac:dyDescent="0.25">
      <c r="X3198" s="3"/>
      <c r="Y3198" s="49"/>
    </row>
    <row r="3199" spans="24:25" x14ac:dyDescent="0.25">
      <c r="X3199" s="3"/>
      <c r="Y3199" s="49"/>
    </row>
    <row r="3200" spans="24:25" x14ac:dyDescent="0.25">
      <c r="X3200" s="3"/>
      <c r="Y3200" s="49"/>
    </row>
    <row r="3201" spans="24:25" x14ac:dyDescent="0.25">
      <c r="X3201" s="3"/>
      <c r="Y3201" s="49"/>
    </row>
    <row r="3202" spans="24:25" x14ac:dyDescent="0.25">
      <c r="X3202" s="3"/>
      <c r="Y3202" s="49"/>
    </row>
    <row r="3203" spans="24:25" x14ac:dyDescent="0.25">
      <c r="X3203" s="3"/>
      <c r="Y3203" s="49"/>
    </row>
    <row r="3204" spans="24:25" x14ac:dyDescent="0.25">
      <c r="X3204" s="3"/>
      <c r="Y3204" s="49"/>
    </row>
    <row r="3205" spans="24:25" x14ac:dyDescent="0.25">
      <c r="X3205" s="3"/>
      <c r="Y3205" s="49"/>
    </row>
    <row r="3206" spans="24:25" x14ac:dyDescent="0.25">
      <c r="X3206" s="3"/>
      <c r="Y3206" s="49"/>
    </row>
    <row r="3207" spans="24:25" x14ac:dyDescent="0.25">
      <c r="X3207" s="3"/>
      <c r="Y3207" s="49"/>
    </row>
    <row r="3208" spans="24:25" x14ac:dyDescent="0.25">
      <c r="X3208" s="3"/>
      <c r="Y3208" s="49"/>
    </row>
    <row r="3209" spans="24:25" x14ac:dyDescent="0.25">
      <c r="X3209" s="3"/>
      <c r="Y3209" s="49"/>
    </row>
    <row r="3210" spans="24:25" x14ac:dyDescent="0.25">
      <c r="X3210" s="3"/>
      <c r="Y3210" s="49"/>
    </row>
    <row r="3211" spans="24:25" x14ac:dyDescent="0.25">
      <c r="X3211" s="3"/>
      <c r="Y3211" s="49"/>
    </row>
    <row r="3212" spans="24:25" x14ac:dyDescent="0.25">
      <c r="X3212" s="3"/>
      <c r="Y3212" s="49"/>
    </row>
    <row r="3213" spans="24:25" x14ac:dyDescent="0.25">
      <c r="X3213" s="3"/>
      <c r="Y3213" s="49"/>
    </row>
    <row r="3214" spans="24:25" x14ac:dyDescent="0.25">
      <c r="X3214" s="3"/>
      <c r="Y3214" s="49"/>
    </row>
    <row r="3215" spans="24:25" x14ac:dyDescent="0.25">
      <c r="X3215" s="3"/>
      <c r="Y3215" s="49"/>
    </row>
    <row r="3216" spans="24:25" x14ac:dyDescent="0.25">
      <c r="X3216" s="3"/>
      <c r="Y3216" s="49"/>
    </row>
    <row r="3217" spans="24:25" x14ac:dyDescent="0.25">
      <c r="X3217" s="3"/>
      <c r="Y3217" s="49"/>
    </row>
    <row r="3218" spans="24:25" x14ac:dyDescent="0.25">
      <c r="X3218" s="3"/>
      <c r="Y3218" s="49"/>
    </row>
    <row r="3219" spans="24:25" x14ac:dyDescent="0.25">
      <c r="X3219" s="3"/>
      <c r="Y3219" s="49"/>
    </row>
    <row r="3220" spans="24:25" x14ac:dyDescent="0.25">
      <c r="X3220" s="3"/>
      <c r="Y3220" s="49"/>
    </row>
    <row r="3221" spans="24:25" x14ac:dyDescent="0.25">
      <c r="X3221" s="3"/>
      <c r="Y3221" s="49"/>
    </row>
    <row r="3222" spans="24:25" x14ac:dyDescent="0.25">
      <c r="X3222" s="3"/>
      <c r="Y3222" s="49"/>
    </row>
    <row r="3223" spans="24:25" x14ac:dyDescent="0.25">
      <c r="X3223" s="3"/>
      <c r="Y3223" s="49"/>
    </row>
    <row r="3224" spans="24:25" x14ac:dyDescent="0.25">
      <c r="X3224" s="3"/>
      <c r="Y3224" s="49"/>
    </row>
    <row r="3225" spans="24:25" x14ac:dyDescent="0.25">
      <c r="X3225" s="3"/>
      <c r="Y3225" s="49"/>
    </row>
    <row r="3226" spans="24:25" x14ac:dyDescent="0.25">
      <c r="X3226" s="3"/>
      <c r="Y3226" s="49"/>
    </row>
    <row r="3227" spans="24:25" x14ac:dyDescent="0.25">
      <c r="X3227" s="3"/>
      <c r="Y3227" s="49"/>
    </row>
    <row r="3228" spans="24:25" x14ac:dyDescent="0.25">
      <c r="X3228" s="3"/>
      <c r="Y3228" s="49"/>
    </row>
    <row r="3229" spans="24:25" x14ac:dyDescent="0.25">
      <c r="X3229" s="3"/>
      <c r="Y3229" s="49"/>
    </row>
    <row r="3230" spans="24:25" x14ac:dyDescent="0.25">
      <c r="X3230" s="3"/>
      <c r="Y3230" s="49"/>
    </row>
    <row r="3231" spans="24:25" x14ac:dyDescent="0.25">
      <c r="X3231" s="3"/>
      <c r="Y3231" s="49"/>
    </row>
    <row r="3232" spans="24:25" x14ac:dyDescent="0.25">
      <c r="X3232" s="3"/>
      <c r="Y3232" s="49"/>
    </row>
    <row r="3233" spans="24:25" x14ac:dyDescent="0.25">
      <c r="X3233" s="3"/>
      <c r="Y3233" s="49"/>
    </row>
    <row r="3234" spans="24:25" x14ac:dyDescent="0.25">
      <c r="X3234" s="3"/>
      <c r="Y3234" s="49"/>
    </row>
    <row r="3235" spans="24:25" x14ac:dyDescent="0.25">
      <c r="X3235" s="3"/>
      <c r="Y3235" s="49"/>
    </row>
    <row r="3236" spans="24:25" x14ac:dyDescent="0.25">
      <c r="X3236" s="3"/>
      <c r="Y3236" s="49"/>
    </row>
    <row r="3237" spans="24:25" x14ac:dyDescent="0.25">
      <c r="X3237" s="3"/>
      <c r="Y3237" s="49"/>
    </row>
    <row r="3238" spans="24:25" x14ac:dyDescent="0.25">
      <c r="X3238" s="3"/>
      <c r="Y3238" s="49"/>
    </row>
    <row r="3239" spans="24:25" x14ac:dyDescent="0.25">
      <c r="X3239" s="3"/>
      <c r="Y3239" s="49"/>
    </row>
    <row r="3240" spans="24:25" x14ac:dyDescent="0.25">
      <c r="X3240" s="3"/>
      <c r="Y3240" s="49"/>
    </row>
    <row r="3241" spans="24:25" x14ac:dyDescent="0.25">
      <c r="X3241" s="3"/>
      <c r="Y3241" s="49"/>
    </row>
    <row r="3242" spans="24:25" x14ac:dyDescent="0.25">
      <c r="X3242" s="3"/>
      <c r="Y3242" s="49"/>
    </row>
    <row r="3243" spans="24:25" x14ac:dyDescent="0.25">
      <c r="X3243" s="3"/>
      <c r="Y3243" s="49"/>
    </row>
    <row r="3244" spans="24:25" x14ac:dyDescent="0.25">
      <c r="X3244" s="3"/>
      <c r="Y3244" s="49"/>
    </row>
    <row r="3245" spans="24:25" x14ac:dyDescent="0.25">
      <c r="X3245" s="3"/>
      <c r="Y3245" s="49"/>
    </row>
    <row r="3246" spans="24:25" x14ac:dyDescent="0.25">
      <c r="X3246" s="3"/>
      <c r="Y3246" s="49"/>
    </row>
    <row r="3247" spans="24:25" x14ac:dyDescent="0.25">
      <c r="X3247" s="3"/>
      <c r="Y3247" s="49"/>
    </row>
    <row r="3248" spans="24:25" x14ac:dyDescent="0.25">
      <c r="X3248" s="3"/>
      <c r="Y3248" s="49"/>
    </row>
    <row r="3249" spans="24:25" x14ac:dyDescent="0.25">
      <c r="X3249" s="3"/>
      <c r="Y3249" s="49"/>
    </row>
    <row r="3250" spans="24:25" x14ac:dyDescent="0.25">
      <c r="X3250" s="3"/>
      <c r="Y3250" s="49"/>
    </row>
    <row r="3251" spans="24:25" x14ac:dyDescent="0.25">
      <c r="X3251" s="3"/>
      <c r="Y3251" s="49"/>
    </row>
    <row r="3252" spans="24:25" x14ac:dyDescent="0.25">
      <c r="X3252" s="3"/>
      <c r="Y3252" s="49"/>
    </row>
    <row r="3253" spans="24:25" x14ac:dyDescent="0.25">
      <c r="X3253" s="3"/>
      <c r="Y3253" s="49"/>
    </row>
    <row r="3254" spans="24:25" x14ac:dyDescent="0.25">
      <c r="X3254" s="3"/>
      <c r="Y3254" s="49"/>
    </row>
    <row r="3255" spans="24:25" x14ac:dyDescent="0.25">
      <c r="X3255" s="3"/>
      <c r="Y3255" s="49"/>
    </row>
    <row r="3256" spans="24:25" x14ac:dyDescent="0.25">
      <c r="X3256" s="3"/>
      <c r="Y3256" s="49"/>
    </row>
    <row r="3257" spans="24:25" x14ac:dyDescent="0.25">
      <c r="X3257" s="3"/>
      <c r="Y3257" s="49"/>
    </row>
    <row r="3258" spans="24:25" x14ac:dyDescent="0.25">
      <c r="X3258" s="3"/>
      <c r="Y3258" s="49"/>
    </row>
    <row r="3259" spans="24:25" x14ac:dyDescent="0.25">
      <c r="X3259" s="3"/>
      <c r="Y3259" s="49"/>
    </row>
    <row r="3260" spans="24:25" x14ac:dyDescent="0.25">
      <c r="X3260" s="3"/>
      <c r="Y3260" s="49"/>
    </row>
    <row r="3261" spans="24:25" x14ac:dyDescent="0.25">
      <c r="X3261" s="3"/>
      <c r="Y3261" s="49"/>
    </row>
    <row r="3262" spans="24:25" x14ac:dyDescent="0.25">
      <c r="X3262" s="3"/>
      <c r="Y3262" s="49"/>
    </row>
    <row r="3263" spans="24:25" x14ac:dyDescent="0.25">
      <c r="X3263" s="3"/>
      <c r="Y3263" s="49"/>
    </row>
    <row r="3264" spans="24:25" x14ac:dyDescent="0.25">
      <c r="X3264" s="3"/>
      <c r="Y3264" s="49"/>
    </row>
    <row r="3265" spans="24:25" x14ac:dyDescent="0.25">
      <c r="X3265" s="3"/>
      <c r="Y3265" s="49"/>
    </row>
    <row r="3266" spans="24:25" x14ac:dyDescent="0.25">
      <c r="X3266" s="3"/>
      <c r="Y3266" s="49"/>
    </row>
    <row r="3267" spans="24:25" x14ac:dyDescent="0.25">
      <c r="X3267" s="3"/>
      <c r="Y3267" s="49"/>
    </row>
    <row r="3268" spans="24:25" x14ac:dyDescent="0.25">
      <c r="X3268" s="3"/>
      <c r="Y3268" s="49"/>
    </row>
    <row r="3269" spans="24:25" x14ac:dyDescent="0.25">
      <c r="X3269" s="3"/>
      <c r="Y3269" s="49"/>
    </row>
    <row r="3270" spans="24:25" x14ac:dyDescent="0.25">
      <c r="X3270" s="3"/>
      <c r="Y3270" s="49"/>
    </row>
    <row r="3271" spans="24:25" x14ac:dyDescent="0.25">
      <c r="X3271" s="3"/>
      <c r="Y3271" s="49"/>
    </row>
    <row r="3272" spans="24:25" x14ac:dyDescent="0.25">
      <c r="X3272" s="3"/>
      <c r="Y3272" s="49"/>
    </row>
    <row r="3273" spans="24:25" x14ac:dyDescent="0.25">
      <c r="X3273" s="3"/>
      <c r="Y3273" s="49"/>
    </row>
    <row r="3274" spans="24:25" x14ac:dyDescent="0.25">
      <c r="X3274" s="3"/>
      <c r="Y3274" s="49"/>
    </row>
    <row r="3275" spans="24:25" x14ac:dyDescent="0.25">
      <c r="X3275" s="3"/>
      <c r="Y3275" s="49"/>
    </row>
    <row r="3276" spans="24:25" x14ac:dyDescent="0.25">
      <c r="X3276" s="3"/>
      <c r="Y3276" s="49"/>
    </row>
    <row r="3277" spans="24:25" x14ac:dyDescent="0.25">
      <c r="X3277" s="3"/>
      <c r="Y3277" s="49"/>
    </row>
    <row r="3278" spans="24:25" x14ac:dyDescent="0.25">
      <c r="X3278" s="3"/>
      <c r="Y3278" s="49"/>
    </row>
    <row r="3279" spans="24:25" x14ac:dyDescent="0.25">
      <c r="X3279" s="3"/>
      <c r="Y3279" s="49"/>
    </row>
    <row r="3280" spans="24:25" x14ac:dyDescent="0.25">
      <c r="X3280" s="3"/>
      <c r="Y3280" s="49"/>
    </row>
    <row r="3281" spans="24:25" x14ac:dyDescent="0.25">
      <c r="X3281" s="3"/>
      <c r="Y3281" s="49"/>
    </row>
    <row r="3282" spans="24:25" x14ac:dyDescent="0.25">
      <c r="X3282" s="3"/>
      <c r="Y3282" s="49"/>
    </row>
    <row r="3283" spans="24:25" x14ac:dyDescent="0.25">
      <c r="X3283" s="3"/>
      <c r="Y3283" s="49"/>
    </row>
    <row r="3284" spans="24:25" x14ac:dyDescent="0.25">
      <c r="X3284" s="3"/>
      <c r="Y3284" s="49"/>
    </row>
    <row r="3285" spans="24:25" x14ac:dyDescent="0.25">
      <c r="X3285" s="3"/>
      <c r="Y3285" s="49"/>
    </row>
    <row r="3286" spans="24:25" x14ac:dyDescent="0.25">
      <c r="X3286" s="3"/>
      <c r="Y3286" s="49"/>
    </row>
    <row r="3287" spans="24:25" x14ac:dyDescent="0.25">
      <c r="X3287" s="3"/>
      <c r="Y3287" s="49"/>
    </row>
    <row r="3288" spans="24:25" x14ac:dyDescent="0.25">
      <c r="X3288" s="3"/>
      <c r="Y3288" s="49"/>
    </row>
    <row r="3289" spans="24:25" x14ac:dyDescent="0.25">
      <c r="X3289" s="3"/>
      <c r="Y3289" s="49"/>
    </row>
    <row r="3290" spans="24:25" x14ac:dyDescent="0.25">
      <c r="X3290" s="3"/>
      <c r="Y3290" s="49"/>
    </row>
    <row r="3291" spans="24:25" x14ac:dyDescent="0.25">
      <c r="X3291" s="3"/>
      <c r="Y3291" s="49"/>
    </row>
    <row r="3292" spans="24:25" x14ac:dyDescent="0.25">
      <c r="X3292" s="3"/>
      <c r="Y3292" s="49"/>
    </row>
    <row r="3293" spans="24:25" x14ac:dyDescent="0.25">
      <c r="X3293" s="3"/>
      <c r="Y3293" s="49"/>
    </row>
    <row r="3294" spans="24:25" x14ac:dyDescent="0.25">
      <c r="X3294" s="3"/>
      <c r="Y3294" s="49"/>
    </row>
    <row r="3295" spans="24:25" x14ac:dyDescent="0.25">
      <c r="X3295" s="3"/>
      <c r="Y3295" s="49"/>
    </row>
    <row r="3296" spans="24:25" x14ac:dyDescent="0.25">
      <c r="X3296" s="3"/>
      <c r="Y3296" s="49"/>
    </row>
    <row r="3297" spans="24:25" x14ac:dyDescent="0.25">
      <c r="X3297" s="3"/>
      <c r="Y3297" s="49"/>
    </row>
    <row r="3298" spans="24:25" x14ac:dyDescent="0.25">
      <c r="X3298" s="3"/>
      <c r="Y3298" s="49"/>
    </row>
    <row r="3299" spans="24:25" x14ac:dyDescent="0.25">
      <c r="X3299" s="3"/>
      <c r="Y3299" s="49"/>
    </row>
    <row r="3300" spans="24:25" x14ac:dyDescent="0.25">
      <c r="X3300" s="3"/>
      <c r="Y3300" s="49"/>
    </row>
    <row r="3301" spans="24:25" x14ac:dyDescent="0.25">
      <c r="X3301" s="3"/>
      <c r="Y3301" s="49"/>
    </row>
    <row r="3302" spans="24:25" x14ac:dyDescent="0.25">
      <c r="X3302" s="3"/>
      <c r="Y3302" s="49"/>
    </row>
    <row r="3303" spans="24:25" x14ac:dyDescent="0.25">
      <c r="X3303" s="3"/>
      <c r="Y3303" s="49"/>
    </row>
    <row r="3304" spans="24:25" x14ac:dyDescent="0.25">
      <c r="X3304" s="3"/>
      <c r="Y3304" s="49"/>
    </row>
    <row r="3305" spans="24:25" x14ac:dyDescent="0.25">
      <c r="X3305" s="3"/>
      <c r="Y3305" s="49"/>
    </row>
    <row r="3306" spans="24:25" x14ac:dyDescent="0.25">
      <c r="X3306" s="3"/>
      <c r="Y3306" s="49"/>
    </row>
    <row r="3307" spans="24:25" x14ac:dyDescent="0.25">
      <c r="X3307" s="3"/>
      <c r="Y3307" s="49"/>
    </row>
    <row r="3308" spans="24:25" x14ac:dyDescent="0.25">
      <c r="X3308" s="3"/>
      <c r="Y3308" s="49"/>
    </row>
    <row r="3309" spans="24:25" x14ac:dyDescent="0.25">
      <c r="X3309" s="3"/>
      <c r="Y3309" s="49"/>
    </row>
    <row r="3310" spans="24:25" x14ac:dyDescent="0.25">
      <c r="X3310" s="3"/>
      <c r="Y3310" s="49"/>
    </row>
    <row r="3311" spans="24:25" x14ac:dyDescent="0.25">
      <c r="X3311" s="3"/>
      <c r="Y3311" s="49"/>
    </row>
    <row r="3312" spans="24:25" x14ac:dyDescent="0.25">
      <c r="X3312" s="3"/>
      <c r="Y3312" s="49"/>
    </row>
    <row r="3313" spans="24:25" x14ac:dyDescent="0.25">
      <c r="X3313" s="3"/>
      <c r="Y3313" s="49"/>
    </row>
    <row r="3314" spans="24:25" x14ac:dyDescent="0.25">
      <c r="X3314" s="3"/>
      <c r="Y3314" s="49"/>
    </row>
    <row r="3315" spans="24:25" x14ac:dyDescent="0.25">
      <c r="X3315" s="3"/>
      <c r="Y3315" s="49"/>
    </row>
    <row r="3316" spans="24:25" x14ac:dyDescent="0.25">
      <c r="X3316" s="3"/>
      <c r="Y3316" s="49"/>
    </row>
    <row r="3317" spans="24:25" x14ac:dyDescent="0.25">
      <c r="X3317" s="3"/>
      <c r="Y3317" s="49"/>
    </row>
    <row r="3318" spans="24:25" x14ac:dyDescent="0.25">
      <c r="X3318" s="3"/>
      <c r="Y3318" s="49"/>
    </row>
    <row r="3319" spans="24:25" x14ac:dyDescent="0.25">
      <c r="X3319" s="3"/>
      <c r="Y3319" s="49"/>
    </row>
    <row r="3320" spans="24:25" x14ac:dyDescent="0.25">
      <c r="X3320" s="3"/>
      <c r="Y3320" s="49"/>
    </row>
    <row r="3321" spans="24:25" x14ac:dyDescent="0.25">
      <c r="X3321" s="3"/>
      <c r="Y3321" s="49"/>
    </row>
    <row r="3322" spans="24:25" x14ac:dyDescent="0.25">
      <c r="X3322" s="3"/>
      <c r="Y3322" s="49"/>
    </row>
    <row r="3323" spans="24:25" x14ac:dyDescent="0.25">
      <c r="X3323" s="3"/>
      <c r="Y3323" s="49"/>
    </row>
    <row r="3324" spans="24:25" x14ac:dyDescent="0.25">
      <c r="X3324" s="3"/>
      <c r="Y3324" s="49"/>
    </row>
    <row r="3325" spans="24:25" x14ac:dyDescent="0.25">
      <c r="X3325" s="3"/>
      <c r="Y3325" s="49"/>
    </row>
    <row r="3326" spans="24:25" x14ac:dyDescent="0.25">
      <c r="X3326" s="3"/>
      <c r="Y3326" s="49"/>
    </row>
    <row r="3327" spans="24:25" x14ac:dyDescent="0.25">
      <c r="X3327" s="3"/>
      <c r="Y3327" s="49"/>
    </row>
    <row r="3328" spans="24:25" x14ac:dyDescent="0.25">
      <c r="X3328" s="3"/>
      <c r="Y3328" s="49"/>
    </row>
    <row r="3329" spans="24:25" x14ac:dyDescent="0.25">
      <c r="X3329" s="3"/>
      <c r="Y3329" s="49"/>
    </row>
    <row r="3330" spans="24:25" x14ac:dyDescent="0.25">
      <c r="X3330" s="3"/>
      <c r="Y3330" s="49"/>
    </row>
    <row r="3331" spans="24:25" x14ac:dyDescent="0.25">
      <c r="X3331" s="3"/>
      <c r="Y3331" s="49"/>
    </row>
    <row r="3332" spans="24:25" x14ac:dyDescent="0.25">
      <c r="X3332" s="3"/>
      <c r="Y3332" s="49"/>
    </row>
    <row r="3333" spans="24:25" x14ac:dyDescent="0.25">
      <c r="X3333" s="3"/>
      <c r="Y3333" s="49"/>
    </row>
    <row r="3334" spans="24:25" x14ac:dyDescent="0.25">
      <c r="X3334" s="3"/>
      <c r="Y3334" s="49"/>
    </row>
    <row r="3335" spans="24:25" x14ac:dyDescent="0.25">
      <c r="X3335" s="3"/>
      <c r="Y3335" s="49"/>
    </row>
    <row r="3336" spans="24:25" x14ac:dyDescent="0.25">
      <c r="X3336" s="3"/>
      <c r="Y3336" s="49"/>
    </row>
    <row r="3337" spans="24:25" x14ac:dyDescent="0.25">
      <c r="X3337" s="3"/>
      <c r="Y3337" s="49"/>
    </row>
    <row r="3338" spans="24:25" x14ac:dyDescent="0.25">
      <c r="X3338" s="3"/>
      <c r="Y3338" s="49"/>
    </row>
    <row r="3339" spans="24:25" x14ac:dyDescent="0.25">
      <c r="X3339" s="3"/>
      <c r="Y3339" s="49"/>
    </row>
    <row r="3340" spans="24:25" x14ac:dyDescent="0.25">
      <c r="X3340" s="3"/>
      <c r="Y3340" s="49"/>
    </row>
    <row r="3341" spans="24:25" x14ac:dyDescent="0.25">
      <c r="X3341" s="3"/>
      <c r="Y3341" s="49"/>
    </row>
    <row r="3342" spans="24:25" x14ac:dyDescent="0.25">
      <c r="X3342" s="3"/>
      <c r="Y3342" s="49"/>
    </row>
    <row r="3343" spans="24:25" x14ac:dyDescent="0.25">
      <c r="X3343" s="3"/>
      <c r="Y3343" s="49"/>
    </row>
    <row r="3344" spans="24:25" x14ac:dyDescent="0.25">
      <c r="X3344" s="3"/>
      <c r="Y3344" s="49"/>
    </row>
    <row r="3345" spans="24:25" x14ac:dyDescent="0.25">
      <c r="X3345" s="3"/>
      <c r="Y3345" s="49"/>
    </row>
    <row r="3346" spans="24:25" x14ac:dyDescent="0.25">
      <c r="X3346" s="3"/>
      <c r="Y3346" s="49"/>
    </row>
    <row r="3347" spans="24:25" x14ac:dyDescent="0.25">
      <c r="X3347" s="3"/>
      <c r="Y3347" s="49"/>
    </row>
    <row r="3348" spans="24:25" x14ac:dyDescent="0.25">
      <c r="X3348" s="3"/>
      <c r="Y3348" s="49"/>
    </row>
    <row r="3349" spans="24:25" x14ac:dyDescent="0.25">
      <c r="X3349" s="3"/>
      <c r="Y3349" s="49"/>
    </row>
    <row r="3350" spans="24:25" x14ac:dyDescent="0.25">
      <c r="X3350" s="3"/>
      <c r="Y3350" s="49"/>
    </row>
    <row r="3351" spans="24:25" x14ac:dyDescent="0.25">
      <c r="X3351" s="3"/>
      <c r="Y3351" s="49"/>
    </row>
    <row r="3352" spans="24:25" x14ac:dyDescent="0.25">
      <c r="X3352" s="3"/>
      <c r="Y3352" s="49"/>
    </row>
    <row r="3353" spans="24:25" x14ac:dyDescent="0.25">
      <c r="X3353" s="3"/>
      <c r="Y3353" s="49"/>
    </row>
    <row r="3354" spans="24:25" x14ac:dyDescent="0.25">
      <c r="X3354" s="3"/>
      <c r="Y3354" s="49"/>
    </row>
    <row r="3355" spans="24:25" x14ac:dyDescent="0.25">
      <c r="X3355" s="3"/>
      <c r="Y3355" s="49"/>
    </row>
    <row r="3356" spans="24:25" x14ac:dyDescent="0.25">
      <c r="X3356" s="3"/>
      <c r="Y3356" s="49"/>
    </row>
    <row r="3357" spans="24:25" x14ac:dyDescent="0.25">
      <c r="X3357" s="3"/>
      <c r="Y3357" s="49"/>
    </row>
    <row r="3358" spans="24:25" x14ac:dyDescent="0.25">
      <c r="X3358" s="3"/>
      <c r="Y3358" s="49"/>
    </row>
    <row r="3359" spans="24:25" x14ac:dyDescent="0.25">
      <c r="X3359" s="3"/>
      <c r="Y3359" s="49"/>
    </row>
    <row r="3360" spans="24:25" x14ac:dyDescent="0.25">
      <c r="X3360" s="3"/>
      <c r="Y3360" s="49"/>
    </row>
    <row r="3361" spans="24:25" x14ac:dyDescent="0.25">
      <c r="X3361" s="3"/>
      <c r="Y3361" s="49"/>
    </row>
    <row r="3362" spans="24:25" x14ac:dyDescent="0.25">
      <c r="X3362" s="3"/>
      <c r="Y3362" s="49"/>
    </row>
    <row r="3363" spans="24:25" x14ac:dyDescent="0.25">
      <c r="X3363" s="3"/>
      <c r="Y3363" s="49"/>
    </row>
    <row r="3364" spans="24:25" x14ac:dyDescent="0.25">
      <c r="X3364" s="3"/>
      <c r="Y3364" s="49"/>
    </row>
    <row r="3365" spans="24:25" x14ac:dyDescent="0.25">
      <c r="X3365" s="3"/>
      <c r="Y3365" s="49"/>
    </row>
    <row r="3366" spans="24:25" x14ac:dyDescent="0.25">
      <c r="X3366" s="3"/>
      <c r="Y3366" s="49"/>
    </row>
    <row r="3367" spans="24:25" x14ac:dyDescent="0.25">
      <c r="X3367" s="3"/>
      <c r="Y3367" s="49"/>
    </row>
    <row r="3368" spans="24:25" x14ac:dyDescent="0.25">
      <c r="X3368" s="3"/>
      <c r="Y3368" s="49"/>
    </row>
    <row r="3369" spans="24:25" x14ac:dyDescent="0.25">
      <c r="X3369" s="3"/>
      <c r="Y3369" s="49"/>
    </row>
    <row r="3370" spans="24:25" x14ac:dyDescent="0.25">
      <c r="X3370" s="3"/>
      <c r="Y3370" s="49"/>
    </row>
    <row r="3371" spans="24:25" x14ac:dyDescent="0.25">
      <c r="X3371" s="3"/>
      <c r="Y3371" s="49"/>
    </row>
    <row r="3372" spans="24:25" x14ac:dyDescent="0.25">
      <c r="X3372" s="3"/>
      <c r="Y3372" s="49"/>
    </row>
    <row r="3373" spans="24:25" x14ac:dyDescent="0.25">
      <c r="X3373" s="3"/>
      <c r="Y3373" s="49"/>
    </row>
    <row r="3374" spans="24:25" x14ac:dyDescent="0.25">
      <c r="X3374" s="3"/>
      <c r="Y3374" s="49"/>
    </row>
    <row r="3375" spans="24:25" x14ac:dyDescent="0.25">
      <c r="X3375" s="3"/>
      <c r="Y3375" s="49"/>
    </row>
    <row r="3376" spans="24:25" x14ac:dyDescent="0.25">
      <c r="X3376" s="3"/>
      <c r="Y3376" s="49"/>
    </row>
    <row r="3377" spans="24:25" x14ac:dyDescent="0.25">
      <c r="X3377" s="3"/>
      <c r="Y3377" s="49"/>
    </row>
    <row r="3378" spans="24:25" x14ac:dyDescent="0.25">
      <c r="X3378" s="3"/>
      <c r="Y3378" s="49"/>
    </row>
    <row r="3379" spans="24:25" x14ac:dyDescent="0.25">
      <c r="X3379" s="3"/>
      <c r="Y3379" s="49"/>
    </row>
    <row r="3380" spans="24:25" x14ac:dyDescent="0.25">
      <c r="X3380" s="3"/>
      <c r="Y3380" s="49"/>
    </row>
    <row r="3381" spans="24:25" x14ac:dyDescent="0.25">
      <c r="X3381" s="3"/>
      <c r="Y3381" s="49"/>
    </row>
    <row r="3382" spans="24:25" x14ac:dyDescent="0.25">
      <c r="X3382" s="3"/>
      <c r="Y3382" s="49"/>
    </row>
    <row r="3383" spans="24:25" x14ac:dyDescent="0.25">
      <c r="X3383" s="3"/>
      <c r="Y3383" s="49"/>
    </row>
    <row r="3384" spans="24:25" x14ac:dyDescent="0.25">
      <c r="X3384" s="3"/>
      <c r="Y3384" s="49"/>
    </row>
    <row r="3385" spans="24:25" x14ac:dyDescent="0.25">
      <c r="X3385" s="3"/>
      <c r="Y3385" s="49"/>
    </row>
    <row r="3386" spans="24:25" x14ac:dyDescent="0.25">
      <c r="X3386" s="3"/>
      <c r="Y3386" s="49"/>
    </row>
    <row r="3387" spans="24:25" x14ac:dyDescent="0.25">
      <c r="X3387" s="3"/>
      <c r="Y3387" s="49"/>
    </row>
    <row r="3388" spans="24:25" x14ac:dyDescent="0.25">
      <c r="X3388" s="3"/>
      <c r="Y3388" s="49"/>
    </row>
    <row r="3389" spans="24:25" x14ac:dyDescent="0.25">
      <c r="X3389" s="3"/>
      <c r="Y3389" s="49"/>
    </row>
    <row r="3390" spans="24:25" x14ac:dyDescent="0.25">
      <c r="X3390" s="3"/>
      <c r="Y3390" s="49"/>
    </row>
    <row r="3391" spans="24:25" x14ac:dyDescent="0.25">
      <c r="X3391" s="3"/>
      <c r="Y3391" s="49"/>
    </row>
    <row r="3392" spans="24:25" x14ac:dyDescent="0.25">
      <c r="X3392" s="3"/>
      <c r="Y3392" s="49"/>
    </row>
    <row r="3393" spans="24:25" x14ac:dyDescent="0.25">
      <c r="X3393" s="3"/>
      <c r="Y3393" s="49"/>
    </row>
    <row r="3394" spans="24:25" x14ac:dyDescent="0.25">
      <c r="X3394" s="3"/>
      <c r="Y3394" s="49"/>
    </row>
    <row r="3395" spans="24:25" x14ac:dyDescent="0.25">
      <c r="X3395" s="3"/>
      <c r="Y3395" s="49"/>
    </row>
    <row r="3396" spans="24:25" x14ac:dyDescent="0.25">
      <c r="X3396" s="3"/>
      <c r="Y3396" s="49"/>
    </row>
    <row r="3397" spans="24:25" x14ac:dyDescent="0.25">
      <c r="X3397" s="3"/>
      <c r="Y3397" s="49"/>
    </row>
    <row r="3398" spans="24:25" x14ac:dyDescent="0.25">
      <c r="X3398" s="3"/>
      <c r="Y3398" s="49"/>
    </row>
    <row r="3399" spans="24:25" x14ac:dyDescent="0.25">
      <c r="X3399" s="3"/>
      <c r="Y3399" s="49"/>
    </row>
    <row r="3400" spans="24:25" x14ac:dyDescent="0.25">
      <c r="X3400" s="3"/>
      <c r="Y3400" s="49"/>
    </row>
    <row r="3401" spans="24:25" x14ac:dyDescent="0.25">
      <c r="X3401" s="3"/>
      <c r="Y3401" s="49"/>
    </row>
    <row r="3402" spans="24:25" x14ac:dyDescent="0.25">
      <c r="X3402" s="3"/>
      <c r="Y3402" s="49"/>
    </row>
    <row r="3403" spans="24:25" x14ac:dyDescent="0.25">
      <c r="X3403" s="3"/>
      <c r="Y3403" s="49"/>
    </row>
    <row r="3404" spans="24:25" x14ac:dyDescent="0.25">
      <c r="X3404" s="3"/>
      <c r="Y3404" s="49"/>
    </row>
    <row r="3405" spans="24:25" x14ac:dyDescent="0.25">
      <c r="X3405" s="3"/>
      <c r="Y3405" s="49"/>
    </row>
    <row r="3406" spans="24:25" x14ac:dyDescent="0.25">
      <c r="X3406" s="3"/>
      <c r="Y3406" s="49"/>
    </row>
    <row r="3407" spans="24:25" x14ac:dyDescent="0.25">
      <c r="X3407" s="3"/>
      <c r="Y3407" s="49"/>
    </row>
    <row r="3408" spans="24:25" x14ac:dyDescent="0.25">
      <c r="X3408" s="3"/>
      <c r="Y3408" s="49"/>
    </row>
    <row r="3409" spans="24:25" x14ac:dyDescent="0.25">
      <c r="X3409" s="3"/>
      <c r="Y3409" s="49"/>
    </row>
    <row r="3410" spans="24:25" x14ac:dyDescent="0.25">
      <c r="X3410" s="3"/>
      <c r="Y3410" s="49"/>
    </row>
    <row r="3411" spans="24:25" x14ac:dyDescent="0.25">
      <c r="X3411" s="3"/>
      <c r="Y3411" s="49"/>
    </row>
    <row r="3412" spans="24:25" x14ac:dyDescent="0.25">
      <c r="X3412" s="3"/>
      <c r="Y3412" s="49"/>
    </row>
    <row r="3413" spans="24:25" x14ac:dyDescent="0.25">
      <c r="X3413" s="3"/>
      <c r="Y3413" s="49"/>
    </row>
    <row r="3414" spans="24:25" x14ac:dyDescent="0.25">
      <c r="X3414" s="3"/>
      <c r="Y3414" s="49"/>
    </row>
    <row r="3415" spans="24:25" x14ac:dyDescent="0.25">
      <c r="X3415" s="3"/>
      <c r="Y3415" s="49"/>
    </row>
    <row r="3416" spans="24:25" x14ac:dyDescent="0.25">
      <c r="X3416" s="3"/>
      <c r="Y3416" s="49"/>
    </row>
    <row r="3417" spans="24:25" x14ac:dyDescent="0.25">
      <c r="X3417" s="3"/>
      <c r="Y3417" s="49"/>
    </row>
    <row r="3418" spans="24:25" x14ac:dyDescent="0.25">
      <c r="X3418" s="3"/>
      <c r="Y3418" s="49"/>
    </row>
    <row r="3419" spans="24:25" x14ac:dyDescent="0.25">
      <c r="X3419" s="3"/>
      <c r="Y3419" s="49"/>
    </row>
    <row r="3420" spans="24:25" x14ac:dyDescent="0.25">
      <c r="X3420" s="3"/>
      <c r="Y3420" s="49"/>
    </row>
    <row r="3421" spans="24:25" x14ac:dyDescent="0.25">
      <c r="X3421" s="3"/>
      <c r="Y3421" s="49"/>
    </row>
    <row r="3422" spans="24:25" x14ac:dyDescent="0.25">
      <c r="X3422" s="3"/>
      <c r="Y3422" s="49"/>
    </row>
    <row r="3423" spans="24:25" x14ac:dyDescent="0.25">
      <c r="X3423" s="3"/>
      <c r="Y3423" s="49"/>
    </row>
    <row r="3424" spans="24:25" x14ac:dyDescent="0.25">
      <c r="X3424" s="3"/>
      <c r="Y3424" s="49"/>
    </row>
    <row r="3425" spans="24:25" x14ac:dyDescent="0.25">
      <c r="X3425" s="3"/>
      <c r="Y3425" s="49"/>
    </row>
    <row r="3426" spans="24:25" x14ac:dyDescent="0.25">
      <c r="X3426" s="3"/>
      <c r="Y3426" s="49"/>
    </row>
    <row r="3427" spans="24:25" x14ac:dyDescent="0.25">
      <c r="X3427" s="3"/>
      <c r="Y3427" s="49"/>
    </row>
    <row r="3428" spans="24:25" x14ac:dyDescent="0.25">
      <c r="X3428" s="3"/>
      <c r="Y3428" s="49"/>
    </row>
    <row r="3429" spans="24:25" x14ac:dyDescent="0.25">
      <c r="X3429" s="3"/>
      <c r="Y3429" s="49"/>
    </row>
    <row r="3430" spans="24:25" x14ac:dyDescent="0.25">
      <c r="X3430" s="3"/>
      <c r="Y3430" s="49"/>
    </row>
    <row r="3431" spans="24:25" x14ac:dyDescent="0.25">
      <c r="X3431" s="3"/>
      <c r="Y3431" s="49"/>
    </row>
    <row r="3432" spans="24:25" x14ac:dyDescent="0.25">
      <c r="X3432" s="3"/>
      <c r="Y3432" s="49"/>
    </row>
    <row r="3433" spans="24:25" x14ac:dyDescent="0.25">
      <c r="X3433" s="3"/>
      <c r="Y3433" s="49"/>
    </row>
    <row r="3434" spans="24:25" x14ac:dyDescent="0.25">
      <c r="X3434" s="3"/>
      <c r="Y3434" s="49"/>
    </row>
    <row r="3435" spans="24:25" x14ac:dyDescent="0.25">
      <c r="X3435" s="3"/>
      <c r="Y3435" s="49"/>
    </row>
    <row r="3436" spans="24:25" x14ac:dyDescent="0.25">
      <c r="X3436" s="3"/>
      <c r="Y3436" s="49"/>
    </row>
    <row r="3437" spans="24:25" x14ac:dyDescent="0.25">
      <c r="X3437" s="3"/>
      <c r="Y3437" s="49"/>
    </row>
    <row r="3438" spans="24:25" x14ac:dyDescent="0.25">
      <c r="X3438" s="3"/>
      <c r="Y3438" s="49"/>
    </row>
    <row r="3439" spans="24:25" x14ac:dyDescent="0.25">
      <c r="X3439" s="3"/>
      <c r="Y3439" s="49"/>
    </row>
    <row r="3440" spans="24:25" x14ac:dyDescent="0.25">
      <c r="X3440" s="3"/>
      <c r="Y3440" s="49"/>
    </row>
    <row r="3441" spans="24:25" x14ac:dyDescent="0.25">
      <c r="X3441" s="3"/>
      <c r="Y3441" s="49"/>
    </row>
    <row r="3442" spans="24:25" x14ac:dyDescent="0.25">
      <c r="X3442" s="3"/>
      <c r="Y3442" s="49"/>
    </row>
    <row r="3443" spans="24:25" x14ac:dyDescent="0.25">
      <c r="X3443" s="3"/>
      <c r="Y3443" s="49"/>
    </row>
    <row r="3444" spans="24:25" x14ac:dyDescent="0.25">
      <c r="X3444" s="3"/>
      <c r="Y3444" s="49"/>
    </row>
    <row r="3445" spans="24:25" x14ac:dyDescent="0.25">
      <c r="X3445" s="3"/>
      <c r="Y3445" s="49"/>
    </row>
    <row r="3446" spans="24:25" x14ac:dyDescent="0.25">
      <c r="X3446" s="3"/>
      <c r="Y3446" s="49"/>
    </row>
    <row r="3447" spans="24:25" x14ac:dyDescent="0.25">
      <c r="X3447" s="3"/>
      <c r="Y3447" s="49"/>
    </row>
    <row r="3448" spans="24:25" x14ac:dyDescent="0.25">
      <c r="X3448" s="3"/>
      <c r="Y3448" s="49"/>
    </row>
    <row r="3449" spans="24:25" x14ac:dyDescent="0.25">
      <c r="X3449" s="3"/>
      <c r="Y3449" s="49"/>
    </row>
    <row r="3450" spans="24:25" x14ac:dyDescent="0.25">
      <c r="X3450" s="3"/>
      <c r="Y3450" s="49"/>
    </row>
    <row r="3451" spans="24:25" x14ac:dyDescent="0.25">
      <c r="X3451" s="3"/>
      <c r="Y3451" s="49"/>
    </row>
    <row r="3452" spans="24:25" x14ac:dyDescent="0.25">
      <c r="X3452" s="3"/>
      <c r="Y3452" s="49"/>
    </row>
    <row r="3453" spans="24:25" x14ac:dyDescent="0.25">
      <c r="X3453" s="3"/>
      <c r="Y3453" s="49"/>
    </row>
    <row r="3454" spans="24:25" x14ac:dyDescent="0.25">
      <c r="X3454" s="3"/>
      <c r="Y3454" s="49"/>
    </row>
    <row r="3455" spans="24:25" x14ac:dyDescent="0.25">
      <c r="X3455" s="3"/>
      <c r="Y3455" s="49"/>
    </row>
    <row r="3456" spans="24:25" x14ac:dyDescent="0.25">
      <c r="X3456" s="3"/>
      <c r="Y3456" s="49"/>
    </row>
    <row r="3457" spans="24:25" x14ac:dyDescent="0.25">
      <c r="X3457" s="3"/>
      <c r="Y3457" s="49"/>
    </row>
    <row r="3458" spans="24:25" x14ac:dyDescent="0.25">
      <c r="X3458" s="3"/>
      <c r="Y3458" s="49"/>
    </row>
    <row r="3459" spans="24:25" x14ac:dyDescent="0.25">
      <c r="X3459" s="3"/>
      <c r="Y3459" s="49"/>
    </row>
    <row r="3460" spans="24:25" x14ac:dyDescent="0.25">
      <c r="X3460" s="3"/>
      <c r="Y3460" s="49"/>
    </row>
    <row r="3461" spans="24:25" x14ac:dyDescent="0.25">
      <c r="X3461" s="3"/>
      <c r="Y3461" s="49"/>
    </row>
    <row r="3462" spans="24:25" x14ac:dyDescent="0.25">
      <c r="X3462" s="3"/>
      <c r="Y3462" s="49"/>
    </row>
    <row r="3463" spans="24:25" x14ac:dyDescent="0.25">
      <c r="X3463" s="3"/>
      <c r="Y3463" s="49"/>
    </row>
    <row r="3464" spans="24:25" x14ac:dyDescent="0.25">
      <c r="X3464" s="3"/>
      <c r="Y3464" s="49"/>
    </row>
    <row r="3465" spans="24:25" x14ac:dyDescent="0.25">
      <c r="X3465" s="3"/>
      <c r="Y3465" s="49"/>
    </row>
    <row r="3466" spans="24:25" x14ac:dyDescent="0.25">
      <c r="X3466" s="3"/>
      <c r="Y3466" s="49"/>
    </row>
    <row r="3467" spans="24:25" x14ac:dyDescent="0.25">
      <c r="X3467" s="3"/>
      <c r="Y3467" s="49"/>
    </row>
    <row r="3468" spans="24:25" x14ac:dyDescent="0.25">
      <c r="X3468" s="3"/>
      <c r="Y3468" s="49"/>
    </row>
    <row r="3469" spans="24:25" x14ac:dyDescent="0.25">
      <c r="X3469" s="3"/>
      <c r="Y3469" s="49"/>
    </row>
    <row r="3470" spans="24:25" x14ac:dyDescent="0.25">
      <c r="X3470" s="3"/>
      <c r="Y3470" s="49"/>
    </row>
    <row r="3471" spans="24:25" x14ac:dyDescent="0.25">
      <c r="X3471" s="3"/>
      <c r="Y3471" s="49"/>
    </row>
    <row r="3472" spans="24:25" x14ac:dyDescent="0.25">
      <c r="X3472" s="3"/>
      <c r="Y3472" s="49"/>
    </row>
    <row r="3473" spans="24:25" x14ac:dyDescent="0.25">
      <c r="X3473" s="3"/>
      <c r="Y3473" s="49"/>
    </row>
    <row r="3474" spans="24:25" x14ac:dyDescent="0.25">
      <c r="X3474" s="3"/>
      <c r="Y3474" s="49"/>
    </row>
    <row r="3475" spans="24:25" x14ac:dyDescent="0.25">
      <c r="X3475" s="3"/>
      <c r="Y3475" s="49"/>
    </row>
    <row r="3476" spans="24:25" x14ac:dyDescent="0.25">
      <c r="X3476" s="3"/>
      <c r="Y3476" s="49"/>
    </row>
    <row r="3477" spans="24:25" x14ac:dyDescent="0.25">
      <c r="X3477" s="3"/>
      <c r="Y3477" s="49"/>
    </row>
    <row r="3478" spans="24:25" x14ac:dyDescent="0.25">
      <c r="X3478" s="3"/>
      <c r="Y3478" s="49"/>
    </row>
    <row r="3479" spans="24:25" x14ac:dyDescent="0.25">
      <c r="X3479" s="3"/>
      <c r="Y3479" s="49"/>
    </row>
    <row r="3480" spans="24:25" x14ac:dyDescent="0.25">
      <c r="X3480" s="3"/>
      <c r="Y3480" s="49"/>
    </row>
    <row r="3481" spans="24:25" x14ac:dyDescent="0.25">
      <c r="X3481" s="3"/>
      <c r="Y3481" s="49"/>
    </row>
    <row r="3482" spans="24:25" x14ac:dyDescent="0.25">
      <c r="X3482" s="3"/>
      <c r="Y3482" s="49"/>
    </row>
    <row r="3483" spans="24:25" x14ac:dyDescent="0.25">
      <c r="X3483" s="3"/>
      <c r="Y3483" s="49"/>
    </row>
    <row r="3484" spans="24:25" x14ac:dyDescent="0.25">
      <c r="X3484" s="3"/>
      <c r="Y3484" s="49"/>
    </row>
    <row r="3485" spans="24:25" x14ac:dyDescent="0.25">
      <c r="X3485" s="3"/>
      <c r="Y3485" s="49"/>
    </row>
    <row r="3486" spans="24:25" x14ac:dyDescent="0.25">
      <c r="X3486" s="3"/>
      <c r="Y3486" s="49"/>
    </row>
    <row r="3487" spans="24:25" x14ac:dyDescent="0.25">
      <c r="X3487" s="3"/>
      <c r="Y3487" s="49"/>
    </row>
    <row r="3488" spans="24:25" x14ac:dyDescent="0.25">
      <c r="X3488" s="3"/>
      <c r="Y3488" s="49"/>
    </row>
    <row r="3489" spans="24:25" x14ac:dyDescent="0.25">
      <c r="X3489" s="3"/>
      <c r="Y3489" s="49"/>
    </row>
    <row r="3490" spans="24:25" x14ac:dyDescent="0.25">
      <c r="X3490" s="3"/>
      <c r="Y3490" s="49"/>
    </row>
    <row r="3491" spans="24:25" x14ac:dyDescent="0.25">
      <c r="X3491" s="3"/>
      <c r="Y3491" s="49"/>
    </row>
    <row r="3492" spans="24:25" x14ac:dyDescent="0.25">
      <c r="X3492" s="3"/>
      <c r="Y3492" s="49"/>
    </row>
    <row r="3493" spans="24:25" x14ac:dyDescent="0.25">
      <c r="X3493" s="3"/>
      <c r="Y3493" s="49"/>
    </row>
    <row r="3494" spans="24:25" x14ac:dyDescent="0.25">
      <c r="X3494" s="3"/>
      <c r="Y3494" s="49"/>
    </row>
    <row r="3495" spans="24:25" x14ac:dyDescent="0.25">
      <c r="X3495" s="3"/>
      <c r="Y3495" s="49"/>
    </row>
    <row r="3496" spans="24:25" x14ac:dyDescent="0.25">
      <c r="X3496" s="3"/>
      <c r="Y3496" s="49"/>
    </row>
    <row r="3497" spans="24:25" x14ac:dyDescent="0.25">
      <c r="X3497" s="3"/>
      <c r="Y3497" s="49"/>
    </row>
    <row r="3498" spans="24:25" x14ac:dyDescent="0.25">
      <c r="X3498" s="3"/>
      <c r="Y3498" s="49"/>
    </row>
    <row r="3499" spans="24:25" x14ac:dyDescent="0.25">
      <c r="X3499" s="3"/>
      <c r="Y3499" s="49"/>
    </row>
    <row r="3500" spans="24:25" x14ac:dyDescent="0.25">
      <c r="X3500" s="3"/>
      <c r="Y3500" s="49"/>
    </row>
    <row r="3501" spans="24:25" x14ac:dyDescent="0.25">
      <c r="X3501" s="3"/>
      <c r="Y3501" s="49"/>
    </row>
    <row r="3502" spans="24:25" x14ac:dyDescent="0.25">
      <c r="X3502" s="3"/>
      <c r="Y3502" s="49"/>
    </row>
    <row r="3503" spans="24:25" x14ac:dyDescent="0.25">
      <c r="X3503" s="3"/>
      <c r="Y3503" s="49"/>
    </row>
    <row r="3504" spans="24:25" x14ac:dyDescent="0.25">
      <c r="X3504" s="3"/>
      <c r="Y3504" s="49"/>
    </row>
    <row r="3505" spans="24:25" x14ac:dyDescent="0.25">
      <c r="X3505" s="3"/>
      <c r="Y3505" s="49"/>
    </row>
    <row r="3506" spans="24:25" x14ac:dyDescent="0.25">
      <c r="X3506" s="3"/>
      <c r="Y3506" s="49"/>
    </row>
    <row r="3507" spans="24:25" x14ac:dyDescent="0.25">
      <c r="X3507" s="3"/>
      <c r="Y3507" s="49"/>
    </row>
    <row r="3508" spans="24:25" x14ac:dyDescent="0.25">
      <c r="X3508" s="3"/>
      <c r="Y3508" s="49"/>
    </row>
    <row r="3509" spans="24:25" x14ac:dyDescent="0.25">
      <c r="X3509" s="3"/>
      <c r="Y3509" s="49"/>
    </row>
    <row r="3510" spans="24:25" x14ac:dyDescent="0.25">
      <c r="X3510" s="3"/>
      <c r="Y3510" s="49"/>
    </row>
    <row r="3511" spans="24:25" x14ac:dyDescent="0.25">
      <c r="X3511" s="3"/>
      <c r="Y3511" s="49"/>
    </row>
    <row r="3512" spans="24:25" x14ac:dyDescent="0.25">
      <c r="X3512" s="3"/>
      <c r="Y3512" s="49"/>
    </row>
    <row r="3513" spans="24:25" x14ac:dyDescent="0.25">
      <c r="X3513" s="3"/>
      <c r="Y3513" s="49"/>
    </row>
    <row r="3514" spans="24:25" x14ac:dyDescent="0.25">
      <c r="X3514" s="3"/>
      <c r="Y3514" s="49"/>
    </row>
    <row r="3515" spans="24:25" x14ac:dyDescent="0.25">
      <c r="X3515" s="3"/>
      <c r="Y3515" s="49"/>
    </row>
    <row r="3516" spans="24:25" x14ac:dyDescent="0.25">
      <c r="X3516" s="3"/>
      <c r="Y3516" s="49"/>
    </row>
    <row r="3517" spans="24:25" x14ac:dyDescent="0.25">
      <c r="X3517" s="3"/>
      <c r="Y3517" s="49"/>
    </row>
    <row r="3518" spans="24:25" x14ac:dyDescent="0.25">
      <c r="X3518" s="3"/>
      <c r="Y3518" s="49"/>
    </row>
    <row r="3519" spans="24:25" x14ac:dyDescent="0.25">
      <c r="X3519" s="3"/>
      <c r="Y3519" s="49"/>
    </row>
    <row r="3520" spans="24:25" x14ac:dyDescent="0.25">
      <c r="X3520" s="3"/>
      <c r="Y3520" s="49"/>
    </row>
    <row r="3521" spans="24:25" x14ac:dyDescent="0.25">
      <c r="X3521" s="3"/>
      <c r="Y3521" s="49"/>
    </row>
    <row r="3522" spans="24:25" x14ac:dyDescent="0.25">
      <c r="X3522" s="3"/>
      <c r="Y3522" s="49"/>
    </row>
    <row r="3523" spans="24:25" x14ac:dyDescent="0.25">
      <c r="X3523" s="3"/>
      <c r="Y3523" s="49"/>
    </row>
    <row r="3524" spans="24:25" x14ac:dyDescent="0.25">
      <c r="X3524" s="3"/>
      <c r="Y3524" s="49"/>
    </row>
    <row r="3525" spans="24:25" x14ac:dyDescent="0.25">
      <c r="X3525" s="3"/>
      <c r="Y3525" s="49"/>
    </row>
    <row r="3526" spans="24:25" x14ac:dyDescent="0.25">
      <c r="X3526" s="3"/>
      <c r="Y3526" s="49"/>
    </row>
    <row r="3527" spans="24:25" x14ac:dyDescent="0.25">
      <c r="X3527" s="3"/>
      <c r="Y3527" s="49"/>
    </row>
    <row r="3528" spans="24:25" x14ac:dyDescent="0.25">
      <c r="X3528" s="3"/>
      <c r="Y3528" s="49"/>
    </row>
    <row r="3529" spans="24:25" x14ac:dyDescent="0.25">
      <c r="X3529" s="3"/>
      <c r="Y3529" s="49"/>
    </row>
    <row r="3530" spans="24:25" x14ac:dyDescent="0.25">
      <c r="X3530" s="3"/>
      <c r="Y3530" s="49"/>
    </row>
    <row r="3531" spans="24:25" x14ac:dyDescent="0.25">
      <c r="X3531" s="3"/>
      <c r="Y3531" s="49"/>
    </row>
    <row r="3532" spans="24:25" x14ac:dyDescent="0.25">
      <c r="X3532" s="3"/>
      <c r="Y3532" s="49"/>
    </row>
    <row r="3533" spans="24:25" x14ac:dyDescent="0.25">
      <c r="X3533" s="3"/>
      <c r="Y3533" s="49"/>
    </row>
    <row r="3534" spans="24:25" x14ac:dyDescent="0.25">
      <c r="X3534" s="3"/>
      <c r="Y3534" s="49"/>
    </row>
    <row r="3535" spans="24:25" x14ac:dyDescent="0.25">
      <c r="X3535" s="3"/>
      <c r="Y3535" s="49"/>
    </row>
    <row r="3536" spans="24:25" x14ac:dyDescent="0.25">
      <c r="X3536" s="3"/>
      <c r="Y3536" s="49"/>
    </row>
    <row r="3537" spans="24:25" x14ac:dyDescent="0.25">
      <c r="X3537" s="3"/>
      <c r="Y3537" s="49"/>
    </row>
    <row r="3538" spans="24:25" x14ac:dyDescent="0.25">
      <c r="X3538" s="3"/>
      <c r="Y3538" s="49"/>
    </row>
    <row r="3539" spans="24:25" x14ac:dyDescent="0.25">
      <c r="X3539" s="3"/>
      <c r="Y3539" s="49"/>
    </row>
    <row r="3540" spans="24:25" x14ac:dyDescent="0.25">
      <c r="X3540" s="3"/>
      <c r="Y3540" s="49"/>
    </row>
    <row r="3541" spans="24:25" x14ac:dyDescent="0.25">
      <c r="X3541" s="3"/>
      <c r="Y3541" s="49"/>
    </row>
    <row r="3542" spans="24:25" x14ac:dyDescent="0.25">
      <c r="X3542" s="3"/>
      <c r="Y3542" s="49"/>
    </row>
    <row r="3543" spans="24:25" x14ac:dyDescent="0.25">
      <c r="X3543" s="3"/>
      <c r="Y3543" s="49"/>
    </row>
    <row r="3544" spans="24:25" x14ac:dyDescent="0.25">
      <c r="X3544" s="3"/>
      <c r="Y3544" s="49"/>
    </row>
    <row r="3545" spans="24:25" x14ac:dyDescent="0.25">
      <c r="X3545" s="3"/>
      <c r="Y3545" s="49"/>
    </row>
    <row r="3546" spans="24:25" x14ac:dyDescent="0.25">
      <c r="X3546" s="3"/>
      <c r="Y3546" s="49"/>
    </row>
    <row r="3547" spans="24:25" x14ac:dyDescent="0.25">
      <c r="X3547" s="3"/>
      <c r="Y3547" s="49"/>
    </row>
    <row r="3548" spans="24:25" x14ac:dyDescent="0.25">
      <c r="X3548" s="3"/>
      <c r="Y3548" s="49"/>
    </row>
    <row r="3549" spans="24:25" x14ac:dyDescent="0.25">
      <c r="X3549" s="3"/>
      <c r="Y3549" s="49"/>
    </row>
    <row r="3550" spans="24:25" x14ac:dyDescent="0.25">
      <c r="X3550" s="3"/>
      <c r="Y3550" s="49"/>
    </row>
    <row r="3551" spans="24:25" x14ac:dyDescent="0.25">
      <c r="X3551" s="3"/>
      <c r="Y3551" s="49"/>
    </row>
    <row r="3552" spans="24:25" x14ac:dyDescent="0.25">
      <c r="X3552" s="3"/>
      <c r="Y3552" s="49"/>
    </row>
    <row r="3553" spans="24:25" x14ac:dyDescent="0.25">
      <c r="X3553" s="3"/>
      <c r="Y3553" s="49"/>
    </row>
    <row r="3554" spans="24:25" x14ac:dyDescent="0.25">
      <c r="X3554" s="3"/>
      <c r="Y3554" s="49"/>
    </row>
    <row r="3555" spans="24:25" x14ac:dyDescent="0.25">
      <c r="X3555" s="3"/>
      <c r="Y3555" s="49"/>
    </row>
    <row r="3556" spans="24:25" x14ac:dyDescent="0.25">
      <c r="X3556" s="3"/>
      <c r="Y3556" s="49"/>
    </row>
    <row r="3557" spans="24:25" x14ac:dyDescent="0.25">
      <c r="X3557" s="3"/>
      <c r="Y3557" s="49"/>
    </row>
    <row r="3558" spans="24:25" x14ac:dyDescent="0.25">
      <c r="X3558" s="3"/>
      <c r="Y3558" s="49"/>
    </row>
    <row r="3559" spans="24:25" x14ac:dyDescent="0.25">
      <c r="X3559" s="3"/>
      <c r="Y3559" s="49"/>
    </row>
    <row r="3560" spans="24:25" x14ac:dyDescent="0.25">
      <c r="X3560" s="3"/>
      <c r="Y3560" s="49"/>
    </row>
    <row r="3561" spans="24:25" x14ac:dyDescent="0.25">
      <c r="X3561" s="3"/>
      <c r="Y3561" s="49"/>
    </row>
    <row r="3562" spans="24:25" x14ac:dyDescent="0.25">
      <c r="X3562" s="3"/>
      <c r="Y3562" s="49"/>
    </row>
    <row r="3563" spans="24:25" x14ac:dyDescent="0.25">
      <c r="X3563" s="3"/>
      <c r="Y3563" s="49"/>
    </row>
    <row r="3564" spans="24:25" x14ac:dyDescent="0.25">
      <c r="X3564" s="3"/>
      <c r="Y3564" s="49"/>
    </row>
    <row r="3565" spans="24:25" x14ac:dyDescent="0.25">
      <c r="X3565" s="3"/>
      <c r="Y3565" s="49"/>
    </row>
    <row r="3566" spans="24:25" x14ac:dyDescent="0.25">
      <c r="X3566" s="3"/>
      <c r="Y3566" s="49"/>
    </row>
    <row r="3567" spans="24:25" x14ac:dyDescent="0.25">
      <c r="X3567" s="3"/>
      <c r="Y3567" s="49"/>
    </row>
    <row r="3568" spans="24:25" x14ac:dyDescent="0.25">
      <c r="X3568" s="3"/>
      <c r="Y3568" s="49"/>
    </row>
    <row r="3569" spans="24:25" x14ac:dyDescent="0.25">
      <c r="X3569" s="3"/>
      <c r="Y3569" s="49"/>
    </row>
    <row r="3570" spans="24:25" x14ac:dyDescent="0.25">
      <c r="X3570" s="3"/>
      <c r="Y3570" s="49"/>
    </row>
    <row r="3571" spans="24:25" x14ac:dyDescent="0.25">
      <c r="X3571" s="3"/>
      <c r="Y3571" s="49"/>
    </row>
    <row r="3572" spans="24:25" x14ac:dyDescent="0.25">
      <c r="X3572" s="3"/>
      <c r="Y3572" s="49"/>
    </row>
    <row r="3573" spans="24:25" x14ac:dyDescent="0.25">
      <c r="X3573" s="3"/>
      <c r="Y3573" s="49"/>
    </row>
    <row r="3574" spans="24:25" x14ac:dyDescent="0.25">
      <c r="X3574" s="3"/>
      <c r="Y3574" s="49"/>
    </row>
    <row r="3575" spans="24:25" x14ac:dyDescent="0.25">
      <c r="X3575" s="3"/>
      <c r="Y3575" s="49"/>
    </row>
    <row r="3576" spans="24:25" x14ac:dyDescent="0.25">
      <c r="X3576" s="3"/>
      <c r="Y3576" s="49"/>
    </row>
    <row r="3577" spans="24:25" x14ac:dyDescent="0.25">
      <c r="X3577" s="3"/>
      <c r="Y3577" s="49"/>
    </row>
    <row r="3578" spans="24:25" x14ac:dyDescent="0.25">
      <c r="X3578" s="3"/>
      <c r="Y3578" s="49"/>
    </row>
    <row r="3579" spans="24:25" x14ac:dyDescent="0.25">
      <c r="X3579" s="3"/>
      <c r="Y3579" s="49"/>
    </row>
    <row r="3580" spans="24:25" x14ac:dyDescent="0.25">
      <c r="X3580" s="3"/>
      <c r="Y3580" s="49"/>
    </row>
    <row r="3581" spans="24:25" x14ac:dyDescent="0.25">
      <c r="X3581" s="3"/>
      <c r="Y3581" s="49"/>
    </row>
    <row r="3582" spans="24:25" x14ac:dyDescent="0.25">
      <c r="X3582" s="3"/>
      <c r="Y3582" s="49"/>
    </row>
    <row r="3583" spans="24:25" x14ac:dyDescent="0.25">
      <c r="X3583" s="3"/>
      <c r="Y3583" s="49"/>
    </row>
    <row r="3584" spans="24:25" x14ac:dyDescent="0.25">
      <c r="X3584" s="3"/>
      <c r="Y3584" s="49"/>
    </row>
    <row r="3585" spans="24:25" x14ac:dyDescent="0.25">
      <c r="X3585" s="3"/>
      <c r="Y3585" s="49"/>
    </row>
    <row r="3586" spans="24:25" x14ac:dyDescent="0.25">
      <c r="X3586" s="3"/>
      <c r="Y3586" s="49"/>
    </row>
    <row r="3587" spans="24:25" x14ac:dyDescent="0.25">
      <c r="X3587" s="3"/>
      <c r="Y3587" s="49"/>
    </row>
    <row r="3588" spans="24:25" x14ac:dyDescent="0.25">
      <c r="X3588" s="3"/>
      <c r="Y3588" s="49"/>
    </row>
    <row r="3589" spans="24:25" x14ac:dyDescent="0.25">
      <c r="X3589" s="3"/>
      <c r="Y3589" s="49"/>
    </row>
    <row r="3590" spans="24:25" x14ac:dyDescent="0.25">
      <c r="X3590" s="3"/>
      <c r="Y3590" s="49"/>
    </row>
    <row r="3591" spans="24:25" x14ac:dyDescent="0.25">
      <c r="X3591" s="3"/>
      <c r="Y3591" s="49"/>
    </row>
    <row r="3592" spans="24:25" x14ac:dyDescent="0.25">
      <c r="X3592" s="3"/>
      <c r="Y3592" s="49"/>
    </row>
    <row r="3593" spans="24:25" x14ac:dyDescent="0.25">
      <c r="X3593" s="3"/>
      <c r="Y3593" s="49"/>
    </row>
    <row r="3594" spans="24:25" x14ac:dyDescent="0.25">
      <c r="X3594" s="3"/>
      <c r="Y3594" s="49"/>
    </row>
    <row r="3595" spans="24:25" x14ac:dyDescent="0.25">
      <c r="X3595" s="3"/>
      <c r="Y3595" s="49"/>
    </row>
    <row r="3596" spans="24:25" x14ac:dyDescent="0.25">
      <c r="X3596" s="3"/>
      <c r="Y3596" s="49"/>
    </row>
    <row r="3597" spans="24:25" x14ac:dyDescent="0.25">
      <c r="X3597" s="3"/>
      <c r="Y3597" s="49"/>
    </row>
    <row r="3598" spans="24:25" x14ac:dyDescent="0.25">
      <c r="X3598" s="3"/>
      <c r="Y3598" s="49"/>
    </row>
    <row r="3599" spans="24:25" x14ac:dyDescent="0.25">
      <c r="X3599" s="3"/>
      <c r="Y3599" s="49"/>
    </row>
    <row r="3600" spans="24:25" x14ac:dyDescent="0.25">
      <c r="X3600" s="3"/>
      <c r="Y3600" s="49"/>
    </row>
    <row r="3601" spans="24:25" x14ac:dyDescent="0.25">
      <c r="X3601" s="3"/>
      <c r="Y3601" s="49"/>
    </row>
    <row r="3602" spans="24:25" x14ac:dyDescent="0.25">
      <c r="X3602" s="3"/>
      <c r="Y3602" s="49"/>
    </row>
    <row r="3603" spans="24:25" x14ac:dyDescent="0.25">
      <c r="X3603" s="3"/>
      <c r="Y3603" s="49"/>
    </row>
    <row r="3604" spans="24:25" x14ac:dyDescent="0.25">
      <c r="X3604" s="3"/>
      <c r="Y3604" s="49"/>
    </row>
    <row r="3605" spans="24:25" x14ac:dyDescent="0.25">
      <c r="X3605" s="3"/>
      <c r="Y3605" s="49"/>
    </row>
    <row r="3606" spans="24:25" x14ac:dyDescent="0.25">
      <c r="X3606" s="3"/>
      <c r="Y3606" s="49"/>
    </row>
    <row r="3607" spans="24:25" x14ac:dyDescent="0.25">
      <c r="X3607" s="3"/>
      <c r="Y3607" s="49"/>
    </row>
    <row r="3608" spans="24:25" x14ac:dyDescent="0.25">
      <c r="X3608" s="3"/>
      <c r="Y3608" s="49"/>
    </row>
    <row r="3609" spans="24:25" x14ac:dyDescent="0.25">
      <c r="X3609" s="3"/>
      <c r="Y3609" s="49"/>
    </row>
    <row r="3610" spans="24:25" x14ac:dyDescent="0.25">
      <c r="X3610" s="3"/>
      <c r="Y3610" s="49"/>
    </row>
    <row r="3611" spans="24:25" x14ac:dyDescent="0.25">
      <c r="X3611" s="3"/>
      <c r="Y3611" s="49"/>
    </row>
    <row r="3612" spans="24:25" x14ac:dyDescent="0.25">
      <c r="X3612" s="3"/>
      <c r="Y3612" s="49"/>
    </row>
    <row r="3613" spans="24:25" x14ac:dyDescent="0.25">
      <c r="X3613" s="3"/>
      <c r="Y3613" s="49"/>
    </row>
    <row r="3614" spans="24:25" x14ac:dyDescent="0.25">
      <c r="X3614" s="3"/>
      <c r="Y3614" s="49"/>
    </row>
    <row r="3615" spans="24:25" x14ac:dyDescent="0.25">
      <c r="X3615" s="3"/>
      <c r="Y3615" s="49"/>
    </row>
    <row r="3616" spans="24:25" x14ac:dyDescent="0.25">
      <c r="X3616" s="3"/>
      <c r="Y3616" s="49"/>
    </row>
    <row r="3617" spans="24:25" x14ac:dyDescent="0.25">
      <c r="X3617" s="3"/>
      <c r="Y3617" s="49"/>
    </row>
    <row r="3618" spans="24:25" x14ac:dyDescent="0.25">
      <c r="X3618" s="3"/>
      <c r="Y3618" s="49"/>
    </row>
    <row r="3619" spans="24:25" x14ac:dyDescent="0.25">
      <c r="X3619" s="3"/>
      <c r="Y3619" s="49"/>
    </row>
    <row r="3620" spans="24:25" x14ac:dyDescent="0.25">
      <c r="X3620" s="3"/>
      <c r="Y3620" s="49"/>
    </row>
    <row r="3621" spans="24:25" x14ac:dyDescent="0.25">
      <c r="X3621" s="3"/>
      <c r="Y3621" s="49"/>
    </row>
    <row r="3622" spans="24:25" x14ac:dyDescent="0.25">
      <c r="X3622" s="3"/>
      <c r="Y3622" s="49"/>
    </row>
    <row r="3623" spans="24:25" x14ac:dyDescent="0.25">
      <c r="X3623" s="3"/>
      <c r="Y3623" s="49"/>
    </row>
    <row r="3624" spans="24:25" x14ac:dyDescent="0.25">
      <c r="X3624" s="3"/>
      <c r="Y3624" s="49"/>
    </row>
    <row r="3625" spans="24:25" x14ac:dyDescent="0.25">
      <c r="X3625" s="3"/>
      <c r="Y3625" s="49"/>
    </row>
    <row r="3626" spans="24:25" x14ac:dyDescent="0.25">
      <c r="X3626" s="3"/>
      <c r="Y3626" s="49"/>
    </row>
    <row r="3627" spans="24:25" x14ac:dyDescent="0.25">
      <c r="X3627" s="3"/>
      <c r="Y3627" s="49"/>
    </row>
    <row r="3628" spans="24:25" x14ac:dyDescent="0.25">
      <c r="X3628" s="3"/>
      <c r="Y3628" s="49"/>
    </row>
    <row r="3629" spans="24:25" x14ac:dyDescent="0.25">
      <c r="X3629" s="3"/>
      <c r="Y3629" s="49"/>
    </row>
    <row r="3630" spans="24:25" x14ac:dyDescent="0.25">
      <c r="X3630" s="3"/>
      <c r="Y3630" s="49"/>
    </row>
    <row r="3631" spans="24:25" x14ac:dyDescent="0.25">
      <c r="X3631" s="3"/>
      <c r="Y3631" s="49"/>
    </row>
    <row r="3632" spans="24:25" x14ac:dyDescent="0.25">
      <c r="X3632" s="3"/>
      <c r="Y3632" s="49"/>
    </row>
    <row r="3633" spans="24:25" x14ac:dyDescent="0.25">
      <c r="X3633" s="3"/>
      <c r="Y3633" s="49"/>
    </row>
    <row r="3634" spans="24:25" x14ac:dyDescent="0.25">
      <c r="X3634" s="3"/>
      <c r="Y3634" s="49"/>
    </row>
    <row r="3635" spans="24:25" x14ac:dyDescent="0.25">
      <c r="X3635" s="3"/>
      <c r="Y3635" s="49"/>
    </row>
    <row r="3636" spans="24:25" x14ac:dyDescent="0.25">
      <c r="X3636" s="3"/>
      <c r="Y3636" s="49"/>
    </row>
    <row r="3637" spans="24:25" x14ac:dyDescent="0.25">
      <c r="X3637" s="3"/>
      <c r="Y3637" s="49"/>
    </row>
    <row r="3638" spans="24:25" x14ac:dyDescent="0.25">
      <c r="X3638" s="3"/>
      <c r="Y3638" s="49"/>
    </row>
    <row r="3639" spans="24:25" x14ac:dyDescent="0.25">
      <c r="X3639" s="3"/>
      <c r="Y3639" s="49"/>
    </row>
    <row r="3640" spans="24:25" x14ac:dyDescent="0.25">
      <c r="X3640" s="3"/>
      <c r="Y3640" s="49"/>
    </row>
    <row r="3641" spans="24:25" x14ac:dyDescent="0.25">
      <c r="X3641" s="3"/>
      <c r="Y3641" s="49"/>
    </row>
    <row r="3642" spans="24:25" x14ac:dyDescent="0.25">
      <c r="X3642" s="3"/>
      <c r="Y3642" s="49"/>
    </row>
    <row r="3643" spans="24:25" x14ac:dyDescent="0.25">
      <c r="X3643" s="3"/>
      <c r="Y3643" s="49"/>
    </row>
    <row r="3644" spans="24:25" x14ac:dyDescent="0.25">
      <c r="X3644" s="3"/>
      <c r="Y3644" s="49"/>
    </row>
    <row r="3645" spans="24:25" x14ac:dyDescent="0.25">
      <c r="X3645" s="3"/>
      <c r="Y3645" s="49"/>
    </row>
    <row r="3646" spans="24:25" x14ac:dyDescent="0.25">
      <c r="X3646" s="3"/>
      <c r="Y3646" s="49"/>
    </row>
    <row r="3647" spans="24:25" x14ac:dyDescent="0.25">
      <c r="X3647" s="3"/>
      <c r="Y3647" s="49"/>
    </row>
    <row r="3648" spans="24:25" x14ac:dyDescent="0.25">
      <c r="X3648" s="3"/>
      <c r="Y3648" s="49"/>
    </row>
    <row r="3649" spans="24:25" x14ac:dyDescent="0.25">
      <c r="X3649" s="3"/>
      <c r="Y3649" s="49"/>
    </row>
    <row r="3650" spans="24:25" x14ac:dyDescent="0.25">
      <c r="X3650" s="3"/>
      <c r="Y3650" s="49"/>
    </row>
    <row r="3651" spans="24:25" x14ac:dyDescent="0.25">
      <c r="X3651" s="3"/>
      <c r="Y3651" s="49"/>
    </row>
    <row r="3652" spans="24:25" x14ac:dyDescent="0.25">
      <c r="X3652" s="3"/>
      <c r="Y3652" s="49"/>
    </row>
    <row r="3653" spans="24:25" x14ac:dyDescent="0.25">
      <c r="X3653" s="3"/>
      <c r="Y3653" s="49"/>
    </row>
    <row r="3654" spans="24:25" x14ac:dyDescent="0.25">
      <c r="X3654" s="3"/>
      <c r="Y3654" s="49"/>
    </row>
    <row r="3655" spans="24:25" x14ac:dyDescent="0.25">
      <c r="X3655" s="3"/>
      <c r="Y3655" s="49"/>
    </row>
    <row r="3656" spans="24:25" x14ac:dyDescent="0.25">
      <c r="X3656" s="3"/>
      <c r="Y3656" s="49"/>
    </row>
    <row r="3657" spans="24:25" x14ac:dyDescent="0.25">
      <c r="X3657" s="3"/>
      <c r="Y3657" s="49"/>
    </row>
    <row r="3658" spans="24:25" x14ac:dyDescent="0.25">
      <c r="X3658" s="3"/>
      <c r="Y3658" s="49"/>
    </row>
    <row r="3659" spans="24:25" x14ac:dyDescent="0.25">
      <c r="X3659" s="3"/>
      <c r="Y3659" s="49"/>
    </row>
    <row r="3660" spans="24:25" x14ac:dyDescent="0.25">
      <c r="X3660" s="3"/>
      <c r="Y3660" s="49"/>
    </row>
    <row r="3661" spans="24:25" x14ac:dyDescent="0.25">
      <c r="X3661" s="3"/>
      <c r="Y3661" s="49"/>
    </row>
    <row r="3662" spans="24:25" x14ac:dyDescent="0.25">
      <c r="X3662" s="3"/>
      <c r="Y3662" s="49"/>
    </row>
    <row r="3663" spans="24:25" x14ac:dyDescent="0.25">
      <c r="X3663" s="3"/>
      <c r="Y3663" s="49"/>
    </row>
    <row r="3664" spans="24:25" x14ac:dyDescent="0.25">
      <c r="X3664" s="3"/>
      <c r="Y3664" s="49"/>
    </row>
    <row r="3665" spans="24:25" x14ac:dyDescent="0.25">
      <c r="X3665" s="3"/>
      <c r="Y3665" s="49"/>
    </row>
    <row r="3666" spans="24:25" x14ac:dyDescent="0.25">
      <c r="X3666" s="3"/>
      <c r="Y3666" s="49"/>
    </row>
    <row r="3667" spans="24:25" x14ac:dyDescent="0.25">
      <c r="X3667" s="3"/>
      <c r="Y3667" s="49"/>
    </row>
    <row r="3668" spans="24:25" x14ac:dyDescent="0.25">
      <c r="X3668" s="3"/>
      <c r="Y3668" s="49"/>
    </row>
    <row r="3669" spans="24:25" x14ac:dyDescent="0.25">
      <c r="X3669" s="3"/>
      <c r="Y3669" s="49"/>
    </row>
    <row r="3670" spans="24:25" x14ac:dyDescent="0.25">
      <c r="X3670" s="3"/>
      <c r="Y3670" s="49"/>
    </row>
    <row r="3671" spans="24:25" x14ac:dyDescent="0.25">
      <c r="X3671" s="3"/>
      <c r="Y3671" s="49"/>
    </row>
    <row r="3672" spans="24:25" x14ac:dyDescent="0.25">
      <c r="X3672" s="3"/>
      <c r="Y3672" s="49"/>
    </row>
    <row r="3673" spans="24:25" x14ac:dyDescent="0.25">
      <c r="X3673" s="3"/>
      <c r="Y3673" s="49"/>
    </row>
    <row r="3674" spans="24:25" x14ac:dyDescent="0.25">
      <c r="X3674" s="3"/>
      <c r="Y3674" s="49"/>
    </row>
    <row r="3675" spans="24:25" x14ac:dyDescent="0.25">
      <c r="X3675" s="3"/>
      <c r="Y3675" s="49"/>
    </row>
    <row r="3676" spans="24:25" x14ac:dyDescent="0.25">
      <c r="X3676" s="3"/>
      <c r="Y3676" s="49"/>
    </row>
    <row r="3677" spans="24:25" x14ac:dyDescent="0.25">
      <c r="X3677" s="3"/>
      <c r="Y3677" s="49"/>
    </row>
    <row r="3678" spans="24:25" x14ac:dyDescent="0.25">
      <c r="X3678" s="3"/>
      <c r="Y3678" s="49"/>
    </row>
    <row r="3679" spans="24:25" x14ac:dyDescent="0.25">
      <c r="X3679" s="3"/>
      <c r="Y3679" s="49"/>
    </row>
    <row r="3680" spans="24:25" x14ac:dyDescent="0.25">
      <c r="X3680" s="3"/>
      <c r="Y3680" s="49"/>
    </row>
    <row r="3681" spans="24:25" x14ac:dyDescent="0.25">
      <c r="X3681" s="3"/>
      <c r="Y3681" s="49"/>
    </row>
    <row r="3682" spans="24:25" x14ac:dyDescent="0.25">
      <c r="X3682" s="3"/>
      <c r="Y3682" s="49"/>
    </row>
    <row r="3683" spans="24:25" x14ac:dyDescent="0.25">
      <c r="X3683" s="3"/>
      <c r="Y3683" s="49"/>
    </row>
    <row r="3684" spans="24:25" x14ac:dyDescent="0.25">
      <c r="X3684" s="3"/>
      <c r="Y3684" s="49"/>
    </row>
    <row r="3685" spans="24:25" x14ac:dyDescent="0.25">
      <c r="X3685" s="3"/>
      <c r="Y3685" s="49"/>
    </row>
    <row r="3686" spans="24:25" x14ac:dyDescent="0.25">
      <c r="X3686" s="3"/>
      <c r="Y3686" s="49"/>
    </row>
    <row r="3687" spans="24:25" x14ac:dyDescent="0.25">
      <c r="X3687" s="3"/>
      <c r="Y3687" s="49"/>
    </row>
    <row r="3688" spans="24:25" x14ac:dyDescent="0.25">
      <c r="X3688" s="3"/>
      <c r="Y3688" s="49"/>
    </row>
    <row r="3689" spans="24:25" x14ac:dyDescent="0.25">
      <c r="X3689" s="3"/>
      <c r="Y3689" s="49"/>
    </row>
    <row r="3690" spans="24:25" x14ac:dyDescent="0.25">
      <c r="X3690" s="3"/>
      <c r="Y3690" s="49"/>
    </row>
    <row r="3691" spans="24:25" x14ac:dyDescent="0.25">
      <c r="X3691" s="3"/>
      <c r="Y3691" s="49"/>
    </row>
    <row r="3692" spans="24:25" x14ac:dyDescent="0.25">
      <c r="X3692" s="3"/>
      <c r="Y3692" s="49"/>
    </row>
    <row r="3693" spans="24:25" x14ac:dyDescent="0.25">
      <c r="X3693" s="3"/>
      <c r="Y3693" s="49"/>
    </row>
    <row r="3694" spans="24:25" x14ac:dyDescent="0.25">
      <c r="X3694" s="3"/>
      <c r="Y3694" s="49"/>
    </row>
    <row r="3695" spans="24:25" x14ac:dyDescent="0.25">
      <c r="X3695" s="3"/>
      <c r="Y3695" s="49"/>
    </row>
    <row r="3696" spans="24:25" x14ac:dyDescent="0.25">
      <c r="X3696" s="3"/>
      <c r="Y3696" s="49"/>
    </row>
    <row r="3697" spans="24:25" x14ac:dyDescent="0.25">
      <c r="X3697" s="3"/>
      <c r="Y3697" s="49"/>
    </row>
    <row r="3698" spans="24:25" x14ac:dyDescent="0.25">
      <c r="X3698" s="3"/>
      <c r="Y3698" s="49"/>
    </row>
    <row r="3699" spans="24:25" x14ac:dyDescent="0.25">
      <c r="X3699" s="3"/>
      <c r="Y3699" s="49"/>
    </row>
    <row r="3700" spans="24:25" x14ac:dyDescent="0.25">
      <c r="X3700" s="3"/>
      <c r="Y3700" s="49"/>
    </row>
    <row r="3701" spans="24:25" x14ac:dyDescent="0.25">
      <c r="X3701" s="3"/>
      <c r="Y3701" s="49"/>
    </row>
    <row r="3702" spans="24:25" x14ac:dyDescent="0.25">
      <c r="X3702" s="3"/>
      <c r="Y3702" s="49"/>
    </row>
    <row r="3703" spans="24:25" x14ac:dyDescent="0.25">
      <c r="X3703" s="3"/>
      <c r="Y3703" s="49"/>
    </row>
    <row r="3704" spans="24:25" x14ac:dyDescent="0.25">
      <c r="X3704" s="3"/>
      <c r="Y3704" s="49"/>
    </row>
    <row r="3705" spans="24:25" x14ac:dyDescent="0.25">
      <c r="X3705" s="3"/>
      <c r="Y3705" s="49"/>
    </row>
    <row r="3706" spans="24:25" x14ac:dyDescent="0.25">
      <c r="X3706" s="3"/>
      <c r="Y3706" s="49"/>
    </row>
    <row r="3707" spans="24:25" x14ac:dyDescent="0.25">
      <c r="X3707" s="3"/>
      <c r="Y3707" s="49"/>
    </row>
    <row r="3708" spans="24:25" x14ac:dyDescent="0.25">
      <c r="X3708" s="3"/>
      <c r="Y3708" s="49"/>
    </row>
    <row r="3709" spans="24:25" x14ac:dyDescent="0.25">
      <c r="X3709" s="3"/>
      <c r="Y3709" s="49"/>
    </row>
    <row r="3710" spans="24:25" x14ac:dyDescent="0.25">
      <c r="X3710" s="3"/>
      <c r="Y3710" s="49"/>
    </row>
    <row r="3711" spans="24:25" x14ac:dyDescent="0.25">
      <c r="X3711" s="3"/>
      <c r="Y3711" s="49"/>
    </row>
    <row r="3712" spans="24:25" x14ac:dyDescent="0.25">
      <c r="X3712" s="3"/>
      <c r="Y3712" s="49"/>
    </row>
    <row r="3713" spans="24:25" x14ac:dyDescent="0.25">
      <c r="X3713" s="3"/>
      <c r="Y3713" s="49"/>
    </row>
    <row r="3714" spans="24:25" x14ac:dyDescent="0.25">
      <c r="X3714" s="3"/>
      <c r="Y3714" s="49"/>
    </row>
    <row r="3715" spans="24:25" x14ac:dyDescent="0.25">
      <c r="X3715" s="3"/>
      <c r="Y3715" s="49"/>
    </row>
    <row r="3716" spans="24:25" x14ac:dyDescent="0.25">
      <c r="X3716" s="3"/>
      <c r="Y3716" s="49"/>
    </row>
    <row r="3717" spans="24:25" x14ac:dyDescent="0.25">
      <c r="X3717" s="3"/>
      <c r="Y3717" s="49"/>
    </row>
    <row r="3718" spans="24:25" x14ac:dyDescent="0.25">
      <c r="X3718" s="3"/>
      <c r="Y3718" s="49"/>
    </row>
    <row r="3719" spans="24:25" x14ac:dyDescent="0.25">
      <c r="X3719" s="3"/>
      <c r="Y3719" s="49"/>
    </row>
    <row r="3720" spans="24:25" x14ac:dyDescent="0.25">
      <c r="X3720" s="3"/>
      <c r="Y3720" s="49"/>
    </row>
    <row r="3721" spans="24:25" x14ac:dyDescent="0.25">
      <c r="X3721" s="3"/>
      <c r="Y3721" s="49"/>
    </row>
    <row r="3722" spans="24:25" x14ac:dyDescent="0.25">
      <c r="X3722" s="3"/>
      <c r="Y3722" s="49"/>
    </row>
    <row r="3723" spans="24:25" x14ac:dyDescent="0.25">
      <c r="X3723" s="3"/>
      <c r="Y3723" s="49"/>
    </row>
    <row r="3724" spans="24:25" x14ac:dyDescent="0.25">
      <c r="X3724" s="3"/>
      <c r="Y3724" s="49"/>
    </row>
    <row r="3725" spans="24:25" x14ac:dyDescent="0.25">
      <c r="X3725" s="3"/>
      <c r="Y3725" s="49"/>
    </row>
    <row r="3726" spans="24:25" x14ac:dyDescent="0.25">
      <c r="X3726" s="3"/>
      <c r="Y3726" s="49"/>
    </row>
    <row r="3727" spans="24:25" x14ac:dyDescent="0.25">
      <c r="X3727" s="3"/>
      <c r="Y3727" s="49"/>
    </row>
    <row r="3728" spans="24:25" x14ac:dyDescent="0.25">
      <c r="X3728" s="3"/>
      <c r="Y3728" s="49"/>
    </row>
    <row r="3729" spans="24:25" x14ac:dyDescent="0.25">
      <c r="X3729" s="3"/>
      <c r="Y3729" s="49"/>
    </row>
    <row r="3730" spans="24:25" x14ac:dyDescent="0.25">
      <c r="X3730" s="3"/>
      <c r="Y3730" s="49"/>
    </row>
    <row r="3731" spans="24:25" x14ac:dyDescent="0.25">
      <c r="X3731" s="3"/>
      <c r="Y3731" s="49"/>
    </row>
    <row r="3732" spans="24:25" x14ac:dyDescent="0.25">
      <c r="X3732" s="3"/>
      <c r="Y3732" s="49"/>
    </row>
    <row r="3733" spans="24:25" x14ac:dyDescent="0.25">
      <c r="X3733" s="3"/>
      <c r="Y3733" s="49"/>
    </row>
    <row r="3734" spans="24:25" x14ac:dyDescent="0.25">
      <c r="X3734" s="3"/>
      <c r="Y3734" s="49"/>
    </row>
    <row r="3735" spans="24:25" x14ac:dyDescent="0.25">
      <c r="X3735" s="3"/>
      <c r="Y3735" s="49"/>
    </row>
    <row r="3736" spans="24:25" x14ac:dyDescent="0.25">
      <c r="X3736" s="3"/>
      <c r="Y3736" s="49"/>
    </row>
    <row r="3737" spans="24:25" x14ac:dyDescent="0.25">
      <c r="X3737" s="3"/>
      <c r="Y3737" s="49"/>
    </row>
    <row r="3738" spans="24:25" x14ac:dyDescent="0.25">
      <c r="X3738" s="3"/>
      <c r="Y3738" s="49"/>
    </row>
    <row r="3739" spans="24:25" x14ac:dyDescent="0.25">
      <c r="X3739" s="3"/>
      <c r="Y3739" s="49"/>
    </row>
    <row r="3740" spans="24:25" x14ac:dyDescent="0.25">
      <c r="X3740" s="3"/>
      <c r="Y3740" s="49"/>
    </row>
    <row r="3741" spans="24:25" x14ac:dyDescent="0.25">
      <c r="X3741" s="3"/>
      <c r="Y3741" s="49"/>
    </row>
    <row r="3742" spans="24:25" x14ac:dyDescent="0.25">
      <c r="X3742" s="3"/>
      <c r="Y3742" s="49"/>
    </row>
    <row r="3743" spans="24:25" x14ac:dyDescent="0.25">
      <c r="X3743" s="3"/>
      <c r="Y3743" s="49"/>
    </row>
    <row r="3744" spans="24:25" x14ac:dyDescent="0.25">
      <c r="X3744" s="3"/>
      <c r="Y3744" s="49"/>
    </row>
    <row r="3745" spans="24:25" x14ac:dyDescent="0.25">
      <c r="X3745" s="3"/>
      <c r="Y3745" s="49"/>
    </row>
    <row r="3746" spans="24:25" x14ac:dyDescent="0.25">
      <c r="X3746" s="3"/>
      <c r="Y3746" s="49"/>
    </row>
    <row r="3747" spans="24:25" x14ac:dyDescent="0.25">
      <c r="X3747" s="3"/>
      <c r="Y3747" s="49"/>
    </row>
    <row r="3748" spans="24:25" x14ac:dyDescent="0.25">
      <c r="X3748" s="3"/>
      <c r="Y3748" s="49"/>
    </row>
    <row r="3749" spans="24:25" x14ac:dyDescent="0.25">
      <c r="X3749" s="3"/>
      <c r="Y3749" s="49"/>
    </row>
    <row r="3750" spans="24:25" x14ac:dyDescent="0.25">
      <c r="X3750" s="3"/>
      <c r="Y3750" s="49"/>
    </row>
    <row r="3751" spans="24:25" x14ac:dyDescent="0.25">
      <c r="X3751" s="3"/>
      <c r="Y3751" s="49"/>
    </row>
    <row r="3752" spans="24:25" x14ac:dyDescent="0.25">
      <c r="X3752" s="3"/>
      <c r="Y3752" s="49"/>
    </row>
    <row r="3753" spans="24:25" x14ac:dyDescent="0.25">
      <c r="X3753" s="3"/>
      <c r="Y3753" s="49"/>
    </row>
    <row r="3754" spans="24:25" x14ac:dyDescent="0.25">
      <c r="X3754" s="3"/>
      <c r="Y3754" s="49"/>
    </row>
    <row r="3755" spans="24:25" x14ac:dyDescent="0.25">
      <c r="X3755" s="3"/>
      <c r="Y3755" s="49"/>
    </row>
    <row r="3756" spans="24:25" x14ac:dyDescent="0.25">
      <c r="X3756" s="3"/>
      <c r="Y3756" s="49"/>
    </row>
    <row r="3757" spans="24:25" x14ac:dyDescent="0.25">
      <c r="X3757" s="3"/>
      <c r="Y3757" s="49"/>
    </row>
    <row r="3758" spans="24:25" x14ac:dyDescent="0.25">
      <c r="X3758" s="3"/>
      <c r="Y3758" s="49"/>
    </row>
    <row r="3759" spans="24:25" x14ac:dyDescent="0.25">
      <c r="X3759" s="3"/>
      <c r="Y3759" s="49"/>
    </row>
    <row r="3760" spans="24:25" x14ac:dyDescent="0.25">
      <c r="X3760" s="3"/>
      <c r="Y3760" s="49"/>
    </row>
    <row r="3761" spans="24:25" x14ac:dyDescent="0.25">
      <c r="X3761" s="3"/>
      <c r="Y3761" s="49"/>
    </row>
    <row r="3762" spans="24:25" x14ac:dyDescent="0.25">
      <c r="X3762" s="3"/>
      <c r="Y3762" s="49"/>
    </row>
    <row r="3763" spans="24:25" x14ac:dyDescent="0.25">
      <c r="X3763" s="3"/>
      <c r="Y3763" s="49"/>
    </row>
    <row r="3764" spans="24:25" x14ac:dyDescent="0.25">
      <c r="X3764" s="3"/>
      <c r="Y3764" s="49"/>
    </row>
    <row r="3765" spans="24:25" x14ac:dyDescent="0.25">
      <c r="X3765" s="3"/>
      <c r="Y3765" s="49"/>
    </row>
    <row r="3766" spans="24:25" x14ac:dyDescent="0.25">
      <c r="X3766" s="3"/>
      <c r="Y3766" s="49"/>
    </row>
    <row r="3767" spans="24:25" x14ac:dyDescent="0.25">
      <c r="X3767" s="3"/>
      <c r="Y3767" s="49"/>
    </row>
    <row r="3768" spans="24:25" x14ac:dyDescent="0.25">
      <c r="X3768" s="3"/>
      <c r="Y3768" s="49"/>
    </row>
    <row r="3769" spans="24:25" x14ac:dyDescent="0.25">
      <c r="X3769" s="3"/>
      <c r="Y3769" s="49"/>
    </row>
    <row r="3770" spans="24:25" x14ac:dyDescent="0.25">
      <c r="X3770" s="3"/>
      <c r="Y3770" s="49"/>
    </row>
    <row r="3771" spans="24:25" x14ac:dyDescent="0.25">
      <c r="X3771" s="3"/>
      <c r="Y3771" s="49"/>
    </row>
    <row r="3772" spans="24:25" x14ac:dyDescent="0.25">
      <c r="X3772" s="3"/>
      <c r="Y3772" s="49"/>
    </row>
    <row r="3773" spans="24:25" x14ac:dyDescent="0.25">
      <c r="X3773" s="3"/>
      <c r="Y3773" s="49"/>
    </row>
    <row r="3774" spans="24:25" x14ac:dyDescent="0.25">
      <c r="X3774" s="3"/>
      <c r="Y3774" s="49"/>
    </row>
    <row r="3775" spans="24:25" x14ac:dyDescent="0.25">
      <c r="X3775" s="3"/>
      <c r="Y3775" s="49"/>
    </row>
    <row r="3776" spans="24:25" x14ac:dyDescent="0.25">
      <c r="X3776" s="3"/>
      <c r="Y3776" s="49"/>
    </row>
    <row r="3777" spans="24:25" x14ac:dyDescent="0.25">
      <c r="X3777" s="3"/>
      <c r="Y3777" s="49"/>
    </row>
    <row r="3778" spans="24:25" x14ac:dyDescent="0.25">
      <c r="X3778" s="3"/>
      <c r="Y3778" s="49"/>
    </row>
    <row r="3779" spans="24:25" x14ac:dyDescent="0.25">
      <c r="X3779" s="3"/>
      <c r="Y3779" s="49"/>
    </row>
    <row r="3780" spans="24:25" x14ac:dyDescent="0.25">
      <c r="X3780" s="3"/>
      <c r="Y3780" s="49"/>
    </row>
    <row r="3781" spans="24:25" x14ac:dyDescent="0.25">
      <c r="X3781" s="3"/>
      <c r="Y3781" s="49"/>
    </row>
    <row r="3782" spans="24:25" x14ac:dyDescent="0.25">
      <c r="X3782" s="3"/>
      <c r="Y3782" s="49"/>
    </row>
    <row r="3783" spans="24:25" x14ac:dyDescent="0.25">
      <c r="X3783" s="3"/>
      <c r="Y3783" s="49"/>
    </row>
    <row r="3784" spans="24:25" x14ac:dyDescent="0.25">
      <c r="X3784" s="3"/>
      <c r="Y3784" s="49"/>
    </row>
    <row r="3785" spans="24:25" x14ac:dyDescent="0.25">
      <c r="X3785" s="3"/>
      <c r="Y3785" s="49"/>
    </row>
    <row r="3786" spans="24:25" x14ac:dyDescent="0.25">
      <c r="X3786" s="3"/>
      <c r="Y3786" s="49"/>
    </row>
    <row r="3787" spans="24:25" x14ac:dyDescent="0.25">
      <c r="X3787" s="3"/>
      <c r="Y3787" s="49"/>
    </row>
    <row r="3788" spans="24:25" x14ac:dyDescent="0.25">
      <c r="X3788" s="3"/>
      <c r="Y3788" s="49"/>
    </row>
    <row r="3789" spans="24:25" x14ac:dyDescent="0.25">
      <c r="X3789" s="3"/>
      <c r="Y3789" s="49"/>
    </row>
    <row r="3790" spans="24:25" x14ac:dyDescent="0.25">
      <c r="X3790" s="3"/>
      <c r="Y3790" s="49"/>
    </row>
    <row r="3791" spans="24:25" x14ac:dyDescent="0.25">
      <c r="X3791" s="3"/>
      <c r="Y3791" s="49"/>
    </row>
    <row r="3792" spans="24:25" x14ac:dyDescent="0.25">
      <c r="X3792" s="3"/>
      <c r="Y3792" s="49"/>
    </row>
    <row r="3793" spans="24:25" x14ac:dyDescent="0.25">
      <c r="X3793" s="3"/>
      <c r="Y3793" s="49"/>
    </row>
    <row r="3794" spans="24:25" x14ac:dyDescent="0.25">
      <c r="X3794" s="3"/>
      <c r="Y3794" s="49"/>
    </row>
    <row r="3795" spans="24:25" x14ac:dyDescent="0.25">
      <c r="X3795" s="3"/>
      <c r="Y3795" s="49"/>
    </row>
    <row r="3796" spans="24:25" x14ac:dyDescent="0.25">
      <c r="X3796" s="3"/>
      <c r="Y3796" s="49"/>
    </row>
    <row r="3797" spans="24:25" x14ac:dyDescent="0.25">
      <c r="X3797" s="3"/>
      <c r="Y3797" s="49"/>
    </row>
    <row r="3798" spans="24:25" x14ac:dyDescent="0.25">
      <c r="X3798" s="3"/>
      <c r="Y3798" s="49"/>
    </row>
    <row r="3799" spans="24:25" x14ac:dyDescent="0.25">
      <c r="X3799" s="3"/>
      <c r="Y3799" s="49"/>
    </row>
    <row r="3800" spans="24:25" x14ac:dyDescent="0.25">
      <c r="X3800" s="3"/>
      <c r="Y3800" s="49"/>
    </row>
    <row r="3801" spans="24:25" x14ac:dyDescent="0.25">
      <c r="X3801" s="3"/>
      <c r="Y3801" s="49"/>
    </row>
    <row r="3802" spans="24:25" x14ac:dyDescent="0.25">
      <c r="X3802" s="3"/>
      <c r="Y3802" s="49"/>
    </row>
    <row r="3803" spans="24:25" x14ac:dyDescent="0.25">
      <c r="X3803" s="3"/>
      <c r="Y3803" s="49"/>
    </row>
    <row r="3804" spans="24:25" x14ac:dyDescent="0.25">
      <c r="X3804" s="3"/>
      <c r="Y3804" s="49"/>
    </row>
    <row r="3805" spans="24:25" x14ac:dyDescent="0.25">
      <c r="X3805" s="3"/>
      <c r="Y3805" s="49"/>
    </row>
    <row r="3806" spans="24:25" x14ac:dyDescent="0.25">
      <c r="X3806" s="3"/>
      <c r="Y3806" s="49"/>
    </row>
    <row r="3807" spans="24:25" x14ac:dyDescent="0.25">
      <c r="X3807" s="3"/>
      <c r="Y3807" s="49"/>
    </row>
    <row r="3808" spans="24:25" x14ac:dyDescent="0.25">
      <c r="X3808" s="3"/>
      <c r="Y3808" s="49"/>
    </row>
    <row r="3809" spans="24:25" x14ac:dyDescent="0.25">
      <c r="X3809" s="3"/>
      <c r="Y3809" s="49"/>
    </row>
    <row r="3810" spans="24:25" x14ac:dyDescent="0.25">
      <c r="X3810" s="3"/>
      <c r="Y3810" s="49"/>
    </row>
    <row r="3811" spans="24:25" x14ac:dyDescent="0.25">
      <c r="X3811" s="3"/>
      <c r="Y3811" s="49"/>
    </row>
    <row r="3812" spans="24:25" x14ac:dyDescent="0.25">
      <c r="X3812" s="3"/>
      <c r="Y3812" s="49"/>
    </row>
    <row r="3813" spans="24:25" x14ac:dyDescent="0.25">
      <c r="X3813" s="3"/>
      <c r="Y3813" s="49"/>
    </row>
    <row r="3814" spans="24:25" x14ac:dyDescent="0.25">
      <c r="X3814" s="3"/>
      <c r="Y3814" s="49"/>
    </row>
    <row r="3815" spans="24:25" x14ac:dyDescent="0.25">
      <c r="X3815" s="3"/>
      <c r="Y3815" s="49"/>
    </row>
    <row r="3816" spans="24:25" x14ac:dyDescent="0.25">
      <c r="X3816" s="3"/>
      <c r="Y3816" s="49"/>
    </row>
    <row r="3817" spans="24:25" x14ac:dyDescent="0.25">
      <c r="X3817" s="3"/>
      <c r="Y3817" s="49"/>
    </row>
    <row r="3818" spans="24:25" x14ac:dyDescent="0.25">
      <c r="X3818" s="3"/>
      <c r="Y3818" s="49"/>
    </row>
    <row r="3819" spans="24:25" x14ac:dyDescent="0.25">
      <c r="X3819" s="3"/>
      <c r="Y3819" s="49"/>
    </row>
    <row r="3820" spans="24:25" x14ac:dyDescent="0.25">
      <c r="X3820" s="3"/>
      <c r="Y3820" s="49"/>
    </row>
    <row r="3821" spans="24:25" x14ac:dyDescent="0.25">
      <c r="X3821" s="3"/>
      <c r="Y3821" s="49"/>
    </row>
    <row r="3822" spans="24:25" x14ac:dyDescent="0.25">
      <c r="X3822" s="3"/>
      <c r="Y3822" s="49"/>
    </row>
    <row r="3823" spans="24:25" x14ac:dyDescent="0.25">
      <c r="X3823" s="3"/>
      <c r="Y3823" s="49"/>
    </row>
    <row r="3824" spans="24:25" x14ac:dyDescent="0.25">
      <c r="X3824" s="3"/>
      <c r="Y3824" s="49"/>
    </row>
    <row r="3825" spans="24:25" x14ac:dyDescent="0.25">
      <c r="X3825" s="3"/>
      <c r="Y3825" s="49"/>
    </row>
    <row r="3826" spans="24:25" x14ac:dyDescent="0.25">
      <c r="X3826" s="3"/>
      <c r="Y3826" s="49"/>
    </row>
    <row r="3827" spans="24:25" x14ac:dyDescent="0.25">
      <c r="X3827" s="3"/>
      <c r="Y3827" s="49"/>
    </row>
    <row r="3828" spans="24:25" x14ac:dyDescent="0.25">
      <c r="X3828" s="3"/>
      <c r="Y3828" s="49"/>
    </row>
    <row r="3829" spans="24:25" x14ac:dyDescent="0.25">
      <c r="X3829" s="3"/>
      <c r="Y3829" s="49"/>
    </row>
    <row r="3830" spans="24:25" x14ac:dyDescent="0.25">
      <c r="X3830" s="3"/>
      <c r="Y3830" s="49"/>
    </row>
    <row r="3831" spans="24:25" x14ac:dyDescent="0.25">
      <c r="X3831" s="3"/>
      <c r="Y3831" s="49"/>
    </row>
    <row r="3832" spans="24:25" x14ac:dyDescent="0.25">
      <c r="X3832" s="3"/>
      <c r="Y3832" s="49"/>
    </row>
    <row r="3833" spans="24:25" x14ac:dyDescent="0.25">
      <c r="X3833" s="3"/>
      <c r="Y3833" s="49"/>
    </row>
    <row r="3834" spans="24:25" x14ac:dyDescent="0.25">
      <c r="X3834" s="3"/>
      <c r="Y3834" s="49"/>
    </row>
    <row r="3835" spans="24:25" x14ac:dyDescent="0.25">
      <c r="X3835" s="3"/>
      <c r="Y3835" s="49"/>
    </row>
    <row r="3836" spans="24:25" x14ac:dyDescent="0.25">
      <c r="X3836" s="3"/>
      <c r="Y3836" s="49"/>
    </row>
    <row r="3837" spans="24:25" x14ac:dyDescent="0.25">
      <c r="X3837" s="3"/>
      <c r="Y3837" s="49"/>
    </row>
    <row r="3838" spans="24:25" x14ac:dyDescent="0.25">
      <c r="X3838" s="3"/>
      <c r="Y3838" s="49"/>
    </row>
    <row r="3839" spans="24:25" x14ac:dyDescent="0.25">
      <c r="X3839" s="3"/>
      <c r="Y3839" s="49"/>
    </row>
    <row r="3840" spans="24:25" x14ac:dyDescent="0.25">
      <c r="X3840" s="3"/>
      <c r="Y3840" s="49"/>
    </row>
    <row r="3841" spans="24:25" x14ac:dyDescent="0.25">
      <c r="X3841" s="3"/>
      <c r="Y3841" s="49"/>
    </row>
    <row r="3842" spans="24:25" x14ac:dyDescent="0.25">
      <c r="X3842" s="3"/>
      <c r="Y3842" s="49"/>
    </row>
    <row r="3843" spans="24:25" x14ac:dyDescent="0.25">
      <c r="X3843" s="3"/>
      <c r="Y3843" s="49"/>
    </row>
    <row r="3844" spans="24:25" x14ac:dyDescent="0.25">
      <c r="X3844" s="3"/>
      <c r="Y3844" s="49"/>
    </row>
    <row r="3845" spans="24:25" x14ac:dyDescent="0.25">
      <c r="X3845" s="3"/>
      <c r="Y3845" s="49"/>
    </row>
    <row r="3846" spans="24:25" x14ac:dyDescent="0.25">
      <c r="X3846" s="3"/>
      <c r="Y3846" s="49"/>
    </row>
    <row r="3847" spans="24:25" x14ac:dyDescent="0.25">
      <c r="X3847" s="3"/>
      <c r="Y3847" s="49"/>
    </row>
    <row r="3848" spans="24:25" x14ac:dyDescent="0.25">
      <c r="X3848" s="3"/>
      <c r="Y3848" s="49"/>
    </row>
    <row r="3849" spans="24:25" x14ac:dyDescent="0.25">
      <c r="X3849" s="3"/>
      <c r="Y3849" s="49"/>
    </row>
    <row r="3850" spans="24:25" x14ac:dyDescent="0.25">
      <c r="X3850" s="3"/>
      <c r="Y3850" s="49"/>
    </row>
    <row r="3851" spans="24:25" x14ac:dyDescent="0.25">
      <c r="X3851" s="3"/>
      <c r="Y3851" s="49"/>
    </row>
    <row r="3852" spans="24:25" x14ac:dyDescent="0.25">
      <c r="X3852" s="3"/>
      <c r="Y3852" s="49"/>
    </row>
    <row r="3853" spans="24:25" x14ac:dyDescent="0.25">
      <c r="X3853" s="3"/>
      <c r="Y3853" s="49"/>
    </row>
    <row r="3854" spans="24:25" x14ac:dyDescent="0.25">
      <c r="X3854" s="3"/>
      <c r="Y3854" s="49"/>
    </row>
    <row r="3855" spans="24:25" x14ac:dyDescent="0.25">
      <c r="X3855" s="3"/>
      <c r="Y3855" s="49"/>
    </row>
    <row r="3856" spans="24:25" x14ac:dyDescent="0.25">
      <c r="X3856" s="3"/>
      <c r="Y3856" s="49"/>
    </row>
    <row r="3857" spans="24:25" x14ac:dyDescent="0.25">
      <c r="X3857" s="3"/>
      <c r="Y3857" s="49"/>
    </row>
    <row r="3858" spans="24:25" x14ac:dyDescent="0.25">
      <c r="X3858" s="3"/>
      <c r="Y3858" s="49"/>
    </row>
    <row r="3859" spans="24:25" x14ac:dyDescent="0.25">
      <c r="X3859" s="3"/>
      <c r="Y3859" s="49"/>
    </row>
    <row r="3860" spans="24:25" x14ac:dyDescent="0.25">
      <c r="X3860" s="3"/>
      <c r="Y3860" s="49"/>
    </row>
    <row r="3861" spans="24:25" x14ac:dyDescent="0.25">
      <c r="X3861" s="3"/>
      <c r="Y3861" s="49"/>
    </row>
    <row r="3862" spans="24:25" x14ac:dyDescent="0.25">
      <c r="X3862" s="3"/>
      <c r="Y3862" s="49"/>
    </row>
    <row r="3863" spans="24:25" x14ac:dyDescent="0.25">
      <c r="X3863" s="3"/>
      <c r="Y3863" s="49"/>
    </row>
    <row r="3864" spans="24:25" x14ac:dyDescent="0.25">
      <c r="X3864" s="3"/>
      <c r="Y3864" s="49"/>
    </row>
    <row r="3865" spans="24:25" x14ac:dyDescent="0.25">
      <c r="X3865" s="3"/>
      <c r="Y3865" s="49"/>
    </row>
    <row r="3866" spans="24:25" x14ac:dyDescent="0.25">
      <c r="X3866" s="3"/>
      <c r="Y3866" s="49"/>
    </row>
    <row r="3867" spans="24:25" x14ac:dyDescent="0.25">
      <c r="X3867" s="3"/>
      <c r="Y3867" s="49"/>
    </row>
    <row r="3868" spans="24:25" x14ac:dyDescent="0.25">
      <c r="X3868" s="3"/>
      <c r="Y3868" s="49"/>
    </row>
    <row r="3869" spans="24:25" x14ac:dyDescent="0.25">
      <c r="X3869" s="3"/>
      <c r="Y3869" s="49"/>
    </row>
    <row r="3870" spans="24:25" x14ac:dyDescent="0.25">
      <c r="X3870" s="3"/>
      <c r="Y3870" s="49"/>
    </row>
    <row r="3871" spans="24:25" x14ac:dyDescent="0.25">
      <c r="X3871" s="3"/>
      <c r="Y3871" s="49"/>
    </row>
    <row r="3872" spans="24:25" x14ac:dyDescent="0.25">
      <c r="X3872" s="3"/>
      <c r="Y3872" s="49"/>
    </row>
    <row r="3873" spans="24:25" x14ac:dyDescent="0.25">
      <c r="X3873" s="3"/>
      <c r="Y3873" s="49"/>
    </row>
    <row r="3874" spans="24:25" x14ac:dyDescent="0.25">
      <c r="X3874" s="3"/>
      <c r="Y3874" s="49"/>
    </row>
    <row r="3875" spans="24:25" x14ac:dyDescent="0.25">
      <c r="X3875" s="3"/>
      <c r="Y3875" s="49"/>
    </row>
    <row r="3876" spans="24:25" x14ac:dyDescent="0.25">
      <c r="X3876" s="3"/>
      <c r="Y3876" s="49"/>
    </row>
    <row r="3877" spans="24:25" x14ac:dyDescent="0.25">
      <c r="X3877" s="3"/>
      <c r="Y3877" s="49"/>
    </row>
    <row r="3878" spans="24:25" x14ac:dyDescent="0.25">
      <c r="X3878" s="3"/>
      <c r="Y3878" s="49"/>
    </row>
    <row r="3879" spans="24:25" x14ac:dyDescent="0.25">
      <c r="X3879" s="3"/>
      <c r="Y3879" s="49"/>
    </row>
    <row r="3880" spans="24:25" x14ac:dyDescent="0.25">
      <c r="X3880" s="3"/>
      <c r="Y3880" s="49"/>
    </row>
    <row r="3881" spans="24:25" x14ac:dyDescent="0.25">
      <c r="X3881" s="3"/>
      <c r="Y3881" s="49"/>
    </row>
    <row r="3882" spans="24:25" x14ac:dyDescent="0.25">
      <c r="X3882" s="3"/>
      <c r="Y3882" s="49"/>
    </row>
    <row r="3883" spans="24:25" x14ac:dyDescent="0.25">
      <c r="X3883" s="3"/>
      <c r="Y3883" s="49"/>
    </row>
    <row r="3884" spans="24:25" x14ac:dyDescent="0.25">
      <c r="X3884" s="3"/>
      <c r="Y3884" s="49"/>
    </row>
    <row r="3885" spans="24:25" x14ac:dyDescent="0.25">
      <c r="X3885" s="3"/>
      <c r="Y3885" s="49"/>
    </row>
    <row r="3886" spans="24:25" x14ac:dyDescent="0.25">
      <c r="X3886" s="3"/>
      <c r="Y3886" s="49"/>
    </row>
    <row r="3887" spans="24:25" x14ac:dyDescent="0.25">
      <c r="X3887" s="3"/>
      <c r="Y3887" s="49"/>
    </row>
    <row r="3888" spans="24:25" x14ac:dyDescent="0.25">
      <c r="X3888" s="3"/>
      <c r="Y3888" s="49"/>
    </row>
    <row r="3889" spans="24:25" x14ac:dyDescent="0.25">
      <c r="X3889" s="3"/>
      <c r="Y3889" s="49"/>
    </row>
    <row r="3890" spans="24:25" x14ac:dyDescent="0.25">
      <c r="X3890" s="3"/>
      <c r="Y3890" s="49"/>
    </row>
    <row r="3891" spans="24:25" x14ac:dyDescent="0.25">
      <c r="X3891" s="3"/>
      <c r="Y3891" s="49"/>
    </row>
    <row r="3892" spans="24:25" x14ac:dyDescent="0.25">
      <c r="X3892" s="3"/>
      <c r="Y3892" s="49"/>
    </row>
    <row r="3893" spans="24:25" x14ac:dyDescent="0.25">
      <c r="X3893" s="3"/>
      <c r="Y3893" s="49"/>
    </row>
    <row r="3894" spans="24:25" x14ac:dyDescent="0.25">
      <c r="X3894" s="3"/>
      <c r="Y3894" s="49"/>
    </row>
    <row r="3895" spans="24:25" x14ac:dyDescent="0.25">
      <c r="X3895" s="3"/>
      <c r="Y3895" s="49"/>
    </row>
    <row r="3896" spans="24:25" x14ac:dyDescent="0.25">
      <c r="X3896" s="3"/>
      <c r="Y3896" s="49"/>
    </row>
    <row r="3897" spans="24:25" x14ac:dyDescent="0.25">
      <c r="X3897" s="3"/>
      <c r="Y3897" s="49"/>
    </row>
    <row r="3898" spans="24:25" x14ac:dyDescent="0.25">
      <c r="X3898" s="3"/>
      <c r="Y3898" s="49"/>
    </row>
    <row r="3899" spans="24:25" x14ac:dyDescent="0.25">
      <c r="X3899" s="3"/>
      <c r="Y3899" s="49"/>
    </row>
    <row r="3900" spans="24:25" x14ac:dyDescent="0.25">
      <c r="X3900" s="3"/>
      <c r="Y3900" s="49"/>
    </row>
    <row r="3901" spans="24:25" x14ac:dyDescent="0.25">
      <c r="X3901" s="3"/>
      <c r="Y3901" s="49"/>
    </row>
    <row r="3902" spans="24:25" x14ac:dyDescent="0.25">
      <c r="X3902" s="3"/>
      <c r="Y3902" s="49"/>
    </row>
    <row r="3903" spans="24:25" x14ac:dyDescent="0.25">
      <c r="X3903" s="3"/>
      <c r="Y3903" s="49"/>
    </row>
    <row r="3904" spans="24:25" x14ac:dyDescent="0.25">
      <c r="X3904" s="3"/>
      <c r="Y3904" s="49"/>
    </row>
    <row r="3905" spans="24:25" x14ac:dyDescent="0.25">
      <c r="X3905" s="3"/>
      <c r="Y3905" s="49"/>
    </row>
    <row r="3906" spans="24:25" x14ac:dyDescent="0.25">
      <c r="X3906" s="3"/>
      <c r="Y3906" s="49"/>
    </row>
    <row r="3907" spans="24:25" x14ac:dyDescent="0.25">
      <c r="X3907" s="3"/>
      <c r="Y3907" s="49"/>
    </row>
    <row r="3908" spans="24:25" x14ac:dyDescent="0.25">
      <c r="X3908" s="3"/>
      <c r="Y3908" s="49"/>
    </row>
    <row r="3909" spans="24:25" x14ac:dyDescent="0.25">
      <c r="X3909" s="3"/>
      <c r="Y3909" s="49"/>
    </row>
    <row r="3910" spans="24:25" x14ac:dyDescent="0.25">
      <c r="X3910" s="3"/>
      <c r="Y3910" s="49"/>
    </row>
    <row r="3911" spans="24:25" x14ac:dyDescent="0.25">
      <c r="X3911" s="3"/>
      <c r="Y3911" s="49"/>
    </row>
    <row r="3912" spans="24:25" x14ac:dyDescent="0.25">
      <c r="X3912" s="3"/>
      <c r="Y3912" s="49"/>
    </row>
    <row r="3913" spans="24:25" x14ac:dyDescent="0.25">
      <c r="X3913" s="3"/>
      <c r="Y3913" s="49"/>
    </row>
    <row r="3914" spans="24:25" x14ac:dyDescent="0.25">
      <c r="X3914" s="3"/>
      <c r="Y3914" s="49"/>
    </row>
    <row r="3915" spans="24:25" x14ac:dyDescent="0.25">
      <c r="X3915" s="3"/>
      <c r="Y3915" s="49"/>
    </row>
    <row r="3916" spans="24:25" x14ac:dyDescent="0.25">
      <c r="X3916" s="3"/>
      <c r="Y3916" s="49"/>
    </row>
    <row r="3917" spans="24:25" x14ac:dyDescent="0.25">
      <c r="X3917" s="3"/>
      <c r="Y3917" s="49"/>
    </row>
    <row r="3918" spans="24:25" x14ac:dyDescent="0.25">
      <c r="X3918" s="3"/>
      <c r="Y3918" s="49"/>
    </row>
    <row r="3919" spans="24:25" x14ac:dyDescent="0.25">
      <c r="X3919" s="3"/>
      <c r="Y3919" s="49"/>
    </row>
    <row r="3920" spans="24:25" x14ac:dyDescent="0.25">
      <c r="X3920" s="3"/>
      <c r="Y3920" s="49"/>
    </row>
    <row r="3921" spans="24:25" x14ac:dyDescent="0.25">
      <c r="X3921" s="3"/>
      <c r="Y3921" s="49"/>
    </row>
    <row r="3922" spans="24:25" x14ac:dyDescent="0.25">
      <c r="X3922" s="3"/>
      <c r="Y3922" s="49"/>
    </row>
    <row r="3923" spans="24:25" x14ac:dyDescent="0.25">
      <c r="X3923" s="3"/>
      <c r="Y3923" s="49"/>
    </row>
    <row r="3924" spans="24:25" x14ac:dyDescent="0.25">
      <c r="X3924" s="3"/>
      <c r="Y3924" s="49"/>
    </row>
    <row r="3925" spans="24:25" x14ac:dyDescent="0.25">
      <c r="X3925" s="3"/>
      <c r="Y3925" s="49"/>
    </row>
    <row r="3926" spans="24:25" x14ac:dyDescent="0.25">
      <c r="X3926" s="3"/>
      <c r="Y3926" s="49"/>
    </row>
    <row r="3927" spans="24:25" x14ac:dyDescent="0.25">
      <c r="X3927" s="3"/>
      <c r="Y3927" s="49"/>
    </row>
    <row r="3928" spans="24:25" x14ac:dyDescent="0.25">
      <c r="X3928" s="3"/>
      <c r="Y3928" s="49"/>
    </row>
    <row r="3929" spans="24:25" x14ac:dyDescent="0.25">
      <c r="X3929" s="3"/>
      <c r="Y3929" s="49"/>
    </row>
    <row r="3930" spans="24:25" x14ac:dyDescent="0.25">
      <c r="X3930" s="3"/>
      <c r="Y3930" s="49"/>
    </row>
    <row r="3931" spans="24:25" x14ac:dyDescent="0.25">
      <c r="X3931" s="3"/>
      <c r="Y3931" s="49"/>
    </row>
    <row r="3932" spans="24:25" x14ac:dyDescent="0.25">
      <c r="X3932" s="3"/>
      <c r="Y3932" s="49"/>
    </row>
    <row r="3933" spans="24:25" x14ac:dyDescent="0.25">
      <c r="X3933" s="3"/>
      <c r="Y3933" s="49"/>
    </row>
    <row r="3934" spans="24:25" x14ac:dyDescent="0.25">
      <c r="X3934" s="3"/>
      <c r="Y3934" s="49"/>
    </row>
    <row r="3935" spans="24:25" x14ac:dyDescent="0.25">
      <c r="X3935" s="3"/>
      <c r="Y3935" s="49"/>
    </row>
    <row r="3936" spans="24:25" x14ac:dyDescent="0.25">
      <c r="X3936" s="3"/>
      <c r="Y3936" s="49"/>
    </row>
    <row r="3937" spans="24:25" x14ac:dyDescent="0.25">
      <c r="X3937" s="3"/>
      <c r="Y3937" s="49"/>
    </row>
    <row r="3938" spans="24:25" x14ac:dyDescent="0.25">
      <c r="X3938" s="3"/>
      <c r="Y3938" s="49"/>
    </row>
    <row r="3939" spans="24:25" x14ac:dyDescent="0.25">
      <c r="X3939" s="3"/>
      <c r="Y3939" s="49"/>
    </row>
    <row r="3940" spans="24:25" x14ac:dyDescent="0.25">
      <c r="X3940" s="3"/>
      <c r="Y3940" s="49"/>
    </row>
    <row r="3941" spans="24:25" x14ac:dyDescent="0.25">
      <c r="X3941" s="3"/>
      <c r="Y3941" s="49"/>
    </row>
    <row r="3942" spans="24:25" x14ac:dyDescent="0.25">
      <c r="X3942" s="3"/>
      <c r="Y3942" s="49"/>
    </row>
    <row r="3943" spans="24:25" x14ac:dyDescent="0.25">
      <c r="X3943" s="3"/>
      <c r="Y3943" s="49"/>
    </row>
    <row r="3944" spans="24:25" x14ac:dyDescent="0.25">
      <c r="X3944" s="3"/>
      <c r="Y3944" s="49"/>
    </row>
    <row r="3945" spans="24:25" x14ac:dyDescent="0.25">
      <c r="X3945" s="3"/>
      <c r="Y3945" s="49"/>
    </row>
    <row r="3946" spans="24:25" x14ac:dyDescent="0.25">
      <c r="X3946" s="3"/>
      <c r="Y3946" s="49"/>
    </row>
    <row r="3947" spans="24:25" x14ac:dyDescent="0.25">
      <c r="X3947" s="3"/>
      <c r="Y3947" s="49"/>
    </row>
    <row r="3948" spans="24:25" x14ac:dyDescent="0.25">
      <c r="X3948" s="3"/>
      <c r="Y3948" s="49"/>
    </row>
    <row r="3949" spans="24:25" x14ac:dyDescent="0.25">
      <c r="X3949" s="3"/>
      <c r="Y3949" s="49"/>
    </row>
    <row r="3950" spans="24:25" x14ac:dyDescent="0.25">
      <c r="X3950" s="3"/>
      <c r="Y3950" s="49"/>
    </row>
    <row r="3951" spans="24:25" x14ac:dyDescent="0.25">
      <c r="X3951" s="3"/>
      <c r="Y3951" s="49"/>
    </row>
    <row r="3952" spans="24:25" x14ac:dyDescent="0.25">
      <c r="X3952" s="3"/>
      <c r="Y3952" s="49"/>
    </row>
    <row r="3953" spans="24:25" x14ac:dyDescent="0.25">
      <c r="X3953" s="3"/>
      <c r="Y3953" s="49"/>
    </row>
    <row r="3954" spans="24:25" x14ac:dyDescent="0.25">
      <c r="X3954" s="3"/>
      <c r="Y3954" s="49"/>
    </row>
    <row r="3955" spans="24:25" x14ac:dyDescent="0.25">
      <c r="X3955" s="3"/>
      <c r="Y3955" s="49"/>
    </row>
    <row r="3956" spans="24:25" x14ac:dyDescent="0.25">
      <c r="X3956" s="3"/>
      <c r="Y3956" s="49"/>
    </row>
    <row r="3957" spans="24:25" x14ac:dyDescent="0.25">
      <c r="X3957" s="3"/>
      <c r="Y3957" s="49"/>
    </row>
    <row r="3958" spans="24:25" x14ac:dyDescent="0.25">
      <c r="X3958" s="3"/>
      <c r="Y3958" s="49"/>
    </row>
    <row r="3959" spans="24:25" x14ac:dyDescent="0.25">
      <c r="X3959" s="3"/>
      <c r="Y3959" s="49"/>
    </row>
    <row r="3960" spans="24:25" x14ac:dyDescent="0.25">
      <c r="X3960" s="3"/>
      <c r="Y3960" s="49"/>
    </row>
    <row r="3961" spans="24:25" x14ac:dyDescent="0.25">
      <c r="X3961" s="3"/>
      <c r="Y3961" s="49"/>
    </row>
    <row r="3962" spans="24:25" x14ac:dyDescent="0.25">
      <c r="X3962" s="3"/>
      <c r="Y3962" s="49"/>
    </row>
    <row r="3963" spans="24:25" x14ac:dyDescent="0.25">
      <c r="X3963" s="3"/>
      <c r="Y3963" s="49"/>
    </row>
    <row r="3964" spans="24:25" x14ac:dyDescent="0.25">
      <c r="X3964" s="3"/>
      <c r="Y3964" s="49"/>
    </row>
    <row r="3965" spans="24:25" x14ac:dyDescent="0.25">
      <c r="X3965" s="3"/>
      <c r="Y3965" s="49"/>
    </row>
    <row r="3966" spans="24:25" x14ac:dyDescent="0.25">
      <c r="X3966" s="3"/>
      <c r="Y3966" s="49"/>
    </row>
    <row r="3967" spans="24:25" x14ac:dyDescent="0.25">
      <c r="X3967" s="3"/>
      <c r="Y3967" s="49"/>
    </row>
    <row r="3968" spans="24:25" x14ac:dyDescent="0.25">
      <c r="X3968" s="3"/>
      <c r="Y3968" s="49"/>
    </row>
    <row r="3969" spans="24:25" x14ac:dyDescent="0.25">
      <c r="X3969" s="3"/>
      <c r="Y3969" s="49"/>
    </row>
    <row r="3970" spans="24:25" x14ac:dyDescent="0.25">
      <c r="X3970" s="3"/>
      <c r="Y3970" s="49"/>
    </row>
    <row r="3971" spans="24:25" x14ac:dyDescent="0.25">
      <c r="X3971" s="3"/>
      <c r="Y3971" s="49"/>
    </row>
    <row r="3972" spans="24:25" x14ac:dyDescent="0.25">
      <c r="X3972" s="3"/>
      <c r="Y3972" s="49"/>
    </row>
    <row r="3973" spans="24:25" x14ac:dyDescent="0.25">
      <c r="X3973" s="3"/>
      <c r="Y3973" s="49"/>
    </row>
    <row r="3974" spans="24:25" x14ac:dyDescent="0.25">
      <c r="X3974" s="3"/>
      <c r="Y3974" s="49"/>
    </row>
    <row r="3975" spans="24:25" x14ac:dyDescent="0.25">
      <c r="X3975" s="3"/>
      <c r="Y3975" s="49"/>
    </row>
    <row r="3976" spans="24:25" x14ac:dyDescent="0.25">
      <c r="X3976" s="3"/>
      <c r="Y3976" s="49"/>
    </row>
    <row r="3977" spans="24:25" x14ac:dyDescent="0.25">
      <c r="X3977" s="3"/>
      <c r="Y3977" s="49"/>
    </row>
    <row r="3978" spans="24:25" x14ac:dyDescent="0.25">
      <c r="X3978" s="3"/>
      <c r="Y3978" s="49"/>
    </row>
    <row r="3979" spans="24:25" x14ac:dyDescent="0.25">
      <c r="X3979" s="3"/>
      <c r="Y3979" s="49"/>
    </row>
    <row r="3980" spans="24:25" x14ac:dyDescent="0.25">
      <c r="X3980" s="3"/>
      <c r="Y3980" s="49"/>
    </row>
    <row r="3981" spans="24:25" x14ac:dyDescent="0.25">
      <c r="X3981" s="3"/>
      <c r="Y3981" s="49"/>
    </row>
    <row r="3982" spans="24:25" x14ac:dyDescent="0.25">
      <c r="X3982" s="3"/>
      <c r="Y3982" s="49"/>
    </row>
    <row r="3983" spans="24:25" x14ac:dyDescent="0.25">
      <c r="X3983" s="3"/>
      <c r="Y3983" s="49"/>
    </row>
    <row r="3984" spans="24:25" x14ac:dyDescent="0.25">
      <c r="X3984" s="3"/>
      <c r="Y3984" s="49"/>
    </row>
    <row r="3985" spans="24:25" x14ac:dyDescent="0.25">
      <c r="X3985" s="3"/>
      <c r="Y3985" s="49"/>
    </row>
    <row r="3986" spans="24:25" x14ac:dyDescent="0.25">
      <c r="X3986" s="3"/>
      <c r="Y3986" s="49"/>
    </row>
    <row r="3987" spans="24:25" x14ac:dyDescent="0.25">
      <c r="X3987" s="3"/>
      <c r="Y3987" s="49"/>
    </row>
    <row r="3988" spans="24:25" x14ac:dyDescent="0.25">
      <c r="X3988" s="3"/>
      <c r="Y3988" s="49"/>
    </row>
    <row r="3989" spans="24:25" x14ac:dyDescent="0.25">
      <c r="X3989" s="3"/>
      <c r="Y3989" s="49"/>
    </row>
    <row r="3990" spans="24:25" x14ac:dyDescent="0.25">
      <c r="X3990" s="3"/>
      <c r="Y3990" s="49"/>
    </row>
    <row r="3991" spans="24:25" x14ac:dyDescent="0.25">
      <c r="X3991" s="3"/>
      <c r="Y3991" s="49"/>
    </row>
    <row r="3992" spans="24:25" x14ac:dyDescent="0.25">
      <c r="X3992" s="3"/>
      <c r="Y3992" s="49"/>
    </row>
    <row r="3993" spans="24:25" x14ac:dyDescent="0.25">
      <c r="X3993" s="3"/>
      <c r="Y3993" s="49"/>
    </row>
    <row r="3994" spans="24:25" x14ac:dyDescent="0.25">
      <c r="X3994" s="3"/>
      <c r="Y3994" s="49"/>
    </row>
    <row r="3995" spans="24:25" x14ac:dyDescent="0.25">
      <c r="X3995" s="3"/>
      <c r="Y3995" s="49"/>
    </row>
    <row r="3996" spans="24:25" x14ac:dyDescent="0.25">
      <c r="X3996" s="3"/>
      <c r="Y3996" s="49"/>
    </row>
    <row r="3997" spans="24:25" x14ac:dyDescent="0.25">
      <c r="X3997" s="3"/>
      <c r="Y3997" s="49"/>
    </row>
    <row r="3998" spans="24:25" x14ac:dyDescent="0.25">
      <c r="X3998" s="3"/>
      <c r="Y3998" s="49"/>
    </row>
    <row r="3999" spans="24:25" x14ac:dyDescent="0.25">
      <c r="X3999" s="3"/>
      <c r="Y3999" s="49"/>
    </row>
    <row r="4000" spans="24:25" x14ac:dyDescent="0.25">
      <c r="X4000" s="3"/>
      <c r="Y4000" s="49"/>
    </row>
    <row r="4001" spans="24:25" x14ac:dyDescent="0.25">
      <c r="X4001" s="3"/>
      <c r="Y4001" s="49"/>
    </row>
    <row r="4002" spans="24:25" x14ac:dyDescent="0.25">
      <c r="X4002" s="3"/>
      <c r="Y4002" s="49"/>
    </row>
    <row r="4003" spans="24:25" x14ac:dyDescent="0.25">
      <c r="X4003" s="3"/>
      <c r="Y4003" s="49"/>
    </row>
    <row r="4004" spans="24:25" x14ac:dyDescent="0.25">
      <c r="X4004" s="3"/>
      <c r="Y4004" s="49"/>
    </row>
    <row r="4005" spans="24:25" x14ac:dyDescent="0.25">
      <c r="X4005" s="3"/>
      <c r="Y4005" s="49"/>
    </row>
    <row r="4006" spans="24:25" x14ac:dyDescent="0.25">
      <c r="X4006" s="3"/>
      <c r="Y4006" s="49"/>
    </row>
    <row r="4007" spans="24:25" x14ac:dyDescent="0.25">
      <c r="X4007" s="3"/>
      <c r="Y4007" s="49"/>
    </row>
    <row r="4008" spans="24:25" x14ac:dyDescent="0.25">
      <c r="X4008" s="3"/>
      <c r="Y4008" s="49"/>
    </row>
    <row r="4009" spans="24:25" x14ac:dyDescent="0.25">
      <c r="X4009" s="3"/>
      <c r="Y4009" s="49"/>
    </row>
    <row r="4010" spans="24:25" x14ac:dyDescent="0.25">
      <c r="X4010" s="3"/>
      <c r="Y4010" s="49"/>
    </row>
    <row r="4011" spans="24:25" x14ac:dyDescent="0.25">
      <c r="X4011" s="3"/>
      <c r="Y4011" s="49"/>
    </row>
    <row r="4012" spans="24:25" x14ac:dyDescent="0.25">
      <c r="X4012" s="3"/>
      <c r="Y4012" s="49"/>
    </row>
    <row r="4013" spans="24:25" x14ac:dyDescent="0.25">
      <c r="X4013" s="3"/>
      <c r="Y4013" s="49"/>
    </row>
    <row r="4014" spans="24:25" x14ac:dyDescent="0.25">
      <c r="X4014" s="3"/>
      <c r="Y4014" s="49"/>
    </row>
    <row r="4015" spans="24:25" x14ac:dyDescent="0.25">
      <c r="X4015" s="3"/>
      <c r="Y4015" s="49"/>
    </row>
    <row r="4016" spans="24:25" x14ac:dyDescent="0.25">
      <c r="X4016" s="3"/>
      <c r="Y4016" s="49"/>
    </row>
    <row r="4017" spans="24:55" x14ac:dyDescent="0.25">
      <c r="X4017" s="3"/>
      <c r="Y4017" s="49"/>
    </row>
    <row r="4018" spans="24:55" x14ac:dyDescent="0.25">
      <c r="X4018" s="3"/>
      <c r="Y4018" s="49"/>
    </row>
    <row r="4019" spans="24:55" x14ac:dyDescent="0.25">
      <c r="X4019" s="3"/>
      <c r="Y4019" s="49"/>
    </row>
    <row r="4020" spans="24:55" x14ac:dyDescent="0.25">
      <c r="X4020" s="3"/>
      <c r="Y4020" s="49"/>
    </row>
    <row r="4021" spans="24:55" x14ac:dyDescent="0.25">
      <c r="X4021" s="3"/>
      <c r="Y4021" s="49"/>
    </row>
    <row r="4022" spans="24:55" x14ac:dyDescent="0.25">
      <c r="X4022" s="3"/>
      <c r="Y4022" s="49"/>
    </row>
    <row r="4023" spans="24:55" x14ac:dyDescent="0.25">
      <c r="X4023" s="3"/>
      <c r="Y4023" s="49"/>
    </row>
    <row r="4024" spans="24:55" x14ac:dyDescent="0.25">
      <c r="X4024" s="3"/>
      <c r="Y4024" s="49"/>
    </row>
    <row r="4025" spans="24:55" x14ac:dyDescent="0.25">
      <c r="X4025" s="3"/>
      <c r="Y4025" s="49"/>
    </row>
    <row r="4026" spans="24:55" x14ac:dyDescent="0.25">
      <c r="X4026" s="3"/>
      <c r="Y4026" s="49"/>
    </row>
    <row r="4027" spans="24:55" x14ac:dyDescent="0.25">
      <c r="X4027" s="3"/>
      <c r="Y4027" s="49"/>
    </row>
    <row r="4028" spans="24:55" x14ac:dyDescent="0.25">
      <c r="X4028" s="3"/>
      <c r="Y4028" s="49"/>
    </row>
    <row r="4029" spans="24:55" x14ac:dyDescent="0.25">
      <c r="X4029" s="3"/>
      <c r="Y4029" s="49"/>
    </row>
    <row r="4030" spans="24:55" x14ac:dyDescent="0.25">
      <c r="X4030" s="3"/>
      <c r="Y4030" s="49"/>
    </row>
    <row r="4031" spans="24:55" x14ac:dyDescent="0.25">
      <c r="X4031" s="3"/>
      <c r="Y4031" s="49"/>
    </row>
    <row r="4032" spans="24:55" ht="13" x14ac:dyDescent="0.3">
      <c r="X4032" s="3"/>
      <c r="Y4032" s="49"/>
      <c r="AO4032" s="52"/>
      <c r="AP4032" s="52"/>
      <c r="AQ4032" s="52"/>
      <c r="AR4032" s="52"/>
      <c r="AS4032" s="46"/>
      <c r="AT4032" s="46"/>
      <c r="AU4032" s="46"/>
      <c r="AV4032" s="46"/>
      <c r="AW4032" s="46"/>
      <c r="AX4032" s="46"/>
      <c r="AY4032" s="46"/>
      <c r="AZ4032" s="46"/>
      <c r="BA4032" s="46"/>
      <c r="BB4032" s="46"/>
      <c r="BC4032" s="46"/>
    </row>
    <row r="4033" spans="24:53" x14ac:dyDescent="0.25">
      <c r="X4033" s="3"/>
      <c r="Y4033" s="49"/>
      <c r="AO4033" s="3"/>
      <c r="AP4033" s="3"/>
      <c r="AQ4033" s="3"/>
      <c r="AR4033" s="3"/>
    </row>
    <row r="4034" spans="24:53" x14ac:dyDescent="0.25">
      <c r="X4034" s="3"/>
      <c r="Y4034" s="49"/>
      <c r="AO4034" s="3"/>
      <c r="AP4034" s="3"/>
      <c r="AQ4034" s="3"/>
      <c r="AR4034" s="3"/>
      <c r="AS4034" s="36"/>
      <c r="AT4034" s="36"/>
      <c r="AU4034" s="36"/>
      <c r="AV4034" s="36"/>
      <c r="AW4034" s="36"/>
      <c r="AX4034" s="36"/>
      <c r="AY4034" s="36"/>
      <c r="AZ4034" s="36"/>
      <c r="BA4034" s="36"/>
    </row>
    <row r="4035" spans="24:53" x14ac:dyDescent="0.25">
      <c r="X4035" s="3"/>
      <c r="Y4035" s="49"/>
      <c r="AO4035" s="3"/>
      <c r="AP4035" s="3"/>
      <c r="AQ4035" s="3"/>
      <c r="AR4035" s="3"/>
      <c r="AS4035" s="36"/>
      <c r="AT4035" s="36"/>
      <c r="AU4035" s="36"/>
      <c r="AV4035" s="36"/>
      <c r="AW4035" s="36"/>
      <c r="AX4035" s="36"/>
      <c r="AY4035" s="36"/>
      <c r="AZ4035" s="36"/>
      <c r="BA4035" s="36"/>
    </row>
    <row r="4036" spans="24:53" x14ac:dyDescent="0.25">
      <c r="X4036" s="3"/>
      <c r="Y4036" s="49"/>
      <c r="AO4036" s="3"/>
      <c r="AP4036" s="3"/>
      <c r="AQ4036" s="3"/>
      <c r="AR4036" s="3"/>
      <c r="AS4036" s="36"/>
      <c r="AT4036" s="36"/>
      <c r="AU4036" s="36"/>
      <c r="AV4036" s="36"/>
      <c r="AW4036" s="36"/>
      <c r="AX4036" s="36"/>
      <c r="AY4036" s="36"/>
      <c r="AZ4036" s="36"/>
      <c r="BA4036" s="36"/>
    </row>
    <row r="4037" spans="24:53" x14ac:dyDescent="0.25">
      <c r="X4037" s="3"/>
      <c r="Y4037" s="49"/>
      <c r="AO4037" s="3"/>
      <c r="AP4037" s="3"/>
      <c r="AQ4037" s="3"/>
      <c r="AR4037" s="3"/>
      <c r="AS4037" s="36"/>
      <c r="AT4037" s="36"/>
      <c r="AU4037" s="36"/>
      <c r="AV4037" s="36"/>
      <c r="AW4037" s="36"/>
      <c r="AX4037" s="36"/>
      <c r="AY4037" s="36"/>
      <c r="AZ4037" s="36"/>
      <c r="BA4037" s="36"/>
    </row>
    <row r="4038" spans="24:53" x14ac:dyDescent="0.25">
      <c r="X4038" s="3"/>
      <c r="Y4038" s="49"/>
      <c r="AO4038" s="3"/>
      <c r="AP4038" s="3"/>
      <c r="AQ4038" s="3"/>
      <c r="AR4038" s="3"/>
      <c r="AS4038" s="36"/>
      <c r="AT4038" s="36"/>
      <c r="AU4038" s="36"/>
      <c r="AV4038" s="36"/>
      <c r="AW4038" s="36"/>
      <c r="AX4038" s="36"/>
      <c r="AY4038" s="36"/>
      <c r="AZ4038" s="36"/>
      <c r="BA4038" s="36"/>
    </row>
    <row r="4039" spans="24:53" x14ac:dyDescent="0.25">
      <c r="X4039" s="3"/>
      <c r="Y4039" s="49"/>
      <c r="AO4039" s="3"/>
      <c r="AP4039" s="3"/>
      <c r="AQ4039" s="3"/>
      <c r="AR4039" s="3"/>
      <c r="AS4039" s="36"/>
      <c r="AT4039" s="36"/>
      <c r="AU4039" s="36"/>
      <c r="AV4039" s="36"/>
      <c r="AW4039" s="36"/>
      <c r="AX4039" s="36"/>
      <c r="AY4039" s="36"/>
      <c r="AZ4039" s="36"/>
      <c r="BA4039" s="36"/>
    </row>
    <row r="4040" spans="24:53" x14ac:dyDescent="0.25">
      <c r="X4040" s="3"/>
      <c r="Y4040" s="49"/>
      <c r="AO4040" s="3"/>
      <c r="AP4040" s="3"/>
      <c r="AQ4040" s="3"/>
      <c r="AR4040" s="3"/>
      <c r="AS4040" s="36"/>
      <c r="AT4040" s="36"/>
      <c r="AU4040" s="36"/>
      <c r="AV4040" s="36"/>
      <c r="AW4040" s="36"/>
      <c r="AX4040" s="36"/>
      <c r="AY4040" s="36"/>
      <c r="AZ4040" s="36"/>
      <c r="BA4040" s="36"/>
    </row>
    <row r="4041" spans="24:53" x14ac:dyDescent="0.25">
      <c r="X4041" s="3"/>
      <c r="Y4041" s="49"/>
      <c r="AO4041" s="3"/>
      <c r="AP4041" s="3"/>
      <c r="AQ4041" s="3"/>
      <c r="AR4041" s="3"/>
      <c r="AS4041" s="36"/>
      <c r="AT4041" s="36"/>
      <c r="AU4041" s="36"/>
      <c r="AV4041" s="36"/>
      <c r="AW4041" s="36"/>
      <c r="AX4041" s="36"/>
      <c r="AY4041" s="36"/>
      <c r="AZ4041" s="36"/>
      <c r="BA4041" s="36"/>
    </row>
    <row r="4042" spans="24:53" x14ac:dyDescent="0.25">
      <c r="X4042" s="3"/>
      <c r="Y4042" s="49"/>
      <c r="AO4042" s="3"/>
      <c r="AP4042" s="3"/>
      <c r="AQ4042" s="3"/>
      <c r="AR4042" s="3"/>
      <c r="AS4042" s="36"/>
      <c r="AT4042" s="36"/>
      <c r="AU4042" s="36"/>
      <c r="AV4042" s="36"/>
      <c r="AW4042" s="36"/>
      <c r="AX4042" s="36"/>
      <c r="AY4042" s="36"/>
      <c r="AZ4042" s="36"/>
      <c r="BA4042" s="36"/>
    </row>
    <row r="4043" spans="24:53" x14ac:dyDescent="0.25">
      <c r="X4043" s="3"/>
      <c r="Y4043" s="49"/>
      <c r="AO4043" s="3"/>
      <c r="AP4043" s="3"/>
      <c r="AQ4043" s="3"/>
      <c r="AR4043" s="3"/>
      <c r="AS4043" s="36"/>
      <c r="AT4043" s="36"/>
      <c r="AU4043" s="36"/>
      <c r="AV4043" s="36"/>
      <c r="AW4043" s="36"/>
      <c r="AX4043" s="36"/>
      <c r="AY4043" s="36"/>
      <c r="AZ4043" s="36"/>
      <c r="BA4043" s="36"/>
    </row>
    <row r="4044" spans="24:53" x14ac:dyDescent="0.25">
      <c r="X4044" s="3"/>
      <c r="Y4044" s="49"/>
      <c r="AO4044" s="3"/>
      <c r="AP4044" s="3"/>
      <c r="AQ4044" s="3"/>
      <c r="AR4044" s="3"/>
      <c r="AS4044" s="36"/>
      <c r="AT4044" s="36"/>
      <c r="AU4044" s="36"/>
      <c r="AV4044" s="36"/>
      <c r="AW4044" s="36"/>
      <c r="AX4044" s="36"/>
      <c r="AY4044" s="36"/>
      <c r="AZ4044" s="36"/>
      <c r="BA4044" s="36"/>
    </row>
    <row r="4045" spans="24:53" x14ac:dyDescent="0.25">
      <c r="X4045" s="3"/>
      <c r="Y4045" s="49"/>
      <c r="AO4045" s="3"/>
      <c r="AP4045" s="3"/>
      <c r="AQ4045" s="3"/>
      <c r="AR4045" s="3"/>
      <c r="AS4045" s="36"/>
      <c r="AT4045" s="36"/>
      <c r="AU4045" s="36"/>
      <c r="AV4045" s="36"/>
      <c r="AW4045" s="36"/>
      <c r="AX4045" s="36"/>
      <c r="AY4045" s="36"/>
      <c r="AZ4045" s="36"/>
      <c r="BA4045" s="36"/>
    </row>
    <row r="4046" spans="24:53" x14ac:dyDescent="0.25">
      <c r="X4046" s="3"/>
      <c r="Y4046" s="49"/>
      <c r="AO4046" s="3"/>
      <c r="AP4046" s="3"/>
      <c r="AQ4046" s="3"/>
      <c r="AR4046" s="3"/>
      <c r="AS4046" s="36"/>
      <c r="AT4046" s="36"/>
      <c r="AU4046" s="36"/>
      <c r="AV4046" s="36"/>
      <c r="AW4046" s="36"/>
      <c r="AX4046" s="36"/>
      <c r="AY4046" s="36"/>
      <c r="AZ4046" s="36"/>
      <c r="BA4046" s="36"/>
    </row>
    <row r="4047" spans="24:53" x14ac:dyDescent="0.25">
      <c r="X4047" s="3"/>
      <c r="Y4047" s="49"/>
      <c r="AO4047" s="3"/>
      <c r="AP4047" s="3"/>
      <c r="AQ4047" s="3"/>
      <c r="AR4047" s="3"/>
      <c r="AS4047" s="36"/>
      <c r="AT4047" s="36"/>
      <c r="AU4047" s="36"/>
      <c r="AV4047" s="36"/>
      <c r="AW4047" s="36"/>
      <c r="AX4047" s="36"/>
      <c r="AY4047" s="36"/>
      <c r="AZ4047" s="36"/>
      <c r="BA4047" s="36"/>
    </row>
    <row r="4048" spans="24:53" x14ac:dyDescent="0.25">
      <c r="X4048" s="3"/>
      <c r="Y4048" s="49"/>
      <c r="AO4048" s="3"/>
      <c r="AP4048" s="3"/>
      <c r="AQ4048" s="3"/>
      <c r="AR4048" s="3"/>
      <c r="AS4048" s="36"/>
      <c r="AT4048" s="36"/>
      <c r="AU4048" s="36"/>
      <c r="AV4048" s="36"/>
      <c r="AW4048" s="36"/>
      <c r="AX4048" s="36"/>
      <c r="AY4048" s="36"/>
      <c r="AZ4048" s="36"/>
      <c r="BA4048" s="36"/>
    </row>
    <row r="4049" spans="24:53" x14ac:dyDescent="0.25">
      <c r="X4049" s="3"/>
      <c r="Y4049" s="49"/>
      <c r="AO4049" s="3"/>
      <c r="AP4049" s="3"/>
      <c r="AQ4049" s="3"/>
      <c r="AR4049" s="3"/>
      <c r="AS4049" s="36"/>
      <c r="AT4049" s="36"/>
      <c r="AU4049" s="36"/>
      <c r="AV4049" s="36"/>
      <c r="AW4049" s="36"/>
      <c r="AX4049" s="36"/>
      <c r="AY4049" s="36"/>
      <c r="AZ4049" s="36"/>
      <c r="BA4049" s="36"/>
    </row>
    <row r="4050" spans="24:53" x14ac:dyDescent="0.25">
      <c r="X4050" s="3"/>
      <c r="Y4050" s="49"/>
      <c r="AO4050" s="3"/>
      <c r="AP4050" s="3"/>
      <c r="AQ4050" s="3"/>
      <c r="AR4050" s="3"/>
      <c r="AS4050" s="36"/>
      <c r="AT4050" s="36"/>
      <c r="AU4050" s="36"/>
      <c r="AV4050" s="36"/>
      <c r="AW4050" s="36"/>
      <c r="AX4050" s="36"/>
      <c r="AY4050" s="36"/>
      <c r="AZ4050" s="36"/>
      <c r="BA4050" s="36"/>
    </row>
    <row r="4051" spans="24:53" x14ac:dyDescent="0.25">
      <c r="X4051" s="3"/>
      <c r="Y4051" s="49"/>
      <c r="AO4051" s="3"/>
      <c r="AP4051" s="3"/>
      <c r="AQ4051" s="3"/>
      <c r="AR4051" s="3"/>
      <c r="AS4051" s="36"/>
      <c r="AT4051" s="36"/>
      <c r="AU4051" s="36"/>
      <c r="AV4051" s="36"/>
      <c r="AW4051" s="36"/>
      <c r="AX4051" s="36"/>
      <c r="AY4051" s="36"/>
      <c r="AZ4051" s="36"/>
      <c r="BA4051" s="36"/>
    </row>
    <row r="4052" spans="24:53" x14ac:dyDescent="0.25">
      <c r="X4052" s="3"/>
      <c r="Y4052" s="49"/>
      <c r="AO4052" s="3"/>
      <c r="AP4052" s="3"/>
      <c r="AQ4052" s="3"/>
      <c r="AR4052" s="3"/>
      <c r="AS4052" s="36"/>
      <c r="AT4052" s="36"/>
      <c r="AU4052" s="36"/>
      <c r="AV4052" s="36"/>
      <c r="AW4052" s="36"/>
      <c r="AX4052" s="36"/>
      <c r="AY4052" s="36"/>
      <c r="AZ4052" s="36"/>
      <c r="BA4052" s="36"/>
    </row>
    <row r="4053" spans="24:53" x14ac:dyDescent="0.25">
      <c r="X4053" s="3"/>
      <c r="Y4053" s="49"/>
      <c r="AO4053" s="3"/>
      <c r="AP4053" s="3"/>
      <c r="AQ4053" s="3"/>
      <c r="AR4053" s="3"/>
      <c r="AS4053" s="36"/>
      <c r="AT4053" s="36"/>
      <c r="AU4053" s="36"/>
      <c r="AV4053" s="36"/>
      <c r="AW4053" s="36"/>
      <c r="AX4053" s="36"/>
      <c r="AY4053" s="36"/>
      <c r="AZ4053" s="36"/>
      <c r="BA4053" s="36"/>
    </row>
    <row r="4054" spans="24:53" x14ac:dyDescent="0.25">
      <c r="X4054" s="3"/>
      <c r="Y4054" s="49"/>
      <c r="AO4054" s="3"/>
      <c r="AP4054" s="3"/>
      <c r="AQ4054" s="3"/>
      <c r="AR4054" s="3"/>
      <c r="AS4054" s="36"/>
      <c r="AT4054" s="36"/>
      <c r="AU4054" s="36"/>
      <c r="AV4054" s="36"/>
      <c r="AW4054" s="36"/>
      <c r="AX4054" s="36"/>
      <c r="AY4054" s="36"/>
      <c r="AZ4054" s="36"/>
      <c r="BA4054" s="36"/>
    </row>
    <row r="4055" spans="24:53" x14ac:dyDescent="0.25">
      <c r="X4055" s="3"/>
      <c r="Y4055" s="49"/>
      <c r="AO4055" s="3"/>
      <c r="AP4055" s="3"/>
      <c r="AQ4055" s="3"/>
      <c r="AR4055" s="3"/>
      <c r="AS4055" s="36"/>
      <c r="AT4055" s="36"/>
      <c r="AU4055" s="36"/>
      <c r="AV4055" s="36"/>
      <c r="AW4055" s="36"/>
      <c r="AX4055" s="36"/>
      <c r="AY4055" s="36"/>
      <c r="AZ4055" s="36"/>
      <c r="BA4055" s="36"/>
    </row>
    <row r="4056" spans="24:53" x14ac:dyDescent="0.25">
      <c r="X4056" s="3"/>
      <c r="Y4056" s="49"/>
      <c r="AO4056" s="3"/>
      <c r="AP4056" s="3"/>
      <c r="AQ4056" s="3"/>
      <c r="AR4056" s="3"/>
      <c r="AS4056" s="36"/>
      <c r="AT4056" s="36"/>
      <c r="AU4056" s="36"/>
      <c r="AV4056" s="36"/>
      <c r="AW4056" s="36"/>
      <c r="AX4056" s="36"/>
      <c r="AY4056" s="36"/>
      <c r="AZ4056" s="36"/>
      <c r="BA4056" s="36"/>
    </row>
    <row r="4057" spans="24:53" x14ac:dyDescent="0.25">
      <c r="X4057" s="3"/>
      <c r="Y4057" s="49"/>
      <c r="AO4057" s="3"/>
      <c r="AP4057" s="3"/>
      <c r="AQ4057" s="3"/>
      <c r="AR4057" s="3"/>
      <c r="AS4057" s="36"/>
      <c r="AT4057" s="36"/>
      <c r="AU4057" s="36"/>
      <c r="AV4057" s="36"/>
      <c r="AW4057" s="36"/>
      <c r="AX4057" s="36"/>
      <c r="AY4057" s="36"/>
      <c r="AZ4057" s="36"/>
      <c r="BA4057" s="36"/>
    </row>
    <row r="4058" spans="24:53" x14ac:dyDescent="0.25">
      <c r="X4058" s="3"/>
      <c r="Y4058" s="49"/>
      <c r="AO4058" s="3"/>
      <c r="AP4058" s="3"/>
      <c r="AQ4058" s="3"/>
      <c r="AR4058" s="3"/>
      <c r="AS4058" s="36"/>
      <c r="AT4058" s="36"/>
      <c r="AU4058" s="36"/>
      <c r="AV4058" s="36"/>
      <c r="AW4058" s="36"/>
      <c r="AX4058" s="36"/>
      <c r="AY4058" s="36"/>
      <c r="AZ4058" s="36"/>
      <c r="BA4058" s="36"/>
    </row>
    <row r="4059" spans="24:53" x14ac:dyDescent="0.25">
      <c r="X4059" s="3"/>
      <c r="Y4059" s="49"/>
      <c r="AO4059" s="3"/>
      <c r="AP4059" s="3"/>
      <c r="AQ4059" s="3"/>
      <c r="AR4059" s="3"/>
      <c r="AS4059" s="36"/>
      <c r="AT4059" s="36"/>
      <c r="AU4059" s="36"/>
      <c r="AV4059" s="36"/>
      <c r="AW4059" s="36"/>
      <c r="AX4059" s="36"/>
      <c r="AY4059" s="36"/>
      <c r="AZ4059" s="36"/>
      <c r="BA4059" s="36"/>
    </row>
    <row r="4060" spans="24:53" x14ac:dyDescent="0.25">
      <c r="X4060" s="3"/>
      <c r="Y4060" s="49"/>
      <c r="AO4060" s="3"/>
      <c r="AP4060" s="3"/>
      <c r="AQ4060" s="3"/>
      <c r="AR4060" s="3"/>
      <c r="AS4060" s="36"/>
      <c r="AT4060" s="36"/>
      <c r="AU4060" s="36"/>
      <c r="AV4060" s="36"/>
      <c r="AW4060" s="36"/>
      <c r="AX4060" s="36"/>
      <c r="AY4060" s="36"/>
      <c r="AZ4060" s="36"/>
      <c r="BA4060" s="36"/>
    </row>
    <row r="4061" spans="24:53" x14ac:dyDescent="0.25">
      <c r="X4061" s="3"/>
      <c r="Y4061" s="49"/>
      <c r="AO4061" s="3"/>
      <c r="AP4061" s="3"/>
      <c r="AQ4061" s="3"/>
      <c r="AR4061" s="3"/>
      <c r="AS4061" s="36"/>
      <c r="AT4061" s="36"/>
      <c r="AU4061" s="36"/>
      <c r="AV4061" s="36"/>
      <c r="AW4061" s="36"/>
      <c r="AX4061" s="36"/>
      <c r="AY4061" s="36"/>
      <c r="AZ4061" s="36"/>
      <c r="BA4061" s="36"/>
    </row>
    <row r="4062" spans="24:53" x14ac:dyDescent="0.25">
      <c r="X4062" s="3"/>
      <c r="Y4062" s="49"/>
      <c r="AO4062" s="3"/>
      <c r="AP4062" s="3"/>
      <c r="AQ4062" s="3"/>
      <c r="AR4062" s="3"/>
      <c r="AS4062" s="36"/>
      <c r="AT4062" s="36"/>
      <c r="AU4062" s="36"/>
      <c r="AV4062" s="36"/>
      <c r="AW4062" s="36"/>
      <c r="AX4062" s="36"/>
      <c r="AY4062" s="36"/>
      <c r="AZ4062" s="36"/>
      <c r="BA4062" s="36"/>
    </row>
    <row r="4063" spans="24:53" x14ac:dyDescent="0.25">
      <c r="X4063" s="3"/>
      <c r="Y4063" s="49"/>
      <c r="AO4063" s="3"/>
      <c r="AP4063" s="3"/>
      <c r="AQ4063" s="3"/>
      <c r="AR4063" s="3"/>
      <c r="AS4063" s="36"/>
      <c r="AT4063" s="36"/>
      <c r="AU4063" s="36"/>
      <c r="AV4063" s="36"/>
      <c r="AW4063" s="36"/>
      <c r="AX4063" s="36"/>
      <c r="AY4063" s="36"/>
      <c r="AZ4063" s="36"/>
      <c r="BA4063" s="36"/>
    </row>
    <row r="4064" spans="24:53" x14ac:dyDescent="0.25">
      <c r="X4064" s="3"/>
      <c r="Y4064" s="49"/>
      <c r="AO4064" s="3"/>
      <c r="AP4064" s="3"/>
      <c r="AQ4064" s="3"/>
      <c r="AR4064" s="3"/>
      <c r="AS4064" s="36"/>
      <c r="AT4064" s="36"/>
      <c r="AU4064" s="36"/>
      <c r="AV4064" s="36"/>
      <c r="AW4064" s="36"/>
      <c r="AX4064" s="36"/>
      <c r="AY4064" s="36"/>
      <c r="AZ4064" s="36"/>
      <c r="BA4064" s="36"/>
    </row>
    <row r="4065" spans="24:53" x14ac:dyDescent="0.25">
      <c r="X4065" s="3"/>
      <c r="Y4065" s="49"/>
      <c r="AO4065" s="3"/>
      <c r="AP4065" s="3"/>
      <c r="AQ4065" s="3"/>
      <c r="AR4065" s="3"/>
      <c r="AS4065" s="36"/>
      <c r="AT4065" s="36"/>
      <c r="AU4065" s="36"/>
      <c r="AV4065" s="36"/>
      <c r="AW4065" s="36"/>
      <c r="AX4065" s="36"/>
      <c r="AY4065" s="36"/>
      <c r="AZ4065" s="36"/>
      <c r="BA4065" s="36"/>
    </row>
    <row r="4066" spans="24:53" x14ac:dyDescent="0.25">
      <c r="X4066" s="3"/>
      <c r="Y4066" s="49"/>
      <c r="AO4066" s="3"/>
      <c r="AP4066" s="3"/>
      <c r="AQ4066" s="3"/>
      <c r="AR4066" s="3"/>
      <c r="AS4066" s="36"/>
      <c r="AT4066" s="36"/>
      <c r="AU4066" s="36"/>
      <c r="AV4066" s="36"/>
      <c r="AW4066" s="36"/>
      <c r="AX4066" s="36"/>
      <c r="AY4066" s="36"/>
      <c r="AZ4066" s="36"/>
      <c r="BA4066" s="36"/>
    </row>
    <row r="4067" spans="24:53" x14ac:dyDescent="0.25">
      <c r="X4067" s="3"/>
      <c r="Y4067" s="49"/>
      <c r="AO4067" s="3"/>
      <c r="AP4067" s="3"/>
      <c r="AQ4067" s="3"/>
      <c r="AR4067" s="3"/>
      <c r="AS4067" s="36"/>
      <c r="AT4067" s="36"/>
      <c r="AU4067" s="36"/>
      <c r="AV4067" s="36"/>
      <c r="AW4067" s="36"/>
      <c r="AX4067" s="36"/>
      <c r="AY4067" s="36"/>
      <c r="AZ4067" s="36"/>
      <c r="BA4067" s="36"/>
    </row>
    <row r="4068" spans="24:53" x14ac:dyDescent="0.25">
      <c r="X4068" s="3"/>
      <c r="Y4068" s="49"/>
      <c r="AO4068" s="3"/>
      <c r="AP4068" s="3"/>
      <c r="AQ4068" s="3"/>
      <c r="AR4068" s="3"/>
      <c r="AS4068" s="36"/>
      <c r="AT4068" s="36"/>
      <c r="AU4068" s="36"/>
      <c r="AV4068" s="36"/>
      <c r="AW4068" s="36"/>
      <c r="AX4068" s="36"/>
      <c r="AY4068" s="36"/>
      <c r="AZ4068" s="36"/>
      <c r="BA4068" s="36"/>
    </row>
    <row r="4069" spans="24:53" x14ac:dyDescent="0.25">
      <c r="X4069" s="3"/>
      <c r="Y4069" s="49"/>
      <c r="AO4069" s="3"/>
      <c r="AP4069" s="3"/>
      <c r="AQ4069" s="3"/>
      <c r="AR4069" s="3"/>
      <c r="AS4069" s="36"/>
      <c r="AT4069" s="36"/>
      <c r="AU4069" s="36"/>
      <c r="AV4069" s="36"/>
      <c r="AW4069" s="36"/>
      <c r="AX4069" s="36"/>
      <c r="AY4069" s="36"/>
      <c r="AZ4069" s="36"/>
      <c r="BA4069" s="36"/>
    </row>
    <row r="4070" spans="24:53" x14ac:dyDescent="0.25">
      <c r="X4070" s="3"/>
      <c r="Y4070" s="49"/>
      <c r="AO4070" s="3"/>
      <c r="AP4070" s="3"/>
      <c r="AQ4070" s="3"/>
      <c r="AR4070" s="3"/>
      <c r="AS4070" s="36"/>
      <c r="AT4070" s="36"/>
      <c r="AU4070" s="36"/>
      <c r="AV4070" s="36"/>
      <c r="AW4070" s="36"/>
      <c r="AX4070" s="36"/>
      <c r="AY4070" s="36"/>
      <c r="AZ4070" s="36"/>
      <c r="BA4070" s="36"/>
    </row>
    <row r="4071" spans="24:53" x14ac:dyDescent="0.25">
      <c r="X4071" s="3"/>
      <c r="Y4071" s="49"/>
      <c r="AO4071" s="3"/>
      <c r="AP4071" s="3"/>
      <c r="AQ4071" s="3"/>
      <c r="AR4071" s="3"/>
      <c r="AS4071" s="36"/>
      <c r="AT4071" s="36"/>
      <c r="AU4071" s="36"/>
      <c r="AV4071" s="36"/>
      <c r="AW4071" s="36"/>
      <c r="AX4071" s="36"/>
      <c r="AY4071" s="36"/>
      <c r="AZ4071" s="36"/>
      <c r="BA4071" s="36"/>
    </row>
    <row r="4072" spans="24:53" x14ac:dyDescent="0.25">
      <c r="X4072" s="3"/>
      <c r="Y4072" s="49"/>
      <c r="AO4072" s="3"/>
      <c r="AP4072" s="3"/>
      <c r="AQ4072" s="3"/>
      <c r="AR4072" s="3"/>
      <c r="AS4072" s="36"/>
      <c r="AT4072" s="36"/>
      <c r="AU4072" s="36"/>
      <c r="AV4072" s="36"/>
      <c r="AW4072" s="36"/>
      <c r="AX4072" s="36"/>
      <c r="AY4072" s="36"/>
      <c r="AZ4072" s="36"/>
      <c r="BA4072" s="36"/>
    </row>
    <row r="4073" spans="24:53" x14ac:dyDescent="0.25">
      <c r="X4073" s="3"/>
      <c r="Y4073" s="49"/>
      <c r="AO4073" s="3"/>
      <c r="AP4073" s="3"/>
      <c r="AQ4073" s="3"/>
      <c r="AR4073" s="3"/>
      <c r="AS4073" s="36"/>
      <c r="AT4073" s="36"/>
      <c r="AU4073" s="36"/>
      <c r="AV4073" s="36"/>
      <c r="AW4073" s="36"/>
      <c r="AX4073" s="36"/>
      <c r="AY4073" s="36"/>
      <c r="AZ4073" s="36"/>
      <c r="BA4073" s="36"/>
    </row>
    <row r="4074" spans="24:53" x14ac:dyDescent="0.25">
      <c r="X4074" s="3"/>
      <c r="Y4074" s="49"/>
      <c r="AO4074" s="3"/>
      <c r="AP4074" s="3"/>
      <c r="AQ4074" s="3"/>
      <c r="AR4074" s="3"/>
      <c r="AS4074" s="36"/>
      <c r="AT4074" s="36"/>
      <c r="AU4074" s="36"/>
      <c r="AV4074" s="36"/>
      <c r="AW4074" s="36"/>
      <c r="AX4074" s="36"/>
      <c r="AY4074" s="36"/>
      <c r="AZ4074" s="36"/>
      <c r="BA4074" s="36"/>
    </row>
    <row r="4075" spans="24:53" x14ac:dyDescent="0.25">
      <c r="X4075" s="3"/>
      <c r="Y4075" s="49"/>
      <c r="AO4075" s="3"/>
      <c r="AP4075" s="3"/>
      <c r="AQ4075" s="3"/>
      <c r="AR4075" s="3"/>
      <c r="AS4075" s="36"/>
      <c r="AT4075" s="36"/>
      <c r="AU4075" s="36"/>
      <c r="AV4075" s="36"/>
      <c r="AW4075" s="36"/>
      <c r="AX4075" s="36"/>
      <c r="AY4075" s="36"/>
      <c r="AZ4075" s="36"/>
      <c r="BA4075" s="36"/>
    </row>
    <row r="4076" spans="24:53" x14ac:dyDescent="0.25">
      <c r="X4076" s="3"/>
      <c r="Y4076" s="49"/>
      <c r="AO4076" s="3"/>
      <c r="AP4076" s="3"/>
      <c r="AQ4076" s="3"/>
      <c r="AR4076" s="3"/>
      <c r="AS4076" s="36"/>
      <c r="AT4076" s="36"/>
      <c r="AU4076" s="36"/>
      <c r="AV4076" s="36"/>
      <c r="AW4076" s="36"/>
      <c r="AX4076" s="36"/>
      <c r="AY4076" s="36"/>
      <c r="AZ4076" s="36"/>
      <c r="BA4076" s="36"/>
    </row>
    <row r="4077" spans="24:53" x14ac:dyDescent="0.25">
      <c r="X4077" s="3"/>
      <c r="Y4077" s="49"/>
      <c r="AO4077" s="3"/>
      <c r="AP4077" s="3"/>
      <c r="AQ4077" s="3"/>
      <c r="AR4077" s="3"/>
      <c r="AS4077" s="36"/>
      <c r="AT4077" s="36"/>
      <c r="AU4077" s="36"/>
      <c r="AV4077" s="36"/>
      <c r="AW4077" s="36"/>
      <c r="AX4077" s="36"/>
      <c r="AY4077" s="36"/>
      <c r="AZ4077" s="36"/>
      <c r="BA4077" s="36"/>
    </row>
    <row r="4078" spans="24:53" x14ac:dyDescent="0.25">
      <c r="X4078" s="3"/>
      <c r="Y4078" s="49"/>
      <c r="AO4078" s="3"/>
      <c r="AP4078" s="3"/>
      <c r="AQ4078" s="3"/>
      <c r="AR4078" s="3"/>
      <c r="AS4078" s="36"/>
      <c r="AT4078" s="36"/>
      <c r="AU4078" s="36"/>
      <c r="AV4078" s="36"/>
      <c r="AW4078" s="36"/>
      <c r="AX4078" s="36"/>
      <c r="AY4078" s="36"/>
      <c r="AZ4078" s="36"/>
      <c r="BA4078" s="36"/>
    </row>
    <row r="4079" spans="24:53" x14ac:dyDescent="0.25">
      <c r="X4079" s="3"/>
      <c r="Y4079" s="49"/>
      <c r="AO4079" s="3"/>
      <c r="AP4079" s="3"/>
      <c r="AQ4079" s="3"/>
      <c r="AR4079" s="3"/>
      <c r="AS4079" s="36"/>
      <c r="AT4079" s="36"/>
      <c r="AU4079" s="36"/>
      <c r="AV4079" s="36"/>
      <c r="AW4079" s="36"/>
      <c r="AX4079" s="36"/>
      <c r="AY4079" s="36"/>
      <c r="AZ4079" s="36"/>
      <c r="BA4079" s="36"/>
    </row>
    <row r="4080" spans="24:53" x14ac:dyDescent="0.25">
      <c r="X4080" s="3"/>
      <c r="Y4080" s="49"/>
      <c r="AO4080" s="3"/>
      <c r="AP4080" s="3"/>
      <c r="AQ4080" s="3"/>
      <c r="AR4080" s="3"/>
      <c r="AS4080" s="36"/>
      <c r="AT4080" s="36"/>
      <c r="AU4080" s="36"/>
      <c r="AV4080" s="36"/>
      <c r="AW4080" s="36"/>
      <c r="AX4080" s="36"/>
      <c r="AY4080" s="36"/>
      <c r="AZ4080" s="36"/>
      <c r="BA4080" s="36"/>
    </row>
    <row r="4081" spans="24:53" x14ac:dyDescent="0.25">
      <c r="X4081" s="3"/>
      <c r="Y4081" s="49"/>
      <c r="AO4081" s="3"/>
      <c r="AP4081" s="3"/>
      <c r="AQ4081" s="3"/>
      <c r="AR4081" s="3"/>
      <c r="AS4081" s="36"/>
      <c r="AT4081" s="36"/>
      <c r="AU4081" s="36"/>
      <c r="AV4081" s="36"/>
      <c r="AW4081" s="36"/>
      <c r="AX4081" s="36"/>
      <c r="AY4081" s="36"/>
      <c r="AZ4081" s="36"/>
      <c r="BA4081" s="36"/>
    </row>
    <row r="4082" spans="24:53" x14ac:dyDescent="0.25">
      <c r="X4082" s="3"/>
      <c r="Y4082" s="49"/>
      <c r="AO4082" s="3"/>
      <c r="AP4082" s="3"/>
      <c r="AQ4082" s="3"/>
      <c r="AR4082" s="3"/>
      <c r="AS4082" s="36"/>
      <c r="AT4082" s="36"/>
      <c r="AU4082" s="36"/>
      <c r="AV4082" s="36"/>
      <c r="AW4082" s="36"/>
      <c r="AX4082" s="36"/>
      <c r="AY4082" s="36"/>
      <c r="AZ4082" s="36"/>
      <c r="BA4082" s="36"/>
    </row>
    <row r="4083" spans="24:53" x14ac:dyDescent="0.25">
      <c r="X4083" s="3"/>
      <c r="Y4083" s="49"/>
      <c r="AO4083" s="3"/>
      <c r="AP4083" s="3"/>
      <c r="AQ4083" s="3"/>
      <c r="AR4083" s="3"/>
      <c r="AS4083" s="36"/>
      <c r="AT4083" s="36"/>
      <c r="AU4083" s="36"/>
      <c r="AV4083" s="36"/>
      <c r="AW4083" s="36"/>
      <c r="AX4083" s="36"/>
      <c r="AY4083" s="36"/>
      <c r="AZ4083" s="36"/>
      <c r="BA4083" s="36"/>
    </row>
    <row r="4084" spans="24:53" x14ac:dyDescent="0.25">
      <c r="X4084" s="3"/>
      <c r="Y4084" s="49"/>
      <c r="AO4084" s="3"/>
      <c r="AP4084" s="3"/>
      <c r="AQ4084" s="3"/>
      <c r="AR4084" s="3"/>
      <c r="AS4084" s="36"/>
      <c r="AT4084" s="36"/>
      <c r="AU4084" s="36"/>
      <c r="AV4084" s="36"/>
      <c r="AW4084" s="36"/>
      <c r="AX4084" s="36"/>
      <c r="AY4084" s="36"/>
      <c r="AZ4084" s="36"/>
      <c r="BA4084" s="36"/>
    </row>
    <row r="4085" spans="24:53" x14ac:dyDescent="0.25">
      <c r="X4085" s="3"/>
      <c r="Y4085" s="49"/>
      <c r="AO4085" s="3"/>
      <c r="AP4085" s="3"/>
      <c r="AQ4085" s="3"/>
      <c r="AR4085" s="3"/>
      <c r="AS4085" s="36"/>
      <c r="AT4085" s="36"/>
      <c r="AU4085" s="36"/>
      <c r="AV4085" s="36"/>
      <c r="AW4085" s="36"/>
      <c r="AX4085" s="36"/>
      <c r="AY4085" s="36"/>
      <c r="AZ4085" s="36"/>
      <c r="BA4085" s="36"/>
    </row>
    <row r="4086" spans="24:53" x14ac:dyDescent="0.25">
      <c r="X4086" s="3"/>
      <c r="Y4086" s="49"/>
      <c r="AO4086" s="3"/>
      <c r="AP4086" s="3"/>
      <c r="AQ4086" s="3"/>
      <c r="AR4086" s="3"/>
      <c r="AS4086" s="36"/>
      <c r="AT4086" s="36"/>
      <c r="AU4086" s="36"/>
      <c r="AV4086" s="36"/>
      <c r="AW4086" s="36"/>
      <c r="AX4086" s="36"/>
      <c r="AY4086" s="36"/>
      <c r="AZ4086" s="36"/>
      <c r="BA4086" s="36"/>
    </row>
    <row r="4087" spans="24:53" x14ac:dyDescent="0.25">
      <c r="X4087" s="3"/>
      <c r="Y4087" s="49"/>
      <c r="AO4087" s="3"/>
      <c r="AP4087" s="3"/>
      <c r="AQ4087" s="3"/>
      <c r="AR4087" s="3"/>
      <c r="AS4087" s="36"/>
      <c r="AT4087" s="36"/>
      <c r="AU4087" s="36"/>
      <c r="AV4087" s="36"/>
      <c r="AW4087" s="36"/>
      <c r="AX4087" s="36"/>
      <c r="AY4087" s="36"/>
      <c r="AZ4087" s="36"/>
      <c r="BA4087" s="36"/>
    </row>
    <row r="4088" spans="24:53" x14ac:dyDescent="0.25">
      <c r="X4088" s="3"/>
      <c r="Y4088" s="49"/>
      <c r="AO4088" s="3"/>
      <c r="AP4088" s="3"/>
      <c r="AQ4088" s="3"/>
      <c r="AR4088" s="3"/>
      <c r="AS4088" s="36"/>
      <c r="AT4088" s="36"/>
      <c r="AU4088" s="36"/>
      <c r="AV4088" s="36"/>
      <c r="AW4088" s="36"/>
      <c r="AX4088" s="36"/>
      <c r="AY4088" s="36"/>
      <c r="AZ4088" s="36"/>
      <c r="BA4088" s="36"/>
    </row>
    <row r="4089" spans="24:53" x14ac:dyDescent="0.25">
      <c r="X4089" s="3"/>
      <c r="Y4089" s="49"/>
      <c r="AO4089" s="3"/>
      <c r="AP4089" s="3"/>
      <c r="AQ4089" s="3"/>
      <c r="AR4089" s="3"/>
      <c r="AS4089" s="36"/>
      <c r="AT4089" s="36"/>
      <c r="AU4089" s="36"/>
      <c r="AV4089" s="36"/>
      <c r="AW4089" s="36"/>
      <c r="AX4089" s="36"/>
      <c r="AY4089" s="36"/>
      <c r="AZ4089" s="36"/>
      <c r="BA4089" s="36"/>
    </row>
    <row r="4090" spans="24:53" x14ac:dyDescent="0.25">
      <c r="X4090" s="3"/>
      <c r="Y4090" s="49"/>
      <c r="AO4090" s="3"/>
      <c r="AP4090" s="3"/>
      <c r="AQ4090" s="3"/>
      <c r="AR4090" s="3"/>
      <c r="AS4090" s="36"/>
      <c r="AT4090" s="36"/>
      <c r="AU4090" s="36"/>
      <c r="AV4090" s="36"/>
      <c r="AW4090" s="36"/>
      <c r="AX4090" s="36"/>
      <c r="AY4090" s="36"/>
      <c r="AZ4090" s="36"/>
      <c r="BA4090" s="36"/>
    </row>
    <row r="4091" spans="24:53" x14ac:dyDescent="0.25">
      <c r="X4091" s="3"/>
      <c r="Y4091" s="49"/>
      <c r="AO4091" s="3"/>
      <c r="AP4091" s="3"/>
      <c r="AQ4091" s="3"/>
      <c r="AR4091" s="3"/>
      <c r="AS4091" s="36"/>
      <c r="AT4091" s="36"/>
      <c r="AU4091" s="36"/>
      <c r="AV4091" s="36"/>
      <c r="AW4091" s="36"/>
      <c r="AX4091" s="36"/>
      <c r="AY4091" s="36"/>
      <c r="AZ4091" s="36"/>
      <c r="BA4091" s="36"/>
    </row>
    <row r="4092" spans="24:53" x14ac:dyDescent="0.25">
      <c r="X4092" s="3"/>
      <c r="Y4092" s="49"/>
      <c r="AO4092" s="3"/>
      <c r="AP4092" s="3"/>
      <c r="AQ4092" s="3"/>
      <c r="AR4092" s="3"/>
      <c r="AS4092" s="36"/>
      <c r="AT4092" s="36"/>
      <c r="AU4092" s="36"/>
      <c r="AV4092" s="36"/>
      <c r="AW4092" s="36"/>
      <c r="AX4092" s="36"/>
      <c r="AY4092" s="36"/>
      <c r="AZ4092" s="36"/>
      <c r="BA4092" s="36"/>
    </row>
    <row r="4093" spans="24:53" x14ac:dyDescent="0.25">
      <c r="X4093" s="3"/>
      <c r="Y4093" s="49"/>
      <c r="AO4093" s="3"/>
      <c r="AP4093" s="3"/>
      <c r="AQ4093" s="3"/>
      <c r="AR4093" s="3"/>
      <c r="AS4093" s="36"/>
      <c r="AT4093" s="36"/>
      <c r="AU4093" s="36"/>
      <c r="AV4093" s="36"/>
      <c r="AW4093" s="36"/>
      <c r="AX4093" s="36"/>
      <c r="AY4093" s="36"/>
      <c r="AZ4093" s="36"/>
      <c r="BA4093" s="36"/>
    </row>
    <row r="4094" spans="24:53" x14ac:dyDescent="0.25">
      <c r="X4094" s="3"/>
      <c r="Y4094" s="49"/>
      <c r="AO4094" s="3"/>
      <c r="AP4094" s="3"/>
      <c r="AQ4094" s="3"/>
      <c r="AR4094" s="3"/>
      <c r="AS4094" s="36"/>
      <c r="AT4094" s="36"/>
      <c r="AU4094" s="36"/>
      <c r="AV4094" s="36"/>
      <c r="AW4094" s="36"/>
      <c r="AX4094" s="36"/>
      <c r="AY4094" s="36"/>
      <c r="AZ4094" s="36"/>
      <c r="BA4094" s="36"/>
    </row>
    <row r="4095" spans="24:53" x14ac:dyDescent="0.25">
      <c r="X4095" s="3"/>
      <c r="Y4095" s="49"/>
      <c r="AO4095" s="3"/>
      <c r="AP4095" s="3"/>
      <c r="AQ4095" s="3"/>
      <c r="AR4095" s="3"/>
      <c r="AS4095" s="36"/>
      <c r="AT4095" s="36"/>
      <c r="AU4095" s="36"/>
      <c r="AV4095" s="36"/>
      <c r="AW4095" s="36"/>
      <c r="AX4095" s="36"/>
      <c r="AY4095" s="36"/>
      <c r="AZ4095" s="36"/>
      <c r="BA4095" s="36"/>
    </row>
    <row r="4096" spans="24:53" x14ac:dyDescent="0.25">
      <c r="X4096" s="3"/>
      <c r="Y4096" s="49"/>
      <c r="AO4096" s="3"/>
      <c r="AP4096" s="3"/>
      <c r="AQ4096" s="3"/>
      <c r="AR4096" s="3"/>
      <c r="AS4096" s="36"/>
      <c r="AT4096" s="36"/>
      <c r="AU4096" s="36"/>
      <c r="AV4096" s="36"/>
      <c r="AW4096" s="36"/>
      <c r="AX4096" s="36"/>
      <c r="AY4096" s="36"/>
      <c r="AZ4096" s="36"/>
      <c r="BA4096" s="36"/>
    </row>
    <row r="4097" spans="24:53" x14ac:dyDescent="0.25">
      <c r="X4097" s="3"/>
      <c r="Y4097" s="49"/>
      <c r="AO4097" s="3"/>
      <c r="AP4097" s="3"/>
      <c r="AQ4097" s="3"/>
      <c r="AR4097" s="3"/>
      <c r="AS4097" s="36"/>
      <c r="AT4097" s="36"/>
      <c r="AU4097" s="36"/>
      <c r="AV4097" s="36"/>
      <c r="AW4097" s="36"/>
      <c r="AX4097" s="36"/>
      <c r="AY4097" s="36"/>
      <c r="AZ4097" s="36"/>
      <c r="BA4097" s="36"/>
    </row>
    <row r="4098" spans="24:53" x14ac:dyDescent="0.25">
      <c r="X4098" s="3"/>
      <c r="Y4098" s="49"/>
      <c r="AO4098" s="3"/>
      <c r="AP4098" s="3"/>
      <c r="AQ4098" s="3"/>
      <c r="AR4098" s="3"/>
      <c r="AS4098" s="36"/>
      <c r="AT4098" s="36"/>
      <c r="AU4098" s="36"/>
      <c r="AV4098" s="36"/>
      <c r="AW4098" s="36"/>
      <c r="AX4098" s="36"/>
      <c r="AY4098" s="36"/>
      <c r="AZ4098" s="36"/>
      <c r="BA4098" s="36"/>
    </row>
    <row r="4099" spans="24:53" x14ac:dyDescent="0.25">
      <c r="X4099" s="3"/>
      <c r="Y4099" s="49"/>
      <c r="AO4099" s="3"/>
      <c r="AP4099" s="3"/>
      <c r="AQ4099" s="3"/>
      <c r="AR4099" s="3"/>
      <c r="AS4099" s="36"/>
      <c r="AT4099" s="36"/>
      <c r="AU4099" s="36"/>
      <c r="AV4099" s="36"/>
      <c r="AW4099" s="36"/>
      <c r="AX4099" s="36"/>
      <c r="AY4099" s="36"/>
      <c r="AZ4099" s="36"/>
      <c r="BA4099" s="36"/>
    </row>
    <row r="4100" spans="24:53" x14ac:dyDescent="0.25">
      <c r="X4100" s="3"/>
      <c r="Y4100" s="49"/>
      <c r="AO4100" s="3"/>
      <c r="AP4100" s="3"/>
      <c r="AQ4100" s="3"/>
      <c r="AR4100" s="3"/>
      <c r="AS4100" s="36"/>
      <c r="AT4100" s="36"/>
      <c r="AU4100" s="36"/>
      <c r="AV4100" s="36"/>
      <c r="AW4100" s="36"/>
      <c r="AX4100" s="36"/>
      <c r="AY4100" s="36"/>
      <c r="AZ4100" s="36"/>
      <c r="BA4100" s="36"/>
    </row>
    <row r="4101" spans="24:53" x14ac:dyDescent="0.25">
      <c r="X4101" s="3"/>
      <c r="Y4101" s="49"/>
      <c r="AO4101" s="3"/>
      <c r="AP4101" s="3"/>
      <c r="AQ4101" s="3"/>
      <c r="AR4101" s="3"/>
      <c r="AS4101" s="36"/>
      <c r="AT4101" s="36"/>
      <c r="AU4101" s="36"/>
      <c r="AV4101" s="36"/>
      <c r="AW4101" s="36"/>
      <c r="AX4101" s="36"/>
      <c r="AY4101" s="36"/>
      <c r="AZ4101" s="36"/>
      <c r="BA4101" s="36"/>
    </row>
    <row r="4102" spans="24:53" x14ac:dyDescent="0.25">
      <c r="X4102" s="3"/>
      <c r="Y4102" s="49"/>
      <c r="AO4102" s="3"/>
      <c r="AP4102" s="3"/>
      <c r="AQ4102" s="3"/>
      <c r="AR4102" s="3"/>
      <c r="AS4102" s="36"/>
      <c r="AT4102" s="36"/>
      <c r="AU4102" s="36"/>
      <c r="AV4102" s="36"/>
      <c r="AW4102" s="36"/>
      <c r="AX4102" s="36"/>
      <c r="AY4102" s="36"/>
      <c r="AZ4102" s="36"/>
      <c r="BA4102" s="36"/>
    </row>
    <row r="4103" spans="24:53" x14ac:dyDescent="0.25">
      <c r="X4103" s="3"/>
      <c r="Y4103" s="49"/>
      <c r="AO4103" s="3"/>
      <c r="AP4103" s="3"/>
      <c r="AQ4103" s="3"/>
      <c r="AR4103" s="3"/>
      <c r="AS4103" s="36"/>
      <c r="AT4103" s="36"/>
      <c r="AU4103" s="36"/>
      <c r="AV4103" s="36"/>
      <c r="AW4103" s="36"/>
      <c r="AX4103" s="36"/>
      <c r="AY4103" s="36"/>
      <c r="AZ4103" s="36"/>
      <c r="BA4103" s="36"/>
    </row>
    <row r="4104" spans="24:53" x14ac:dyDescent="0.25">
      <c r="X4104" s="3"/>
      <c r="Y4104" s="49"/>
      <c r="AO4104" s="3"/>
      <c r="AP4104" s="3"/>
      <c r="AQ4104" s="3"/>
      <c r="AR4104" s="3"/>
      <c r="AS4104" s="36"/>
      <c r="AT4104" s="36"/>
      <c r="AU4104" s="36"/>
      <c r="AV4104" s="36"/>
      <c r="AW4104" s="36"/>
      <c r="AX4104" s="36"/>
      <c r="AY4104" s="36"/>
      <c r="AZ4104" s="36"/>
      <c r="BA4104" s="36"/>
    </row>
    <row r="4105" spans="24:53" x14ac:dyDescent="0.25">
      <c r="X4105" s="3"/>
      <c r="Y4105" s="49"/>
      <c r="AO4105" s="3"/>
      <c r="AP4105" s="3"/>
      <c r="AQ4105" s="3"/>
      <c r="AR4105" s="3"/>
      <c r="AS4105" s="36"/>
      <c r="AT4105" s="36"/>
      <c r="AU4105" s="36"/>
      <c r="AV4105" s="36"/>
      <c r="AW4105" s="36"/>
      <c r="AX4105" s="36"/>
      <c r="AY4105" s="36"/>
      <c r="AZ4105" s="36"/>
      <c r="BA4105" s="36"/>
    </row>
    <row r="4106" spans="24:53" x14ac:dyDescent="0.25">
      <c r="X4106" s="3"/>
      <c r="Y4106" s="49"/>
      <c r="AO4106" s="3"/>
      <c r="AP4106" s="3"/>
      <c r="AQ4106" s="3"/>
      <c r="AR4106" s="3"/>
      <c r="AS4106" s="36"/>
      <c r="AT4106" s="36"/>
      <c r="AU4106" s="36"/>
      <c r="AV4106" s="36"/>
      <c r="AW4106" s="36"/>
      <c r="AX4106" s="36"/>
      <c r="AY4106" s="36"/>
      <c r="AZ4106" s="36"/>
      <c r="BA4106" s="36"/>
    </row>
    <row r="4107" spans="24:53" x14ac:dyDescent="0.25">
      <c r="X4107" s="3"/>
      <c r="Y4107" s="49"/>
      <c r="AO4107" s="3"/>
      <c r="AP4107" s="3"/>
      <c r="AQ4107" s="3"/>
      <c r="AR4107" s="3"/>
      <c r="AS4107" s="36"/>
      <c r="AT4107" s="36"/>
      <c r="AU4107" s="36"/>
      <c r="AV4107" s="36"/>
      <c r="AW4107" s="36"/>
      <c r="AX4107" s="36"/>
      <c r="AY4107" s="36"/>
      <c r="AZ4107" s="36"/>
      <c r="BA4107" s="36"/>
    </row>
    <row r="4108" spans="24:53" x14ac:dyDescent="0.25">
      <c r="X4108" s="3"/>
      <c r="Y4108" s="49"/>
      <c r="AO4108" s="3"/>
      <c r="AP4108" s="3"/>
      <c r="AQ4108" s="3"/>
      <c r="AR4108" s="3"/>
      <c r="AS4108" s="36"/>
      <c r="AT4108" s="36"/>
      <c r="AU4108" s="36"/>
      <c r="AV4108" s="36"/>
      <c r="AW4108" s="36"/>
      <c r="AX4108" s="36"/>
      <c r="AY4108" s="36"/>
      <c r="AZ4108" s="36"/>
      <c r="BA4108" s="36"/>
    </row>
    <row r="4109" spans="24:53" x14ac:dyDescent="0.25">
      <c r="X4109" s="3"/>
      <c r="Y4109" s="49"/>
      <c r="AO4109" s="3"/>
      <c r="AP4109" s="3"/>
      <c r="AQ4109" s="3"/>
      <c r="AR4109" s="3"/>
      <c r="AS4109" s="36"/>
      <c r="AT4109" s="36"/>
      <c r="AU4109" s="36"/>
      <c r="AV4109" s="36"/>
      <c r="AW4109" s="36"/>
      <c r="AX4109" s="36"/>
      <c r="AY4109" s="36"/>
      <c r="AZ4109" s="36"/>
      <c r="BA4109" s="36"/>
    </row>
    <row r="4110" spans="24:53" x14ac:dyDescent="0.25">
      <c r="X4110" s="3"/>
      <c r="Y4110" s="49"/>
      <c r="AO4110" s="3"/>
      <c r="AP4110" s="3"/>
      <c r="AQ4110" s="3"/>
      <c r="AR4110" s="3"/>
      <c r="AS4110" s="36"/>
      <c r="AT4110" s="36"/>
      <c r="AU4110" s="36"/>
      <c r="AV4110" s="36"/>
      <c r="AW4110" s="36"/>
      <c r="AX4110" s="36"/>
      <c r="AY4110" s="36"/>
      <c r="AZ4110" s="36"/>
      <c r="BA4110" s="36"/>
    </row>
    <row r="4111" spans="24:53" x14ac:dyDescent="0.25">
      <c r="X4111" s="3"/>
      <c r="Y4111" s="49"/>
      <c r="AO4111" s="3"/>
      <c r="AP4111" s="3"/>
      <c r="AQ4111" s="3"/>
      <c r="AR4111" s="3"/>
      <c r="AS4111" s="36"/>
      <c r="AT4111" s="36"/>
      <c r="AU4111" s="36"/>
      <c r="AV4111" s="36"/>
      <c r="AW4111" s="36"/>
      <c r="AX4111" s="36"/>
      <c r="AY4111" s="36"/>
      <c r="AZ4111" s="36"/>
      <c r="BA4111" s="36"/>
    </row>
    <row r="4112" spans="24:53" x14ac:dyDescent="0.25">
      <c r="X4112" s="3"/>
      <c r="Y4112" s="49"/>
      <c r="AO4112" s="3"/>
      <c r="AP4112" s="3"/>
      <c r="AQ4112" s="3"/>
      <c r="AR4112" s="3"/>
      <c r="AS4112" s="36"/>
      <c r="AT4112" s="36"/>
      <c r="AU4112" s="36"/>
      <c r="AV4112" s="36"/>
      <c r="AW4112" s="36"/>
      <c r="AX4112" s="36"/>
      <c r="AY4112" s="36"/>
      <c r="AZ4112" s="36"/>
      <c r="BA4112" s="36"/>
    </row>
    <row r="4113" spans="24:53" x14ac:dyDescent="0.25">
      <c r="X4113" s="3"/>
      <c r="Y4113" s="49"/>
      <c r="AO4113" s="3"/>
      <c r="AP4113" s="3"/>
      <c r="AQ4113" s="3"/>
      <c r="AR4113" s="3"/>
      <c r="AS4113" s="36"/>
      <c r="AT4113" s="36"/>
      <c r="AU4113" s="36"/>
      <c r="AV4113" s="36"/>
      <c r="AW4113" s="36"/>
      <c r="AX4113" s="36"/>
      <c r="AY4113" s="36"/>
      <c r="AZ4113" s="36"/>
      <c r="BA4113" s="36"/>
    </row>
    <row r="4114" spans="24:53" x14ac:dyDescent="0.25">
      <c r="X4114" s="3"/>
      <c r="Y4114" s="49"/>
      <c r="AO4114" s="3"/>
      <c r="AP4114" s="3"/>
      <c r="AQ4114" s="3"/>
      <c r="AR4114" s="3"/>
      <c r="AS4114" s="36"/>
      <c r="AT4114" s="36"/>
      <c r="AU4114" s="36"/>
      <c r="AV4114" s="36"/>
      <c r="AW4114" s="36"/>
      <c r="AX4114" s="36"/>
      <c r="AY4114" s="36"/>
      <c r="AZ4114" s="36"/>
      <c r="BA4114" s="36"/>
    </row>
    <row r="4115" spans="24:53" x14ac:dyDescent="0.25">
      <c r="X4115" s="3"/>
      <c r="Y4115" s="49"/>
      <c r="AO4115" s="3"/>
      <c r="AP4115" s="3"/>
      <c r="AQ4115" s="3"/>
      <c r="AR4115" s="3"/>
      <c r="AS4115" s="36"/>
      <c r="AT4115" s="36"/>
      <c r="AU4115" s="36"/>
      <c r="AV4115" s="36"/>
      <c r="AW4115" s="36"/>
      <c r="AX4115" s="36"/>
      <c r="AY4115" s="36"/>
      <c r="AZ4115" s="36"/>
      <c r="BA4115" s="36"/>
    </row>
    <row r="4116" spans="24:53" x14ac:dyDescent="0.25">
      <c r="X4116" s="3"/>
      <c r="Y4116" s="49"/>
      <c r="AO4116" s="3"/>
      <c r="AP4116" s="3"/>
      <c r="AQ4116" s="3"/>
      <c r="AR4116" s="3"/>
      <c r="AS4116" s="36"/>
      <c r="AT4116" s="36"/>
      <c r="AU4116" s="36"/>
      <c r="AV4116" s="36"/>
      <c r="AW4116" s="36"/>
      <c r="AX4116" s="36"/>
      <c r="AY4116" s="36"/>
      <c r="AZ4116" s="36"/>
      <c r="BA4116" s="36"/>
    </row>
    <row r="4117" spans="24:53" x14ac:dyDescent="0.25">
      <c r="X4117" s="3"/>
      <c r="Y4117" s="49"/>
      <c r="AO4117" s="3"/>
      <c r="AP4117" s="3"/>
      <c r="AQ4117" s="3"/>
      <c r="AR4117" s="3"/>
      <c r="AS4117" s="36"/>
      <c r="AT4117" s="36"/>
      <c r="AU4117" s="36"/>
      <c r="AV4117" s="36"/>
      <c r="AW4117" s="36"/>
      <c r="AX4117" s="36"/>
      <c r="AY4117" s="36"/>
      <c r="AZ4117" s="36"/>
      <c r="BA4117" s="36"/>
    </row>
    <row r="4118" spans="24:53" x14ac:dyDescent="0.25">
      <c r="X4118" s="3"/>
      <c r="Y4118" s="49"/>
      <c r="AO4118" s="3"/>
      <c r="AP4118" s="3"/>
      <c r="AQ4118" s="3"/>
      <c r="AR4118" s="3"/>
      <c r="AS4118" s="36"/>
      <c r="AT4118" s="36"/>
      <c r="AU4118" s="36"/>
      <c r="AV4118" s="36"/>
      <c r="AW4118" s="36"/>
      <c r="AX4118" s="36"/>
      <c r="AY4118" s="36"/>
      <c r="AZ4118" s="36"/>
      <c r="BA4118" s="36"/>
    </row>
    <row r="4119" spans="24:53" x14ac:dyDescent="0.25">
      <c r="X4119" s="3"/>
      <c r="Y4119" s="49"/>
      <c r="AO4119" s="3"/>
      <c r="AP4119" s="3"/>
      <c r="AQ4119" s="3"/>
      <c r="AR4119" s="3"/>
      <c r="AS4119" s="36"/>
      <c r="AT4119" s="36"/>
      <c r="AU4119" s="36"/>
      <c r="AV4119" s="36"/>
      <c r="AW4119" s="36"/>
      <c r="AX4119" s="36"/>
      <c r="AY4119" s="36"/>
      <c r="AZ4119" s="36"/>
      <c r="BA4119" s="36"/>
    </row>
    <row r="4120" spans="24:53" x14ac:dyDescent="0.25">
      <c r="X4120" s="3"/>
      <c r="Y4120" s="49"/>
      <c r="AO4120" s="3"/>
      <c r="AP4120" s="3"/>
      <c r="AQ4120" s="3"/>
      <c r="AR4120" s="3"/>
      <c r="AS4120" s="36"/>
      <c r="AT4120" s="36"/>
      <c r="AU4120" s="36"/>
      <c r="AV4120" s="36"/>
      <c r="AW4120" s="36"/>
      <c r="AX4120" s="36"/>
      <c r="AY4120" s="36"/>
      <c r="AZ4120" s="36"/>
      <c r="BA4120" s="36"/>
    </row>
    <row r="4121" spans="24:53" x14ac:dyDescent="0.25">
      <c r="X4121" s="3"/>
      <c r="Y4121" s="49"/>
      <c r="AO4121" s="3"/>
      <c r="AP4121" s="3"/>
      <c r="AQ4121" s="3"/>
      <c r="AR4121" s="3"/>
      <c r="AS4121" s="36"/>
      <c r="AT4121" s="36"/>
      <c r="AU4121" s="36"/>
      <c r="AV4121" s="36"/>
      <c r="AW4121" s="36"/>
      <c r="AX4121" s="36"/>
      <c r="AY4121" s="36"/>
      <c r="AZ4121" s="36"/>
      <c r="BA4121" s="36"/>
    </row>
    <row r="4122" spans="24:53" x14ac:dyDescent="0.25">
      <c r="X4122" s="3"/>
      <c r="Y4122" s="49"/>
      <c r="AO4122" s="3"/>
      <c r="AP4122" s="3"/>
      <c r="AQ4122" s="3"/>
      <c r="AR4122" s="3"/>
      <c r="AS4122" s="36"/>
      <c r="AT4122" s="36"/>
      <c r="AU4122" s="36"/>
      <c r="AV4122" s="36"/>
      <c r="AW4122" s="36"/>
      <c r="AX4122" s="36"/>
      <c r="AY4122" s="36"/>
      <c r="AZ4122" s="36"/>
      <c r="BA4122" s="36"/>
    </row>
    <row r="4123" spans="24:53" x14ac:dyDescent="0.25">
      <c r="X4123" s="3"/>
      <c r="Y4123" s="49"/>
      <c r="AO4123" s="3"/>
      <c r="AP4123" s="3"/>
      <c r="AQ4123" s="3"/>
      <c r="AR4123" s="3"/>
      <c r="AS4123" s="36"/>
      <c r="AT4123" s="36"/>
      <c r="AU4123" s="36"/>
      <c r="AV4123" s="36"/>
      <c r="AW4123" s="36"/>
      <c r="AX4123" s="36"/>
      <c r="AY4123" s="36"/>
      <c r="AZ4123" s="36"/>
      <c r="BA4123" s="36"/>
    </row>
    <row r="4124" spans="24:53" x14ac:dyDescent="0.25">
      <c r="X4124" s="3"/>
      <c r="Y4124" s="49"/>
      <c r="AO4124" s="3"/>
      <c r="AP4124" s="3"/>
      <c r="AQ4124" s="3"/>
      <c r="AR4124" s="3"/>
      <c r="AS4124" s="36"/>
      <c r="AT4124" s="36"/>
      <c r="AU4124" s="36"/>
      <c r="AV4124" s="36"/>
      <c r="AW4124" s="36"/>
      <c r="AX4124" s="36"/>
      <c r="AY4124" s="36"/>
      <c r="AZ4124" s="36"/>
      <c r="BA4124" s="36"/>
    </row>
    <row r="4125" spans="24:53" x14ac:dyDescent="0.25">
      <c r="X4125" s="3"/>
      <c r="Y4125" s="49"/>
      <c r="AO4125" s="3"/>
      <c r="AP4125" s="3"/>
      <c r="AQ4125" s="3"/>
      <c r="AR4125" s="3"/>
      <c r="AS4125" s="36"/>
      <c r="AT4125" s="36"/>
      <c r="AU4125" s="36"/>
      <c r="AV4125" s="36"/>
      <c r="AW4125" s="36"/>
      <c r="AX4125" s="36"/>
      <c r="AY4125" s="36"/>
      <c r="AZ4125" s="36"/>
      <c r="BA4125" s="36"/>
    </row>
    <row r="4126" spans="24:53" x14ac:dyDescent="0.25">
      <c r="X4126" s="3"/>
      <c r="Y4126" s="49"/>
      <c r="AO4126" s="3"/>
      <c r="AP4126" s="3"/>
      <c r="AQ4126" s="3"/>
      <c r="AR4126" s="3"/>
      <c r="AS4126" s="36"/>
      <c r="AT4126" s="36"/>
      <c r="AU4126" s="36"/>
      <c r="AV4126" s="36"/>
      <c r="AW4126" s="36"/>
      <c r="AX4126" s="36"/>
      <c r="AY4126" s="36"/>
      <c r="AZ4126" s="36"/>
      <c r="BA4126" s="36"/>
    </row>
    <row r="4127" spans="24:53" x14ac:dyDescent="0.25">
      <c r="X4127" s="3"/>
      <c r="Y4127" s="49"/>
      <c r="AO4127" s="3"/>
      <c r="AP4127" s="3"/>
      <c r="AQ4127" s="3"/>
      <c r="AR4127" s="3"/>
      <c r="AS4127" s="36"/>
      <c r="AT4127" s="36"/>
      <c r="AU4127" s="36"/>
      <c r="AV4127" s="36"/>
      <c r="AW4127" s="36"/>
      <c r="AX4127" s="36"/>
      <c r="AY4127" s="36"/>
      <c r="AZ4127" s="36"/>
      <c r="BA4127" s="36"/>
    </row>
    <row r="4128" spans="24:53" x14ac:dyDescent="0.25">
      <c r="X4128" s="3"/>
      <c r="Y4128" s="49"/>
      <c r="AO4128" s="3"/>
      <c r="AP4128" s="3"/>
      <c r="AQ4128" s="3"/>
      <c r="AR4128" s="3"/>
      <c r="AS4128" s="36"/>
      <c r="AT4128" s="36"/>
      <c r="AU4128" s="36"/>
      <c r="AV4128" s="36"/>
      <c r="AW4128" s="36"/>
      <c r="AX4128" s="36"/>
      <c r="AY4128" s="36"/>
      <c r="AZ4128" s="36"/>
      <c r="BA4128" s="36"/>
    </row>
    <row r="4129" spans="24:53" x14ac:dyDescent="0.25">
      <c r="X4129" s="3"/>
      <c r="Y4129" s="49"/>
      <c r="AO4129" s="3"/>
      <c r="AP4129" s="3"/>
      <c r="AQ4129" s="3"/>
      <c r="AR4129" s="3"/>
      <c r="AS4129" s="36"/>
      <c r="AT4129" s="36"/>
      <c r="AU4129" s="36"/>
      <c r="AV4129" s="36"/>
      <c r="AW4129" s="36"/>
      <c r="AX4129" s="36"/>
      <c r="AY4129" s="36"/>
      <c r="AZ4129" s="36"/>
      <c r="BA4129" s="36"/>
    </row>
    <row r="4130" spans="24:53" x14ac:dyDescent="0.25">
      <c r="X4130" s="3"/>
      <c r="Y4130" s="49"/>
      <c r="AO4130" s="3"/>
      <c r="AP4130" s="3"/>
      <c r="AQ4130" s="3"/>
      <c r="AR4130" s="3"/>
      <c r="AS4130" s="36"/>
      <c r="AT4130" s="36"/>
      <c r="AU4130" s="36"/>
      <c r="AV4130" s="36"/>
      <c r="AW4130" s="36"/>
      <c r="AX4130" s="36"/>
      <c r="AY4130" s="36"/>
      <c r="AZ4130" s="36"/>
      <c r="BA4130" s="36"/>
    </row>
    <row r="4131" spans="24:53" x14ac:dyDescent="0.25">
      <c r="X4131" s="3"/>
      <c r="Y4131" s="49"/>
      <c r="AO4131" s="3"/>
      <c r="AP4131" s="3"/>
      <c r="AQ4131" s="3"/>
      <c r="AR4131" s="3"/>
      <c r="AS4131" s="36"/>
      <c r="AT4131" s="36"/>
      <c r="AU4131" s="36"/>
      <c r="AV4131" s="36"/>
      <c r="AW4131" s="36"/>
      <c r="AX4131" s="36"/>
      <c r="AY4131" s="36"/>
      <c r="AZ4131" s="36"/>
      <c r="BA4131" s="36"/>
    </row>
    <row r="4132" spans="24:53" x14ac:dyDescent="0.25">
      <c r="X4132" s="3"/>
      <c r="Y4132" s="49"/>
      <c r="AO4132" s="3"/>
      <c r="AP4132" s="3"/>
      <c r="AQ4132" s="3"/>
      <c r="AR4132" s="3"/>
      <c r="AS4132" s="36"/>
      <c r="AT4132" s="36"/>
      <c r="AU4132" s="36"/>
      <c r="AV4132" s="36"/>
      <c r="AW4132" s="36"/>
      <c r="AX4132" s="36"/>
      <c r="AY4132" s="36"/>
      <c r="AZ4132" s="36"/>
      <c r="BA4132" s="36"/>
    </row>
    <row r="4133" spans="24:53" x14ac:dyDescent="0.25">
      <c r="X4133" s="3"/>
      <c r="Y4133" s="49"/>
      <c r="AO4133" s="3"/>
      <c r="AP4133" s="3"/>
      <c r="AQ4133" s="3"/>
      <c r="AR4133" s="3"/>
      <c r="AS4133" s="36"/>
      <c r="AT4133" s="36"/>
      <c r="AU4133" s="36"/>
      <c r="AV4133" s="36"/>
      <c r="AW4133" s="36"/>
      <c r="AX4133" s="36"/>
      <c r="AY4133" s="36"/>
      <c r="AZ4133" s="36"/>
      <c r="BA4133" s="36"/>
    </row>
    <row r="4134" spans="24:53" x14ac:dyDescent="0.25">
      <c r="X4134" s="3"/>
      <c r="Y4134" s="49"/>
      <c r="AO4134" s="3"/>
      <c r="AP4134" s="3"/>
      <c r="AQ4134" s="3"/>
      <c r="AR4134" s="3"/>
      <c r="AS4134" s="36"/>
      <c r="AT4134" s="36"/>
      <c r="AU4134" s="36"/>
      <c r="AV4134" s="36"/>
      <c r="AW4134" s="36"/>
      <c r="AX4134" s="36"/>
      <c r="AY4134" s="36"/>
      <c r="AZ4134" s="36"/>
      <c r="BA4134" s="36"/>
    </row>
    <row r="4135" spans="24:53" x14ac:dyDescent="0.25">
      <c r="X4135" s="3"/>
      <c r="Y4135" s="49"/>
      <c r="AO4135" s="3"/>
      <c r="AP4135" s="3"/>
      <c r="AQ4135" s="3"/>
      <c r="AR4135" s="3"/>
      <c r="AS4135" s="36"/>
      <c r="AT4135" s="36"/>
      <c r="AU4135" s="36"/>
      <c r="AV4135" s="36"/>
      <c r="AW4135" s="36"/>
      <c r="AX4135" s="36"/>
      <c r="AY4135" s="36"/>
      <c r="AZ4135" s="36"/>
      <c r="BA4135" s="36"/>
    </row>
    <row r="4136" spans="24:53" x14ac:dyDescent="0.25">
      <c r="X4136" s="3"/>
      <c r="Y4136" s="49"/>
      <c r="AO4136" s="3"/>
      <c r="AP4136" s="3"/>
      <c r="AQ4136" s="3"/>
      <c r="AR4136" s="3"/>
      <c r="AS4136" s="36"/>
      <c r="AT4136" s="36"/>
      <c r="AU4136" s="36"/>
      <c r="AV4136" s="36"/>
      <c r="AW4136" s="36"/>
      <c r="AX4136" s="36"/>
      <c r="AY4136" s="36"/>
      <c r="AZ4136" s="36"/>
      <c r="BA4136" s="36"/>
    </row>
    <row r="4137" spans="24:53" x14ac:dyDescent="0.25">
      <c r="X4137" s="3"/>
      <c r="Y4137" s="49"/>
      <c r="AO4137" s="3"/>
      <c r="AP4137" s="3"/>
      <c r="AQ4137" s="3"/>
      <c r="AR4137" s="3"/>
      <c r="AS4137" s="36"/>
      <c r="AT4137" s="36"/>
      <c r="AU4137" s="36"/>
      <c r="AV4137" s="36"/>
      <c r="AW4137" s="36"/>
      <c r="AX4137" s="36"/>
      <c r="AY4137" s="36"/>
      <c r="AZ4137" s="36"/>
      <c r="BA4137" s="36"/>
    </row>
    <row r="4138" spans="24:53" x14ac:dyDescent="0.25">
      <c r="X4138" s="3"/>
      <c r="Y4138" s="49"/>
      <c r="AO4138" s="3"/>
      <c r="AP4138" s="3"/>
      <c r="AQ4138" s="3"/>
      <c r="AR4138" s="3"/>
      <c r="AS4138" s="36"/>
      <c r="AT4138" s="36"/>
      <c r="AU4138" s="36"/>
      <c r="AV4138" s="36"/>
      <c r="AW4138" s="36"/>
      <c r="AX4138" s="36"/>
      <c r="AY4138" s="36"/>
      <c r="AZ4138" s="36"/>
      <c r="BA4138" s="36"/>
    </row>
    <row r="4139" spans="24:53" x14ac:dyDescent="0.25">
      <c r="X4139" s="3"/>
      <c r="Y4139" s="49"/>
      <c r="AO4139" s="3"/>
      <c r="AP4139" s="3"/>
      <c r="AQ4139" s="3"/>
      <c r="AR4139" s="3"/>
      <c r="AS4139" s="36"/>
      <c r="AT4139" s="36"/>
      <c r="AU4139" s="36"/>
      <c r="AV4139" s="36"/>
      <c r="AW4139" s="36"/>
      <c r="AX4139" s="36"/>
      <c r="AY4139" s="36"/>
      <c r="AZ4139" s="36"/>
      <c r="BA4139" s="36"/>
    </row>
    <row r="4140" spans="24:53" x14ac:dyDescent="0.25">
      <c r="X4140" s="3"/>
      <c r="Y4140" s="49"/>
      <c r="AO4140" s="3"/>
      <c r="AP4140" s="3"/>
      <c r="AQ4140" s="3"/>
      <c r="AR4140" s="3"/>
      <c r="AS4140" s="36"/>
      <c r="AT4140" s="36"/>
      <c r="AU4140" s="36"/>
      <c r="AV4140" s="36"/>
      <c r="AW4140" s="36"/>
      <c r="AX4140" s="36"/>
      <c r="AY4140" s="36"/>
      <c r="AZ4140" s="36"/>
      <c r="BA4140" s="36"/>
    </row>
    <row r="4141" spans="24:53" x14ac:dyDescent="0.25">
      <c r="X4141" s="3"/>
      <c r="Y4141" s="49"/>
      <c r="AO4141" s="3"/>
      <c r="AP4141" s="3"/>
      <c r="AQ4141" s="3"/>
      <c r="AR4141" s="3"/>
      <c r="AS4141" s="36"/>
      <c r="AT4141" s="36"/>
      <c r="AU4141" s="36"/>
      <c r="AV4141" s="36"/>
      <c r="AW4141" s="36"/>
      <c r="AX4141" s="36"/>
      <c r="AY4141" s="36"/>
      <c r="AZ4141" s="36"/>
      <c r="BA4141" s="36"/>
    </row>
    <row r="4142" spans="24:53" x14ac:dyDescent="0.25">
      <c r="X4142" s="3"/>
      <c r="Y4142" s="49"/>
      <c r="AO4142" s="3"/>
      <c r="AP4142" s="3"/>
      <c r="AQ4142" s="3"/>
      <c r="AR4142" s="3"/>
      <c r="AS4142" s="36"/>
      <c r="AT4142" s="36"/>
      <c r="AU4142" s="36"/>
      <c r="AV4142" s="36"/>
      <c r="AW4142" s="36"/>
      <c r="AX4142" s="36"/>
      <c r="AY4142" s="36"/>
      <c r="AZ4142" s="36"/>
      <c r="BA4142" s="36"/>
    </row>
    <row r="4143" spans="24:53" x14ac:dyDescent="0.25">
      <c r="X4143" s="3"/>
      <c r="Y4143" s="49"/>
      <c r="AO4143" s="3"/>
      <c r="AP4143" s="3"/>
      <c r="AQ4143" s="3"/>
      <c r="AR4143" s="3"/>
      <c r="AS4143" s="36"/>
      <c r="AT4143" s="36"/>
      <c r="AU4143" s="36"/>
      <c r="AV4143" s="36"/>
      <c r="AW4143" s="36"/>
      <c r="AX4143" s="36"/>
      <c r="AY4143" s="36"/>
      <c r="AZ4143" s="36"/>
      <c r="BA4143" s="36"/>
    </row>
    <row r="4144" spans="24:53" x14ac:dyDescent="0.25">
      <c r="X4144" s="3"/>
      <c r="Y4144" s="49"/>
      <c r="AO4144" s="3"/>
      <c r="AP4144" s="3"/>
      <c r="AQ4144" s="3"/>
      <c r="AR4144" s="3"/>
      <c r="AS4144" s="36"/>
      <c r="AT4144" s="36"/>
      <c r="AU4144" s="36"/>
      <c r="AV4144" s="36"/>
      <c r="AW4144" s="36"/>
      <c r="AX4144" s="36"/>
      <c r="AY4144" s="36"/>
      <c r="AZ4144" s="36"/>
      <c r="BA4144" s="36"/>
    </row>
    <row r="4145" spans="24:53" x14ac:dyDescent="0.25">
      <c r="X4145" s="3"/>
      <c r="Y4145" s="49"/>
      <c r="AO4145" s="3"/>
      <c r="AP4145" s="3"/>
      <c r="AQ4145" s="3"/>
      <c r="AR4145" s="3"/>
      <c r="AS4145" s="36"/>
      <c r="AT4145" s="36"/>
      <c r="AU4145" s="36"/>
      <c r="AV4145" s="36"/>
      <c r="AW4145" s="36"/>
      <c r="AX4145" s="36"/>
      <c r="AY4145" s="36"/>
      <c r="AZ4145" s="36"/>
      <c r="BA4145" s="36"/>
    </row>
    <row r="4146" spans="24:53" x14ac:dyDescent="0.25">
      <c r="X4146" s="3"/>
      <c r="Y4146" s="49"/>
      <c r="AO4146" s="3"/>
      <c r="AP4146" s="3"/>
      <c r="AQ4146" s="3"/>
      <c r="AR4146" s="3"/>
      <c r="AS4146" s="36"/>
      <c r="AT4146" s="36"/>
      <c r="AU4146" s="36"/>
      <c r="AV4146" s="36"/>
      <c r="AW4146" s="36"/>
      <c r="AX4146" s="36"/>
      <c r="AY4146" s="36"/>
      <c r="AZ4146" s="36"/>
      <c r="BA4146" s="36"/>
    </row>
    <row r="4147" spans="24:53" x14ac:dyDescent="0.25">
      <c r="X4147" s="3"/>
      <c r="Y4147" s="49"/>
      <c r="AO4147" s="3"/>
      <c r="AP4147" s="3"/>
      <c r="AQ4147" s="3"/>
      <c r="AR4147" s="3"/>
      <c r="AS4147" s="36"/>
      <c r="AT4147" s="36"/>
      <c r="AU4147" s="36"/>
      <c r="AV4147" s="36"/>
      <c r="AW4147" s="36"/>
      <c r="AX4147" s="36"/>
      <c r="AY4147" s="36"/>
      <c r="AZ4147" s="36"/>
      <c r="BA4147" s="36"/>
    </row>
    <row r="4148" spans="24:53" x14ac:dyDescent="0.25">
      <c r="X4148" s="3"/>
      <c r="Y4148" s="49"/>
      <c r="AO4148" s="3"/>
      <c r="AP4148" s="3"/>
      <c r="AQ4148" s="3"/>
      <c r="AR4148" s="3"/>
      <c r="AS4148" s="36"/>
      <c r="AT4148" s="36"/>
      <c r="AU4148" s="36"/>
      <c r="AV4148" s="36"/>
      <c r="AW4148" s="36"/>
      <c r="AX4148" s="36"/>
      <c r="AY4148" s="36"/>
      <c r="AZ4148" s="36"/>
      <c r="BA4148" s="36"/>
    </row>
    <row r="4149" spans="24:53" x14ac:dyDescent="0.25">
      <c r="X4149" s="3"/>
      <c r="Y4149" s="49"/>
      <c r="AO4149" s="3"/>
      <c r="AP4149" s="3"/>
      <c r="AQ4149" s="3"/>
      <c r="AR4149" s="3"/>
      <c r="AS4149" s="36"/>
      <c r="AT4149" s="36"/>
      <c r="AU4149" s="36"/>
      <c r="AV4149" s="36"/>
      <c r="AW4149" s="36"/>
      <c r="AX4149" s="36"/>
      <c r="AY4149" s="36"/>
      <c r="AZ4149" s="36"/>
      <c r="BA4149" s="36"/>
    </row>
    <row r="4150" spans="24:53" x14ac:dyDescent="0.25">
      <c r="X4150" s="3"/>
      <c r="Y4150" s="49"/>
      <c r="AO4150" s="3"/>
      <c r="AP4150" s="3"/>
      <c r="AQ4150" s="3"/>
      <c r="AR4150" s="3"/>
      <c r="AS4150" s="36"/>
      <c r="AT4150" s="36"/>
      <c r="AU4150" s="36"/>
      <c r="AV4150" s="36"/>
      <c r="AW4150" s="36"/>
      <c r="AX4150" s="36"/>
      <c r="AY4150" s="36"/>
      <c r="AZ4150" s="36"/>
      <c r="BA4150" s="36"/>
    </row>
    <row r="4151" spans="24:53" x14ac:dyDescent="0.25">
      <c r="X4151" s="3"/>
      <c r="Y4151" s="49"/>
      <c r="AO4151" s="3"/>
      <c r="AP4151" s="3"/>
      <c r="AQ4151" s="3"/>
      <c r="AR4151" s="3"/>
      <c r="AS4151" s="36"/>
      <c r="AT4151" s="36"/>
      <c r="AU4151" s="36"/>
      <c r="AV4151" s="36"/>
      <c r="AW4151" s="36"/>
      <c r="AX4151" s="36"/>
      <c r="AY4151" s="36"/>
      <c r="AZ4151" s="36"/>
      <c r="BA4151" s="36"/>
    </row>
    <row r="4152" spans="24:53" x14ac:dyDescent="0.25">
      <c r="X4152" s="3"/>
      <c r="Y4152" s="49"/>
      <c r="AO4152" s="3"/>
      <c r="AP4152" s="3"/>
      <c r="AQ4152" s="3"/>
      <c r="AR4152" s="3"/>
      <c r="AS4152" s="36"/>
      <c r="AT4152" s="36"/>
      <c r="AU4152" s="36"/>
      <c r="AV4152" s="36"/>
      <c r="AW4152" s="36"/>
      <c r="AX4152" s="36"/>
      <c r="AY4152" s="36"/>
      <c r="AZ4152" s="36"/>
      <c r="BA4152" s="36"/>
    </row>
    <row r="4153" spans="24:53" x14ac:dyDescent="0.25">
      <c r="X4153" s="3"/>
      <c r="Y4153" s="49"/>
      <c r="AO4153" s="3"/>
      <c r="AP4153" s="3"/>
      <c r="AQ4153" s="3"/>
      <c r="AR4153" s="3"/>
      <c r="AS4153" s="36"/>
      <c r="AT4153" s="36"/>
      <c r="AU4153" s="36"/>
      <c r="AV4153" s="36"/>
      <c r="AW4153" s="36"/>
      <c r="AX4153" s="36"/>
      <c r="AY4153" s="36"/>
      <c r="AZ4153" s="36"/>
      <c r="BA4153" s="36"/>
    </row>
    <row r="4154" spans="24:53" x14ac:dyDescent="0.25">
      <c r="X4154" s="3"/>
      <c r="Y4154" s="49"/>
      <c r="AO4154" s="3"/>
      <c r="AP4154" s="3"/>
      <c r="AQ4154" s="3"/>
      <c r="AR4154" s="3"/>
      <c r="AS4154" s="36"/>
      <c r="AT4154" s="36"/>
      <c r="AU4154" s="36"/>
      <c r="AV4154" s="36"/>
      <c r="AW4154" s="36"/>
      <c r="AX4154" s="36"/>
      <c r="AY4154" s="36"/>
      <c r="AZ4154" s="36"/>
      <c r="BA4154" s="36"/>
    </row>
    <row r="4155" spans="24:53" x14ac:dyDescent="0.25">
      <c r="X4155" s="3"/>
      <c r="Y4155" s="49"/>
      <c r="AO4155" s="3"/>
      <c r="AP4155" s="3"/>
      <c r="AQ4155" s="3"/>
      <c r="AR4155" s="3"/>
      <c r="AS4155" s="36"/>
      <c r="AT4155" s="36"/>
      <c r="AU4155" s="36"/>
      <c r="AV4155" s="36"/>
      <c r="AW4155" s="36"/>
      <c r="AX4155" s="36"/>
      <c r="AY4155" s="36"/>
      <c r="AZ4155" s="36"/>
      <c r="BA4155" s="36"/>
    </row>
    <row r="4156" spans="24:53" x14ac:dyDescent="0.25">
      <c r="X4156" s="3"/>
      <c r="Y4156" s="49"/>
      <c r="AO4156" s="3"/>
      <c r="AP4156" s="3"/>
      <c r="AQ4156" s="3"/>
      <c r="AR4156" s="3"/>
      <c r="AS4156" s="36"/>
      <c r="AT4156" s="36"/>
      <c r="AU4156" s="36"/>
      <c r="AV4156" s="36"/>
      <c r="AW4156" s="36"/>
      <c r="AX4156" s="36"/>
      <c r="AY4156" s="36"/>
      <c r="AZ4156" s="36"/>
      <c r="BA4156" s="36"/>
    </row>
    <row r="4157" spans="24:53" x14ac:dyDescent="0.25">
      <c r="X4157" s="3"/>
      <c r="Y4157" s="49"/>
      <c r="AO4157" s="3"/>
      <c r="AP4157" s="3"/>
      <c r="AQ4157" s="3"/>
      <c r="AR4157" s="3"/>
      <c r="AS4157" s="36"/>
      <c r="AT4157" s="36"/>
      <c r="AU4157" s="36"/>
      <c r="AV4157" s="36"/>
      <c r="AW4157" s="36"/>
      <c r="AX4157" s="36"/>
      <c r="AY4157" s="36"/>
      <c r="AZ4157" s="36"/>
      <c r="BA4157" s="36"/>
    </row>
    <row r="4158" spans="24:53" x14ac:dyDescent="0.25">
      <c r="X4158" s="3"/>
      <c r="Y4158" s="49"/>
      <c r="AO4158" s="3"/>
      <c r="AP4158" s="3"/>
      <c r="AQ4158" s="3"/>
      <c r="AR4158" s="3"/>
      <c r="AS4158" s="36"/>
      <c r="AT4158" s="36"/>
      <c r="AU4158" s="36"/>
      <c r="AV4158" s="36"/>
      <c r="AW4158" s="36"/>
      <c r="AX4158" s="36"/>
      <c r="AY4158" s="36"/>
      <c r="AZ4158" s="36"/>
      <c r="BA4158" s="36"/>
    </row>
    <row r="4159" spans="24:53" x14ac:dyDescent="0.25">
      <c r="X4159" s="3"/>
      <c r="Y4159" s="49"/>
      <c r="AO4159" s="3"/>
      <c r="AP4159" s="3"/>
      <c r="AQ4159" s="3"/>
      <c r="AR4159" s="3"/>
      <c r="AS4159" s="36"/>
      <c r="AT4159" s="36"/>
      <c r="AU4159" s="36"/>
      <c r="AV4159" s="36"/>
      <c r="AW4159" s="36"/>
      <c r="AX4159" s="36"/>
      <c r="AY4159" s="36"/>
      <c r="AZ4159" s="36"/>
      <c r="BA4159" s="36"/>
    </row>
    <row r="4160" spans="24:53" x14ac:dyDescent="0.25">
      <c r="X4160" s="3"/>
      <c r="Y4160" s="49"/>
      <c r="AO4160" s="3"/>
      <c r="AP4160" s="3"/>
      <c r="AQ4160" s="3"/>
      <c r="AR4160" s="3"/>
      <c r="AS4160" s="36"/>
      <c r="AT4160" s="36"/>
      <c r="AU4160" s="36"/>
      <c r="AV4160" s="36"/>
      <c r="AW4160" s="36"/>
      <c r="AX4160" s="36"/>
      <c r="AY4160" s="36"/>
      <c r="AZ4160" s="36"/>
      <c r="BA4160" s="36"/>
    </row>
    <row r="4161" spans="24:53" x14ac:dyDescent="0.25">
      <c r="X4161" s="3"/>
      <c r="Y4161" s="49"/>
      <c r="AO4161" s="3"/>
      <c r="AP4161" s="3"/>
      <c r="AQ4161" s="3"/>
      <c r="AR4161" s="3"/>
      <c r="AS4161" s="36"/>
      <c r="AT4161" s="36"/>
      <c r="AU4161" s="36"/>
      <c r="AV4161" s="36"/>
      <c r="AW4161" s="36"/>
      <c r="AX4161" s="36"/>
      <c r="AY4161" s="36"/>
      <c r="AZ4161" s="36"/>
      <c r="BA4161" s="36"/>
    </row>
    <row r="4162" spans="24:53" x14ac:dyDescent="0.25">
      <c r="X4162" s="3"/>
      <c r="Y4162" s="49"/>
      <c r="AO4162" s="3"/>
      <c r="AP4162" s="3"/>
      <c r="AQ4162" s="3"/>
      <c r="AR4162" s="3"/>
      <c r="AS4162" s="36"/>
      <c r="AT4162" s="36"/>
      <c r="AU4162" s="36"/>
      <c r="AV4162" s="36"/>
      <c r="AW4162" s="36"/>
      <c r="AX4162" s="36"/>
      <c r="AY4162" s="36"/>
      <c r="AZ4162" s="36"/>
      <c r="BA4162" s="36"/>
    </row>
    <row r="4163" spans="24:53" x14ac:dyDescent="0.25">
      <c r="X4163" s="3"/>
      <c r="Y4163" s="49"/>
      <c r="AO4163" s="3"/>
      <c r="AP4163" s="3"/>
      <c r="AQ4163" s="3"/>
      <c r="AR4163" s="3"/>
      <c r="AS4163" s="36"/>
      <c r="AT4163" s="36"/>
      <c r="AU4163" s="36"/>
      <c r="AV4163" s="36"/>
      <c r="AW4163" s="36"/>
      <c r="AX4163" s="36"/>
      <c r="AY4163" s="36"/>
      <c r="AZ4163" s="36"/>
      <c r="BA4163" s="36"/>
    </row>
    <row r="4164" spans="24:53" x14ac:dyDescent="0.25">
      <c r="X4164" s="3"/>
      <c r="Y4164" s="49"/>
      <c r="AO4164" s="3"/>
      <c r="AP4164" s="3"/>
      <c r="AQ4164" s="3"/>
      <c r="AR4164" s="3"/>
      <c r="AS4164" s="36"/>
      <c r="AT4164" s="36"/>
      <c r="AU4164" s="36"/>
      <c r="AV4164" s="36"/>
      <c r="AW4164" s="36"/>
      <c r="AX4164" s="36"/>
      <c r="AY4164" s="36"/>
      <c r="AZ4164" s="36"/>
      <c r="BA4164" s="36"/>
    </row>
    <row r="4165" spans="24:53" x14ac:dyDescent="0.25">
      <c r="X4165" s="3"/>
      <c r="Y4165" s="49"/>
      <c r="AO4165" s="3"/>
      <c r="AP4165" s="3"/>
      <c r="AQ4165" s="3"/>
      <c r="AR4165" s="3"/>
      <c r="AS4165" s="36"/>
      <c r="AT4165" s="36"/>
      <c r="AU4165" s="36"/>
      <c r="AV4165" s="36"/>
      <c r="AW4165" s="36"/>
      <c r="AX4165" s="36"/>
      <c r="AY4165" s="36"/>
      <c r="AZ4165" s="36"/>
      <c r="BA4165" s="36"/>
    </row>
    <row r="4166" spans="24:53" x14ac:dyDescent="0.25">
      <c r="X4166" s="3"/>
      <c r="Y4166" s="49"/>
      <c r="AO4166" s="3"/>
      <c r="AP4166" s="3"/>
      <c r="AQ4166" s="3"/>
      <c r="AR4166" s="3"/>
      <c r="AS4166" s="36"/>
      <c r="AT4166" s="36"/>
      <c r="AU4166" s="36"/>
      <c r="AV4166" s="36"/>
      <c r="AW4166" s="36"/>
      <c r="AX4166" s="36"/>
      <c r="AY4166" s="36"/>
      <c r="AZ4166" s="36"/>
      <c r="BA4166" s="36"/>
    </row>
    <row r="4167" spans="24:53" x14ac:dyDescent="0.25">
      <c r="X4167" s="3"/>
      <c r="Y4167" s="49"/>
      <c r="AO4167" s="3"/>
      <c r="AP4167" s="3"/>
      <c r="AQ4167" s="3"/>
      <c r="AR4167" s="3"/>
      <c r="AS4167" s="36"/>
      <c r="AT4167" s="36"/>
      <c r="AU4167" s="36"/>
      <c r="AV4167" s="36"/>
      <c r="AW4167" s="36"/>
      <c r="AX4167" s="36"/>
      <c r="AY4167" s="36"/>
      <c r="AZ4167" s="36"/>
      <c r="BA4167" s="36"/>
    </row>
    <row r="4168" spans="24:53" x14ac:dyDescent="0.25">
      <c r="X4168" s="3"/>
      <c r="Y4168" s="49"/>
      <c r="AO4168" s="3"/>
      <c r="AP4168" s="3"/>
      <c r="AQ4168" s="3"/>
      <c r="AR4168" s="3"/>
      <c r="AS4168" s="36"/>
      <c r="AT4168" s="36"/>
      <c r="AU4168" s="36"/>
      <c r="AV4168" s="36"/>
      <c r="AW4168" s="36"/>
      <c r="AX4168" s="36"/>
      <c r="AY4168" s="36"/>
      <c r="AZ4168" s="36"/>
      <c r="BA4168" s="36"/>
    </row>
    <row r="4169" spans="24:53" x14ac:dyDescent="0.25">
      <c r="X4169" s="3"/>
      <c r="Y4169" s="49"/>
      <c r="AO4169" s="3"/>
      <c r="AP4169" s="3"/>
      <c r="AQ4169" s="3"/>
      <c r="AR4169" s="3"/>
      <c r="AS4169" s="36"/>
      <c r="AT4169" s="36"/>
      <c r="AU4169" s="36"/>
      <c r="AV4169" s="36"/>
      <c r="AW4169" s="36"/>
      <c r="AX4169" s="36"/>
      <c r="AY4169" s="36"/>
      <c r="AZ4169" s="36"/>
      <c r="BA4169" s="36"/>
    </row>
    <row r="4170" spans="24:53" x14ac:dyDescent="0.25">
      <c r="X4170" s="3"/>
      <c r="Y4170" s="49"/>
      <c r="AO4170" s="3"/>
      <c r="AP4170" s="3"/>
      <c r="AQ4170" s="3"/>
      <c r="AR4170" s="3"/>
      <c r="AS4170" s="36"/>
      <c r="AT4170" s="36"/>
      <c r="AU4170" s="36"/>
      <c r="AV4170" s="36"/>
      <c r="AW4170" s="36"/>
      <c r="AX4170" s="36"/>
      <c r="AY4170" s="36"/>
      <c r="AZ4170" s="36"/>
      <c r="BA4170" s="36"/>
    </row>
    <row r="4171" spans="24:53" x14ac:dyDescent="0.25">
      <c r="X4171" s="3"/>
      <c r="Y4171" s="49"/>
      <c r="AO4171" s="3"/>
      <c r="AP4171" s="3"/>
      <c r="AQ4171" s="3"/>
      <c r="AR4171" s="3"/>
      <c r="AS4171" s="36"/>
      <c r="AT4171" s="36"/>
      <c r="AU4171" s="36"/>
      <c r="AV4171" s="36"/>
      <c r="AW4171" s="36"/>
      <c r="AX4171" s="36"/>
      <c r="AY4171" s="36"/>
      <c r="AZ4171" s="36"/>
      <c r="BA4171" s="36"/>
    </row>
    <row r="4172" spans="24:53" x14ac:dyDescent="0.25">
      <c r="X4172" s="3"/>
      <c r="Y4172" s="49"/>
      <c r="AO4172" s="3"/>
      <c r="AP4172" s="3"/>
      <c r="AQ4172" s="3"/>
      <c r="AR4172" s="3"/>
      <c r="AS4172" s="36"/>
      <c r="AT4172" s="36"/>
      <c r="AU4172" s="36"/>
      <c r="AV4172" s="36"/>
      <c r="AW4172" s="36"/>
      <c r="AX4172" s="36"/>
      <c r="AY4172" s="36"/>
      <c r="AZ4172" s="36"/>
      <c r="BA4172" s="36"/>
    </row>
    <row r="4173" spans="24:53" x14ac:dyDescent="0.25">
      <c r="X4173" s="3"/>
      <c r="Y4173" s="49"/>
      <c r="AO4173" s="3"/>
      <c r="AP4173" s="3"/>
      <c r="AQ4173" s="3"/>
      <c r="AR4173" s="3"/>
      <c r="AS4173" s="36"/>
      <c r="AT4173" s="36"/>
      <c r="AU4173" s="36"/>
      <c r="AV4173" s="36"/>
      <c r="AW4173" s="36"/>
      <c r="AX4173" s="36"/>
      <c r="AY4173" s="36"/>
      <c r="AZ4173" s="36"/>
      <c r="BA4173" s="36"/>
    </row>
    <row r="4174" spans="24:53" x14ac:dyDescent="0.25">
      <c r="X4174" s="3"/>
      <c r="Y4174" s="49"/>
      <c r="AO4174" s="3"/>
      <c r="AP4174" s="3"/>
      <c r="AQ4174" s="3"/>
      <c r="AR4174" s="3"/>
      <c r="AS4174" s="36"/>
      <c r="AT4174" s="36"/>
      <c r="AU4174" s="36"/>
      <c r="AV4174" s="36"/>
      <c r="AW4174" s="36"/>
      <c r="AX4174" s="36"/>
      <c r="AY4174" s="36"/>
      <c r="AZ4174" s="36"/>
      <c r="BA4174" s="36"/>
    </row>
    <row r="4175" spans="24:53" x14ac:dyDescent="0.25">
      <c r="X4175" s="3"/>
      <c r="Y4175" s="49"/>
      <c r="AO4175" s="3"/>
      <c r="AP4175" s="3"/>
      <c r="AQ4175" s="3"/>
      <c r="AR4175" s="3"/>
      <c r="AS4175" s="36"/>
      <c r="AT4175" s="36"/>
      <c r="AU4175" s="36"/>
      <c r="AV4175" s="36"/>
      <c r="AW4175" s="36"/>
      <c r="AX4175" s="36"/>
      <c r="AY4175" s="36"/>
      <c r="AZ4175" s="36"/>
      <c r="BA4175" s="36"/>
    </row>
    <row r="4176" spans="24:53" x14ac:dyDescent="0.25">
      <c r="X4176" s="3"/>
      <c r="Y4176" s="49"/>
      <c r="AO4176" s="3"/>
      <c r="AP4176" s="3"/>
      <c r="AQ4176" s="3"/>
      <c r="AR4176" s="3"/>
      <c r="AS4176" s="36"/>
      <c r="AT4176" s="36"/>
      <c r="AU4176" s="36"/>
      <c r="AV4176" s="36"/>
      <c r="AW4176" s="36"/>
      <c r="AX4176" s="36"/>
      <c r="AY4176" s="36"/>
      <c r="AZ4176" s="36"/>
      <c r="BA4176" s="36"/>
    </row>
    <row r="4177" spans="24:53" x14ac:dyDescent="0.25">
      <c r="X4177" s="3"/>
      <c r="Y4177" s="49"/>
      <c r="AO4177" s="3"/>
      <c r="AP4177" s="3"/>
      <c r="AQ4177" s="3"/>
      <c r="AR4177" s="3"/>
      <c r="AS4177" s="36"/>
      <c r="AT4177" s="36"/>
      <c r="AU4177" s="36"/>
      <c r="AV4177" s="36"/>
      <c r="AW4177" s="36"/>
      <c r="AX4177" s="36"/>
      <c r="AY4177" s="36"/>
      <c r="AZ4177" s="36"/>
      <c r="BA4177" s="36"/>
    </row>
    <row r="4178" spans="24:53" x14ac:dyDescent="0.25">
      <c r="X4178" s="3"/>
      <c r="Y4178" s="49"/>
      <c r="AO4178" s="3"/>
      <c r="AP4178" s="3"/>
      <c r="AQ4178" s="3"/>
      <c r="AR4178" s="3"/>
      <c r="AS4178" s="36"/>
      <c r="AT4178" s="36"/>
      <c r="AU4178" s="36"/>
      <c r="AV4178" s="36"/>
      <c r="AW4178" s="36"/>
      <c r="AX4178" s="36"/>
      <c r="AY4178" s="36"/>
      <c r="AZ4178" s="36"/>
      <c r="BA4178" s="36"/>
    </row>
    <row r="4179" spans="24:53" x14ac:dyDescent="0.25">
      <c r="X4179" s="3"/>
      <c r="Y4179" s="49"/>
      <c r="AO4179" s="3"/>
      <c r="AP4179" s="3"/>
      <c r="AQ4179" s="3"/>
      <c r="AR4179" s="3"/>
      <c r="AS4179" s="36"/>
      <c r="AT4179" s="36"/>
      <c r="AU4179" s="36"/>
      <c r="AV4179" s="36"/>
      <c r="AW4179" s="36"/>
      <c r="AX4179" s="36"/>
      <c r="AY4179" s="36"/>
      <c r="AZ4179" s="36"/>
      <c r="BA4179" s="36"/>
    </row>
    <row r="4180" spans="24:53" x14ac:dyDescent="0.25">
      <c r="X4180" s="3"/>
      <c r="Y4180" s="49"/>
      <c r="AO4180" s="3"/>
      <c r="AP4180" s="3"/>
      <c r="AQ4180" s="3"/>
      <c r="AR4180" s="3"/>
      <c r="AS4180" s="36"/>
      <c r="AT4180" s="36"/>
      <c r="AU4180" s="36"/>
      <c r="AV4180" s="36"/>
      <c r="AW4180" s="36"/>
      <c r="AX4180" s="36"/>
      <c r="AY4180" s="36"/>
      <c r="AZ4180" s="36"/>
      <c r="BA4180" s="36"/>
    </row>
    <row r="4181" spans="24:53" x14ac:dyDescent="0.25">
      <c r="X4181" s="3"/>
      <c r="Y4181" s="49"/>
      <c r="AO4181" s="3"/>
      <c r="AP4181" s="3"/>
      <c r="AQ4181" s="3"/>
      <c r="AR4181" s="3"/>
      <c r="AS4181" s="36"/>
      <c r="AT4181" s="36"/>
      <c r="AU4181" s="36"/>
      <c r="AV4181" s="36"/>
      <c r="AW4181" s="36"/>
      <c r="AX4181" s="36"/>
      <c r="AY4181" s="36"/>
      <c r="AZ4181" s="36"/>
      <c r="BA4181" s="36"/>
    </row>
    <row r="4182" spans="24:53" x14ac:dyDescent="0.25">
      <c r="X4182" s="3"/>
      <c r="Y4182" s="49"/>
      <c r="AO4182" s="3"/>
      <c r="AP4182" s="3"/>
      <c r="AQ4182" s="3"/>
      <c r="AR4182" s="3"/>
      <c r="AS4182" s="36"/>
      <c r="AT4182" s="36"/>
      <c r="AU4182" s="36"/>
      <c r="AV4182" s="36"/>
      <c r="AW4182" s="36"/>
      <c r="AX4182" s="36"/>
      <c r="AY4182" s="36"/>
      <c r="AZ4182" s="36"/>
      <c r="BA4182" s="36"/>
    </row>
    <row r="4183" spans="24:53" x14ac:dyDescent="0.25">
      <c r="X4183" s="3"/>
      <c r="Y4183" s="49"/>
      <c r="AO4183" s="3"/>
      <c r="AP4183" s="3"/>
      <c r="AQ4183" s="3"/>
      <c r="AR4183" s="3"/>
      <c r="AS4183" s="36"/>
      <c r="AT4183" s="36"/>
      <c r="AU4183" s="36"/>
      <c r="AV4183" s="36"/>
      <c r="AW4183" s="36"/>
      <c r="AX4183" s="36"/>
      <c r="AY4183" s="36"/>
      <c r="AZ4183" s="36"/>
      <c r="BA4183" s="36"/>
    </row>
    <row r="4184" spans="24:53" x14ac:dyDescent="0.25">
      <c r="X4184" s="3"/>
      <c r="Y4184" s="49"/>
      <c r="AO4184" s="3"/>
      <c r="AP4184" s="3"/>
      <c r="AQ4184" s="3"/>
      <c r="AR4184" s="3"/>
      <c r="AS4184" s="36"/>
      <c r="AT4184" s="36"/>
      <c r="AU4184" s="36"/>
      <c r="AV4184" s="36"/>
      <c r="AW4184" s="36"/>
      <c r="AX4184" s="36"/>
      <c r="AY4184" s="36"/>
      <c r="AZ4184" s="36"/>
      <c r="BA4184" s="36"/>
    </row>
    <row r="4185" spans="24:53" x14ac:dyDescent="0.25">
      <c r="X4185" s="3"/>
      <c r="Y4185" s="49"/>
      <c r="AO4185" s="3"/>
      <c r="AP4185" s="3"/>
      <c r="AQ4185" s="3"/>
      <c r="AR4185" s="3"/>
      <c r="AS4185" s="36"/>
      <c r="AT4185" s="36"/>
      <c r="AU4185" s="36"/>
      <c r="AV4185" s="36"/>
      <c r="AW4185" s="36"/>
      <c r="AX4185" s="36"/>
      <c r="AY4185" s="36"/>
      <c r="AZ4185" s="36"/>
      <c r="BA4185" s="36"/>
    </row>
    <row r="4186" spans="24:53" x14ac:dyDescent="0.25">
      <c r="X4186" s="3"/>
      <c r="Y4186" s="49"/>
      <c r="AO4186" s="3"/>
      <c r="AP4186" s="3"/>
      <c r="AQ4186" s="3"/>
      <c r="AR4186" s="3"/>
      <c r="AS4186" s="36"/>
      <c r="AT4186" s="36"/>
      <c r="AU4186" s="36"/>
      <c r="AV4186" s="36"/>
      <c r="AW4186" s="36"/>
      <c r="AX4186" s="36"/>
      <c r="AY4186" s="36"/>
      <c r="AZ4186" s="36"/>
      <c r="BA4186" s="36"/>
    </row>
    <row r="4187" spans="24:53" x14ac:dyDescent="0.25">
      <c r="X4187" s="3"/>
      <c r="Y4187" s="49"/>
      <c r="AO4187" s="3"/>
      <c r="AP4187" s="3"/>
      <c r="AQ4187" s="3"/>
      <c r="AR4187" s="3"/>
      <c r="AS4187" s="36"/>
      <c r="AT4187" s="36"/>
      <c r="AU4187" s="36"/>
      <c r="AV4187" s="36"/>
      <c r="AW4187" s="36"/>
      <c r="AX4187" s="36"/>
      <c r="AY4187" s="36"/>
      <c r="AZ4187" s="36"/>
      <c r="BA4187" s="36"/>
    </row>
    <row r="4188" spans="24:53" x14ac:dyDescent="0.25">
      <c r="X4188" s="3"/>
      <c r="Y4188" s="49"/>
      <c r="AO4188" s="3"/>
      <c r="AP4188" s="3"/>
      <c r="AQ4188" s="3"/>
      <c r="AR4188" s="3"/>
      <c r="AS4188" s="36"/>
      <c r="AT4188" s="36"/>
      <c r="AU4188" s="36"/>
      <c r="AV4188" s="36"/>
      <c r="AW4188" s="36"/>
      <c r="AX4188" s="36"/>
      <c r="AY4188" s="36"/>
      <c r="AZ4188" s="36"/>
      <c r="BA4188" s="36"/>
    </row>
    <row r="4189" spans="24:53" x14ac:dyDescent="0.25">
      <c r="X4189" s="3"/>
      <c r="Y4189" s="49"/>
      <c r="AO4189" s="3"/>
      <c r="AP4189" s="3"/>
      <c r="AQ4189" s="3"/>
      <c r="AR4189" s="3"/>
      <c r="AS4189" s="36"/>
      <c r="AT4189" s="36"/>
      <c r="AU4189" s="36"/>
      <c r="AV4189" s="36"/>
      <c r="AW4189" s="36"/>
      <c r="AX4189" s="36"/>
      <c r="AY4189" s="36"/>
      <c r="AZ4189" s="36"/>
      <c r="BA4189" s="36"/>
    </row>
    <row r="4190" spans="24:53" x14ac:dyDescent="0.25">
      <c r="X4190" s="3"/>
      <c r="Y4190" s="49"/>
      <c r="AO4190" s="3"/>
      <c r="AP4190" s="3"/>
      <c r="AQ4190" s="3"/>
      <c r="AR4190" s="3"/>
      <c r="AS4190" s="36"/>
      <c r="AT4190" s="36"/>
      <c r="AU4190" s="36"/>
      <c r="AV4190" s="36"/>
      <c r="AW4190" s="36"/>
      <c r="AX4190" s="36"/>
      <c r="AY4190" s="36"/>
      <c r="AZ4190" s="36"/>
      <c r="BA4190" s="36"/>
    </row>
    <row r="4191" spans="24:53" x14ac:dyDescent="0.25">
      <c r="X4191" s="3"/>
      <c r="Y4191" s="49"/>
      <c r="AO4191" s="3"/>
      <c r="AP4191" s="3"/>
      <c r="AQ4191" s="3"/>
      <c r="AR4191" s="3"/>
      <c r="AS4191" s="36"/>
      <c r="AT4191" s="36"/>
      <c r="AU4191" s="36"/>
      <c r="AV4191" s="36"/>
      <c r="AW4191" s="36"/>
      <c r="AX4191" s="36"/>
      <c r="AY4191" s="36"/>
      <c r="AZ4191" s="36"/>
      <c r="BA4191" s="36"/>
    </row>
    <row r="4192" spans="24:53" x14ac:dyDescent="0.25">
      <c r="X4192" s="3"/>
      <c r="Y4192" s="49"/>
      <c r="AO4192" s="3"/>
      <c r="AP4192" s="3"/>
      <c r="AQ4192" s="3"/>
      <c r="AR4192" s="3"/>
      <c r="AS4192" s="36"/>
      <c r="AT4192" s="36"/>
      <c r="AU4192" s="36"/>
      <c r="AV4192" s="36"/>
      <c r="AW4192" s="36"/>
      <c r="AX4192" s="36"/>
      <c r="AY4192" s="36"/>
      <c r="AZ4192" s="36"/>
      <c r="BA4192" s="36"/>
    </row>
    <row r="4193" spans="24:53" x14ac:dyDescent="0.25">
      <c r="X4193" s="3"/>
      <c r="Y4193" s="49"/>
      <c r="AO4193" s="3"/>
      <c r="AP4193" s="3"/>
      <c r="AQ4193" s="3"/>
      <c r="AR4193" s="3"/>
      <c r="AS4193" s="36"/>
      <c r="AT4193" s="36"/>
      <c r="AU4193" s="36"/>
      <c r="AV4193" s="36"/>
      <c r="AW4193" s="36"/>
      <c r="AX4193" s="36"/>
      <c r="AY4193" s="36"/>
      <c r="AZ4193" s="36"/>
      <c r="BA4193" s="36"/>
    </row>
    <row r="4194" spans="24:53" x14ac:dyDescent="0.25">
      <c r="X4194" s="3"/>
      <c r="Y4194" s="49"/>
      <c r="AO4194" s="3"/>
      <c r="AP4194" s="3"/>
      <c r="AQ4194" s="3"/>
      <c r="AR4194" s="3"/>
      <c r="AS4194" s="36"/>
      <c r="AT4194" s="36"/>
      <c r="AU4194" s="36"/>
      <c r="AV4194" s="36"/>
      <c r="AW4194" s="36"/>
      <c r="AX4194" s="36"/>
      <c r="AY4194" s="36"/>
      <c r="AZ4194" s="36"/>
      <c r="BA4194" s="36"/>
    </row>
    <row r="4195" spans="24:53" x14ac:dyDescent="0.25">
      <c r="X4195" s="3"/>
      <c r="Y4195" s="49"/>
      <c r="AO4195" s="3"/>
      <c r="AP4195" s="3"/>
      <c r="AQ4195" s="3"/>
      <c r="AR4195" s="3"/>
      <c r="AS4195" s="36"/>
      <c r="AT4195" s="36"/>
      <c r="AU4195" s="36"/>
      <c r="AV4195" s="36"/>
      <c r="AW4195" s="36"/>
      <c r="AX4195" s="36"/>
      <c r="AY4195" s="36"/>
      <c r="AZ4195" s="36"/>
      <c r="BA4195" s="36"/>
    </row>
    <row r="4196" spans="24:53" x14ac:dyDescent="0.25">
      <c r="X4196" s="3"/>
      <c r="Y4196" s="49"/>
      <c r="AO4196" s="3"/>
      <c r="AP4196" s="3"/>
      <c r="AQ4196" s="3"/>
      <c r="AR4196" s="3"/>
      <c r="AS4196" s="36"/>
      <c r="AT4196" s="36"/>
      <c r="AU4196" s="36"/>
      <c r="AV4196" s="36"/>
      <c r="AW4196" s="36"/>
      <c r="AX4196" s="36"/>
      <c r="AY4196" s="36"/>
      <c r="AZ4196" s="36"/>
      <c r="BA4196" s="36"/>
    </row>
    <row r="4197" spans="24:53" x14ac:dyDescent="0.25">
      <c r="X4197" s="3"/>
      <c r="Y4197" s="49"/>
      <c r="AO4197" s="3"/>
      <c r="AP4197" s="3"/>
      <c r="AQ4197" s="3"/>
      <c r="AR4197" s="3"/>
      <c r="AS4197" s="36"/>
      <c r="AT4197" s="36"/>
      <c r="AU4197" s="36"/>
      <c r="AV4197" s="36"/>
      <c r="AW4197" s="36"/>
      <c r="AX4197" s="36"/>
      <c r="AY4197" s="36"/>
      <c r="AZ4197" s="36"/>
      <c r="BA4197" s="36"/>
    </row>
    <row r="4198" spans="24:53" x14ac:dyDescent="0.25">
      <c r="X4198" s="3"/>
      <c r="Y4198" s="49"/>
      <c r="AO4198" s="3"/>
      <c r="AP4198" s="3"/>
      <c r="AQ4198" s="3"/>
      <c r="AR4198" s="3"/>
      <c r="AS4198" s="36"/>
      <c r="AT4198" s="36"/>
      <c r="AU4198" s="36"/>
      <c r="AV4198" s="36"/>
      <c r="AW4198" s="36"/>
      <c r="AX4198" s="36"/>
      <c r="AY4198" s="36"/>
      <c r="AZ4198" s="36"/>
      <c r="BA4198" s="36"/>
    </row>
    <row r="4199" spans="24:53" x14ac:dyDescent="0.25">
      <c r="X4199" s="3"/>
      <c r="Y4199" s="49"/>
      <c r="AO4199" s="3"/>
      <c r="AP4199" s="3"/>
      <c r="AQ4199" s="3"/>
      <c r="AR4199" s="3"/>
      <c r="AS4199" s="36"/>
      <c r="AT4199" s="36"/>
      <c r="AU4199" s="36"/>
      <c r="AV4199" s="36"/>
      <c r="AW4199" s="36"/>
      <c r="AX4199" s="36"/>
      <c r="AY4199" s="36"/>
      <c r="AZ4199" s="36"/>
      <c r="BA4199" s="36"/>
    </row>
    <row r="4200" spans="24:53" x14ac:dyDescent="0.25">
      <c r="X4200" s="3"/>
      <c r="Y4200" s="49"/>
      <c r="AO4200" s="3"/>
      <c r="AP4200" s="3"/>
      <c r="AQ4200" s="3"/>
      <c r="AR4200" s="3"/>
      <c r="AS4200" s="36"/>
      <c r="AT4200" s="36"/>
      <c r="AU4200" s="36"/>
      <c r="AV4200" s="36"/>
      <c r="AW4200" s="36"/>
      <c r="AX4200" s="36"/>
      <c r="AY4200" s="36"/>
      <c r="AZ4200" s="36"/>
      <c r="BA4200" s="36"/>
    </row>
    <row r="4201" spans="24:53" x14ac:dyDescent="0.25">
      <c r="X4201" s="3"/>
      <c r="Y4201" s="49"/>
      <c r="AO4201" s="3"/>
      <c r="AP4201" s="3"/>
      <c r="AQ4201" s="3"/>
      <c r="AR4201" s="3"/>
      <c r="AS4201" s="36"/>
      <c r="AT4201" s="36"/>
      <c r="AU4201" s="36"/>
      <c r="AV4201" s="36"/>
      <c r="AW4201" s="36"/>
      <c r="AX4201" s="36"/>
      <c r="AY4201" s="36"/>
      <c r="AZ4201" s="36"/>
      <c r="BA4201" s="36"/>
    </row>
    <row r="4202" spans="24:53" x14ac:dyDescent="0.25">
      <c r="X4202" s="3"/>
      <c r="Y4202" s="49"/>
      <c r="AO4202" s="3"/>
      <c r="AP4202" s="3"/>
      <c r="AQ4202" s="3"/>
      <c r="AR4202" s="3"/>
      <c r="AS4202" s="36"/>
      <c r="AT4202" s="36"/>
      <c r="AU4202" s="36"/>
      <c r="AV4202" s="36"/>
      <c r="AW4202" s="36"/>
      <c r="AX4202" s="36"/>
      <c r="AY4202" s="36"/>
      <c r="AZ4202" s="36"/>
      <c r="BA4202" s="36"/>
    </row>
    <row r="4203" spans="24:53" x14ac:dyDescent="0.25">
      <c r="X4203" s="3"/>
      <c r="Y4203" s="49"/>
      <c r="AO4203" s="3"/>
      <c r="AP4203" s="3"/>
      <c r="AQ4203" s="3"/>
      <c r="AR4203" s="3"/>
      <c r="AS4203" s="36"/>
      <c r="AT4203" s="36"/>
      <c r="AU4203" s="36"/>
      <c r="AV4203" s="36"/>
      <c r="AW4203" s="36"/>
      <c r="AX4203" s="36"/>
      <c r="AY4203" s="36"/>
      <c r="AZ4203" s="36"/>
      <c r="BA4203" s="36"/>
    </row>
    <row r="4204" spans="24:53" x14ac:dyDescent="0.25">
      <c r="X4204" s="3"/>
      <c r="Y4204" s="49"/>
      <c r="AO4204" s="3"/>
      <c r="AP4204" s="3"/>
      <c r="AQ4204" s="3"/>
      <c r="AR4204" s="3"/>
      <c r="AS4204" s="36"/>
      <c r="AT4204" s="36"/>
      <c r="AU4204" s="36"/>
      <c r="AV4204" s="36"/>
      <c r="AW4204" s="36"/>
      <c r="AX4204" s="36"/>
      <c r="AY4204" s="36"/>
      <c r="AZ4204" s="36"/>
      <c r="BA4204" s="36"/>
    </row>
    <row r="4205" spans="24:53" x14ac:dyDescent="0.25">
      <c r="X4205" s="3"/>
      <c r="Y4205" s="49"/>
      <c r="AO4205" s="3"/>
      <c r="AP4205" s="3"/>
      <c r="AQ4205" s="3"/>
      <c r="AR4205" s="3"/>
      <c r="AS4205" s="36"/>
      <c r="AT4205" s="36"/>
      <c r="AU4205" s="36"/>
      <c r="AV4205" s="36"/>
      <c r="AW4205" s="36"/>
      <c r="AX4205" s="36"/>
      <c r="AY4205" s="36"/>
      <c r="AZ4205" s="36"/>
      <c r="BA4205" s="36"/>
    </row>
    <row r="4206" spans="24:53" x14ac:dyDescent="0.25">
      <c r="X4206" s="3"/>
      <c r="Y4206" s="49"/>
      <c r="AO4206" s="3"/>
      <c r="AP4206" s="3"/>
      <c r="AQ4206" s="3"/>
      <c r="AR4206" s="3"/>
      <c r="AS4206" s="36"/>
      <c r="AT4206" s="36"/>
      <c r="AU4206" s="36"/>
      <c r="AV4206" s="36"/>
      <c r="AW4206" s="36"/>
      <c r="AX4206" s="36"/>
      <c r="AY4206" s="36"/>
      <c r="AZ4206" s="36"/>
      <c r="BA4206" s="36"/>
    </row>
    <row r="4207" spans="24:53" x14ac:dyDescent="0.25">
      <c r="X4207" s="3"/>
      <c r="Y4207" s="49"/>
      <c r="AO4207" s="3"/>
      <c r="AP4207" s="3"/>
      <c r="AQ4207" s="3"/>
      <c r="AR4207" s="3"/>
      <c r="AS4207" s="36"/>
      <c r="AT4207" s="36"/>
      <c r="AU4207" s="36"/>
      <c r="AV4207" s="36"/>
      <c r="AW4207" s="36"/>
      <c r="AX4207" s="36"/>
      <c r="AY4207" s="36"/>
      <c r="AZ4207" s="36"/>
      <c r="BA4207" s="36"/>
    </row>
    <row r="4208" spans="24:53" x14ac:dyDescent="0.25">
      <c r="X4208" s="3"/>
      <c r="Y4208" s="49"/>
      <c r="AO4208" s="3"/>
      <c r="AP4208" s="3"/>
      <c r="AQ4208" s="3"/>
      <c r="AR4208" s="3"/>
      <c r="AS4208" s="36"/>
      <c r="AT4208" s="36"/>
      <c r="AU4208" s="36"/>
      <c r="AV4208" s="36"/>
      <c r="AW4208" s="36"/>
      <c r="AX4208" s="36"/>
      <c r="AY4208" s="36"/>
      <c r="AZ4208" s="36"/>
      <c r="BA4208" s="36"/>
    </row>
    <row r="4209" spans="24:53" x14ac:dyDescent="0.25">
      <c r="X4209" s="3"/>
      <c r="Y4209" s="49"/>
      <c r="AO4209" s="3"/>
      <c r="AP4209" s="3"/>
      <c r="AQ4209" s="3"/>
      <c r="AR4209" s="3"/>
      <c r="AS4209" s="36"/>
      <c r="AT4209" s="36"/>
      <c r="AU4209" s="36"/>
      <c r="AV4209" s="36"/>
      <c r="AW4209" s="36"/>
      <c r="AX4209" s="36"/>
      <c r="AY4209" s="36"/>
      <c r="AZ4209" s="36"/>
      <c r="BA4209" s="36"/>
    </row>
    <row r="4210" spans="24:53" x14ac:dyDescent="0.25">
      <c r="X4210" s="3"/>
      <c r="Y4210" s="49"/>
      <c r="AO4210" s="3"/>
      <c r="AP4210" s="3"/>
      <c r="AQ4210" s="3"/>
      <c r="AR4210" s="3"/>
      <c r="AS4210" s="36"/>
      <c r="AT4210" s="36"/>
      <c r="AU4210" s="36"/>
      <c r="AV4210" s="36"/>
      <c r="AW4210" s="36"/>
      <c r="AX4210" s="36"/>
      <c r="AY4210" s="36"/>
      <c r="AZ4210" s="36"/>
      <c r="BA4210" s="36"/>
    </row>
    <row r="4211" spans="24:53" x14ac:dyDescent="0.25">
      <c r="X4211" s="3"/>
      <c r="Y4211" s="49"/>
      <c r="AO4211" s="3"/>
      <c r="AP4211" s="3"/>
      <c r="AQ4211" s="3"/>
      <c r="AR4211" s="3"/>
      <c r="AS4211" s="36"/>
      <c r="AT4211" s="36"/>
      <c r="AU4211" s="36"/>
      <c r="AV4211" s="36"/>
      <c r="AW4211" s="36"/>
      <c r="AX4211" s="36"/>
      <c r="AY4211" s="36"/>
      <c r="AZ4211" s="36"/>
      <c r="BA4211" s="36"/>
    </row>
    <row r="4212" spans="24:53" x14ac:dyDescent="0.25">
      <c r="X4212" s="3"/>
      <c r="Y4212" s="49"/>
      <c r="AO4212" s="3"/>
      <c r="AP4212" s="3"/>
      <c r="AQ4212" s="3"/>
      <c r="AR4212" s="3"/>
      <c r="AS4212" s="36"/>
      <c r="AT4212" s="36"/>
      <c r="AU4212" s="36"/>
      <c r="AV4212" s="36"/>
      <c r="AW4212" s="36"/>
      <c r="AX4212" s="36"/>
      <c r="AY4212" s="36"/>
      <c r="AZ4212" s="36"/>
      <c r="BA4212" s="36"/>
    </row>
    <row r="4213" spans="24:53" x14ac:dyDescent="0.25">
      <c r="X4213" s="3"/>
      <c r="Y4213" s="49"/>
      <c r="AO4213" s="3"/>
      <c r="AP4213" s="3"/>
      <c r="AQ4213" s="3"/>
      <c r="AR4213" s="3"/>
      <c r="AS4213" s="36"/>
      <c r="AT4213" s="36"/>
      <c r="AU4213" s="36"/>
      <c r="AV4213" s="36"/>
      <c r="AW4213" s="36"/>
      <c r="AX4213" s="36"/>
      <c r="AY4213" s="36"/>
      <c r="AZ4213" s="36"/>
      <c r="BA4213" s="36"/>
    </row>
    <row r="4214" spans="24:53" x14ac:dyDescent="0.25">
      <c r="X4214" s="3"/>
      <c r="Y4214" s="49"/>
      <c r="AO4214" s="3"/>
      <c r="AP4214" s="3"/>
      <c r="AQ4214" s="3"/>
      <c r="AR4214" s="3"/>
      <c r="AS4214" s="36"/>
      <c r="AT4214" s="36"/>
      <c r="AU4214" s="36"/>
      <c r="AV4214" s="36"/>
      <c r="AW4214" s="36"/>
      <c r="AX4214" s="36"/>
      <c r="AY4214" s="36"/>
      <c r="AZ4214" s="36"/>
      <c r="BA4214" s="36"/>
    </row>
    <row r="4215" spans="24:53" x14ac:dyDescent="0.25">
      <c r="X4215" s="3"/>
      <c r="Y4215" s="49"/>
      <c r="AO4215" s="3"/>
      <c r="AP4215" s="3"/>
      <c r="AQ4215" s="3"/>
      <c r="AR4215" s="3"/>
      <c r="AS4215" s="36"/>
      <c r="AT4215" s="36"/>
      <c r="AU4215" s="36"/>
      <c r="AV4215" s="36"/>
      <c r="AW4215" s="36"/>
      <c r="AX4215" s="36"/>
      <c r="AY4215" s="36"/>
      <c r="AZ4215" s="36"/>
      <c r="BA4215" s="36"/>
    </row>
    <row r="4216" spans="24:53" x14ac:dyDescent="0.25">
      <c r="X4216" s="3"/>
      <c r="Y4216" s="49"/>
      <c r="AO4216" s="3"/>
      <c r="AP4216" s="3"/>
      <c r="AQ4216" s="3"/>
      <c r="AR4216" s="3"/>
      <c r="AS4216" s="36"/>
      <c r="AT4216" s="36"/>
      <c r="AU4216" s="36"/>
      <c r="AV4216" s="36"/>
      <c r="AW4216" s="36"/>
      <c r="AX4216" s="36"/>
      <c r="AY4216" s="36"/>
      <c r="AZ4216" s="36"/>
      <c r="BA4216" s="36"/>
    </row>
    <row r="4217" spans="24:53" x14ac:dyDescent="0.25">
      <c r="X4217" s="3"/>
      <c r="Y4217" s="49"/>
      <c r="AO4217" s="3"/>
      <c r="AP4217" s="3"/>
      <c r="AQ4217" s="3"/>
      <c r="AR4217" s="3"/>
      <c r="AS4217" s="36"/>
      <c r="AT4217" s="36"/>
      <c r="AU4217" s="36"/>
      <c r="AV4217" s="36"/>
      <c r="AW4217" s="36"/>
      <c r="AX4217" s="36"/>
      <c r="AY4217" s="36"/>
      <c r="AZ4217" s="36"/>
      <c r="BA4217" s="36"/>
    </row>
    <row r="4218" spans="24:53" x14ac:dyDescent="0.25">
      <c r="X4218" s="3"/>
      <c r="Y4218" s="49"/>
      <c r="AO4218" s="3"/>
      <c r="AP4218" s="3"/>
      <c r="AQ4218" s="3"/>
      <c r="AR4218" s="3"/>
      <c r="AS4218" s="36"/>
      <c r="AT4218" s="36"/>
      <c r="AU4218" s="36"/>
      <c r="AV4218" s="36"/>
      <c r="AW4218" s="36"/>
      <c r="AX4218" s="36"/>
      <c r="AY4218" s="36"/>
      <c r="AZ4218" s="36"/>
      <c r="BA4218" s="36"/>
    </row>
    <row r="4219" spans="24:53" x14ac:dyDescent="0.25">
      <c r="X4219" s="3"/>
      <c r="Y4219" s="49"/>
      <c r="AO4219" s="3"/>
      <c r="AP4219" s="3"/>
      <c r="AQ4219" s="3"/>
      <c r="AR4219" s="3"/>
      <c r="AS4219" s="36"/>
      <c r="AT4219" s="36"/>
      <c r="AU4219" s="36"/>
      <c r="AV4219" s="36"/>
      <c r="AW4219" s="36"/>
      <c r="AX4219" s="36"/>
      <c r="AY4219" s="36"/>
      <c r="AZ4219" s="36"/>
      <c r="BA4219" s="36"/>
    </row>
    <row r="4220" spans="24:53" x14ac:dyDescent="0.25">
      <c r="X4220" s="3"/>
      <c r="Y4220" s="49"/>
      <c r="AO4220" s="3"/>
      <c r="AP4220" s="3"/>
      <c r="AQ4220" s="3"/>
      <c r="AR4220" s="3"/>
      <c r="AS4220" s="36"/>
      <c r="AT4220" s="36"/>
      <c r="AU4220" s="36"/>
      <c r="AV4220" s="36"/>
      <c r="AW4220" s="36"/>
      <c r="AX4220" s="36"/>
      <c r="AY4220" s="36"/>
      <c r="AZ4220" s="36"/>
      <c r="BA4220" s="36"/>
    </row>
    <row r="4221" spans="24:53" x14ac:dyDescent="0.25">
      <c r="X4221" s="3"/>
      <c r="Y4221" s="49"/>
      <c r="AO4221" s="3"/>
      <c r="AP4221" s="3"/>
      <c r="AQ4221" s="3"/>
      <c r="AR4221" s="3"/>
      <c r="AS4221" s="36"/>
      <c r="AT4221" s="36"/>
      <c r="AU4221" s="36"/>
      <c r="AV4221" s="36"/>
      <c r="AW4221" s="36"/>
      <c r="AX4221" s="36"/>
      <c r="AY4221" s="36"/>
      <c r="AZ4221" s="36"/>
      <c r="BA4221" s="36"/>
    </row>
    <row r="4222" spans="24:53" x14ac:dyDescent="0.25">
      <c r="X4222" s="3"/>
      <c r="Y4222" s="49"/>
      <c r="AO4222" s="3"/>
      <c r="AP4222" s="3"/>
      <c r="AQ4222" s="3"/>
      <c r="AR4222" s="3"/>
      <c r="AS4222" s="36"/>
      <c r="AT4222" s="36"/>
      <c r="AU4222" s="36"/>
      <c r="AV4222" s="36"/>
      <c r="AW4222" s="36"/>
      <c r="AX4222" s="36"/>
      <c r="AY4222" s="36"/>
      <c r="AZ4222" s="36"/>
      <c r="BA4222" s="36"/>
    </row>
    <row r="4223" spans="24:53" x14ac:dyDescent="0.25">
      <c r="X4223" s="3"/>
      <c r="Y4223" s="49"/>
      <c r="AO4223" s="3"/>
      <c r="AP4223" s="3"/>
      <c r="AQ4223" s="3"/>
      <c r="AR4223" s="3"/>
      <c r="AS4223" s="36"/>
      <c r="AT4223" s="36"/>
      <c r="AU4223" s="36"/>
      <c r="AV4223" s="36"/>
      <c r="AW4223" s="36"/>
      <c r="AX4223" s="36"/>
      <c r="AY4223" s="36"/>
      <c r="AZ4223" s="36"/>
      <c r="BA4223" s="36"/>
    </row>
    <row r="4224" spans="24:53" x14ac:dyDescent="0.25">
      <c r="X4224" s="3"/>
      <c r="Y4224" s="49"/>
      <c r="AO4224" s="3"/>
      <c r="AP4224" s="3"/>
      <c r="AQ4224" s="3"/>
      <c r="AR4224" s="3"/>
      <c r="AS4224" s="36"/>
      <c r="AT4224" s="36"/>
      <c r="AU4224" s="36"/>
      <c r="AV4224" s="36"/>
      <c r="AW4224" s="36"/>
      <c r="AX4224" s="36"/>
      <c r="AY4224" s="36"/>
      <c r="AZ4224" s="36"/>
      <c r="BA4224" s="36"/>
    </row>
    <row r="4225" spans="24:53" x14ac:dyDescent="0.25">
      <c r="X4225" s="3"/>
      <c r="Y4225" s="49"/>
      <c r="AO4225" s="3"/>
      <c r="AP4225" s="3"/>
      <c r="AQ4225" s="3"/>
      <c r="AR4225" s="3"/>
      <c r="AS4225" s="36"/>
      <c r="AT4225" s="36"/>
      <c r="AU4225" s="36"/>
      <c r="AV4225" s="36"/>
      <c r="AW4225" s="36"/>
      <c r="AX4225" s="36"/>
      <c r="AY4225" s="36"/>
      <c r="AZ4225" s="36"/>
      <c r="BA4225" s="36"/>
    </row>
    <row r="4226" spans="24:53" x14ac:dyDescent="0.25">
      <c r="X4226" s="3"/>
      <c r="Y4226" s="49"/>
      <c r="AO4226" s="3"/>
      <c r="AP4226" s="3"/>
      <c r="AQ4226" s="3"/>
      <c r="AR4226" s="3"/>
      <c r="AS4226" s="36"/>
      <c r="AT4226" s="36"/>
      <c r="AU4226" s="36"/>
      <c r="AV4226" s="36"/>
      <c r="AW4226" s="36"/>
      <c r="AX4226" s="36"/>
      <c r="AY4226" s="36"/>
      <c r="AZ4226" s="36"/>
      <c r="BA4226" s="36"/>
    </row>
    <row r="4227" spans="24:53" x14ac:dyDescent="0.25">
      <c r="X4227" s="3"/>
      <c r="Y4227" s="49"/>
      <c r="AO4227" s="3"/>
      <c r="AP4227" s="3"/>
      <c r="AQ4227" s="3"/>
      <c r="AR4227" s="3"/>
      <c r="AS4227" s="36"/>
      <c r="AT4227" s="36"/>
      <c r="AU4227" s="36"/>
      <c r="AV4227" s="36"/>
      <c r="AW4227" s="36"/>
      <c r="AX4227" s="36"/>
      <c r="AY4227" s="36"/>
      <c r="AZ4227" s="36"/>
      <c r="BA4227" s="36"/>
    </row>
    <row r="4228" spans="24:53" x14ac:dyDescent="0.25">
      <c r="X4228" s="3"/>
      <c r="Y4228" s="49"/>
      <c r="AO4228" s="3"/>
      <c r="AP4228" s="3"/>
      <c r="AQ4228" s="3"/>
      <c r="AR4228" s="3"/>
      <c r="AS4228" s="36"/>
      <c r="AT4228" s="36"/>
      <c r="AU4228" s="36"/>
      <c r="AV4228" s="36"/>
      <c r="AW4228" s="36"/>
      <c r="AX4228" s="36"/>
      <c r="AY4228" s="36"/>
      <c r="AZ4228" s="36"/>
      <c r="BA4228" s="36"/>
    </row>
    <row r="4229" spans="24:53" x14ac:dyDescent="0.25">
      <c r="X4229" s="3"/>
      <c r="Y4229" s="49"/>
      <c r="AO4229" s="3"/>
      <c r="AP4229" s="3"/>
      <c r="AQ4229" s="3"/>
      <c r="AR4229" s="3"/>
      <c r="AS4229" s="36"/>
      <c r="AT4229" s="36"/>
      <c r="AU4229" s="36"/>
      <c r="AV4229" s="36"/>
      <c r="AW4229" s="36"/>
      <c r="AX4229" s="36"/>
      <c r="AY4229" s="36"/>
      <c r="AZ4229" s="36"/>
      <c r="BA4229" s="36"/>
    </row>
    <row r="4230" spans="24:53" x14ac:dyDescent="0.25">
      <c r="X4230" s="3"/>
      <c r="Y4230" s="49"/>
      <c r="AO4230" s="3"/>
      <c r="AP4230" s="3"/>
      <c r="AQ4230" s="3"/>
      <c r="AR4230" s="3"/>
      <c r="AS4230" s="36"/>
      <c r="AT4230" s="36"/>
      <c r="AU4230" s="36"/>
      <c r="AV4230" s="36"/>
      <c r="AW4230" s="36"/>
      <c r="AX4230" s="36"/>
      <c r="AY4230" s="36"/>
      <c r="AZ4230" s="36"/>
      <c r="BA4230" s="36"/>
    </row>
    <row r="4231" spans="24:53" x14ac:dyDescent="0.25">
      <c r="X4231" s="3"/>
      <c r="Y4231" s="49"/>
      <c r="AO4231" s="3"/>
      <c r="AP4231" s="3"/>
      <c r="AQ4231" s="3"/>
      <c r="AR4231" s="3"/>
      <c r="AS4231" s="36"/>
      <c r="AT4231" s="36"/>
      <c r="AU4231" s="36"/>
      <c r="AV4231" s="36"/>
      <c r="AW4231" s="36"/>
      <c r="AX4231" s="36"/>
      <c r="AY4231" s="36"/>
      <c r="AZ4231" s="36"/>
      <c r="BA4231" s="36"/>
    </row>
    <row r="4232" spans="24:53" x14ac:dyDescent="0.25">
      <c r="X4232" s="3"/>
      <c r="Y4232" s="49"/>
      <c r="AO4232" s="3"/>
      <c r="AP4232" s="3"/>
      <c r="AQ4232" s="3"/>
      <c r="AR4232" s="3"/>
      <c r="AS4232" s="36"/>
      <c r="AT4232" s="36"/>
      <c r="AU4232" s="36"/>
      <c r="AV4232" s="36"/>
      <c r="AW4232" s="36"/>
      <c r="AX4232" s="36"/>
      <c r="AY4232" s="36"/>
      <c r="AZ4232" s="36"/>
      <c r="BA4232" s="36"/>
    </row>
    <row r="4233" spans="24:53" x14ac:dyDescent="0.25">
      <c r="X4233" s="3"/>
      <c r="Y4233" s="49"/>
      <c r="AO4233" s="3"/>
      <c r="AP4233" s="3"/>
      <c r="AQ4233" s="3"/>
      <c r="AR4233" s="3"/>
      <c r="AS4233" s="36"/>
      <c r="AT4233" s="36"/>
      <c r="AU4233" s="36"/>
      <c r="AV4233" s="36"/>
      <c r="AW4233" s="36"/>
      <c r="AX4233" s="36"/>
      <c r="AY4233" s="36"/>
      <c r="AZ4233" s="36"/>
      <c r="BA4233" s="36"/>
    </row>
    <row r="4234" spans="24:53" x14ac:dyDescent="0.25">
      <c r="X4234" s="3"/>
      <c r="Y4234" s="49"/>
      <c r="AO4234" s="3"/>
      <c r="AP4234" s="3"/>
      <c r="AQ4234" s="3"/>
      <c r="AR4234" s="3"/>
      <c r="AS4234" s="36"/>
      <c r="AT4234" s="36"/>
      <c r="AU4234" s="36"/>
      <c r="AV4234" s="36"/>
      <c r="AW4234" s="36"/>
      <c r="AX4234" s="36"/>
      <c r="AY4234" s="36"/>
      <c r="AZ4234" s="36"/>
      <c r="BA4234" s="36"/>
    </row>
    <row r="4235" spans="24:53" x14ac:dyDescent="0.25">
      <c r="X4235" s="3"/>
      <c r="Y4235" s="49"/>
      <c r="AO4235" s="3"/>
      <c r="AP4235" s="3"/>
      <c r="AQ4235" s="3"/>
      <c r="AR4235" s="3"/>
      <c r="AS4235" s="36"/>
      <c r="AT4235" s="36"/>
      <c r="AU4235" s="36"/>
      <c r="AV4235" s="36"/>
      <c r="AW4235" s="36"/>
      <c r="AX4235" s="36"/>
      <c r="AY4235" s="36"/>
      <c r="AZ4235" s="36"/>
      <c r="BA4235" s="36"/>
    </row>
    <row r="4236" spans="24:53" x14ac:dyDescent="0.25">
      <c r="X4236" s="3"/>
      <c r="Y4236" s="49"/>
      <c r="AO4236" s="3"/>
      <c r="AP4236" s="3"/>
      <c r="AQ4236" s="3"/>
      <c r="AR4236" s="3"/>
      <c r="AS4236" s="36"/>
      <c r="AT4236" s="36"/>
      <c r="AU4236" s="36"/>
      <c r="AV4236" s="36"/>
      <c r="AW4236" s="36"/>
      <c r="AX4236" s="36"/>
      <c r="AY4236" s="36"/>
      <c r="AZ4236" s="36"/>
      <c r="BA4236" s="36"/>
    </row>
    <row r="4237" spans="24:53" x14ac:dyDescent="0.25">
      <c r="X4237" s="3"/>
      <c r="Y4237" s="49"/>
      <c r="AO4237" s="3"/>
      <c r="AP4237" s="3"/>
      <c r="AQ4237" s="3"/>
      <c r="AR4237" s="3"/>
      <c r="AS4237" s="36"/>
      <c r="AT4237" s="36"/>
      <c r="AU4237" s="36"/>
      <c r="AV4237" s="36"/>
      <c r="AW4237" s="36"/>
      <c r="AX4237" s="36"/>
      <c r="AY4237" s="36"/>
      <c r="AZ4237" s="36"/>
      <c r="BA4237" s="36"/>
    </row>
    <row r="4238" spans="24:53" x14ac:dyDescent="0.25">
      <c r="X4238" s="3"/>
      <c r="Y4238" s="49"/>
      <c r="AO4238" s="3"/>
      <c r="AP4238" s="3"/>
      <c r="AQ4238" s="3"/>
      <c r="AR4238" s="3"/>
      <c r="AS4238" s="36"/>
      <c r="AT4238" s="36"/>
      <c r="AU4238" s="36"/>
      <c r="AV4238" s="36"/>
      <c r="AW4238" s="36"/>
      <c r="AX4238" s="36"/>
      <c r="AY4238" s="36"/>
      <c r="AZ4238" s="36"/>
      <c r="BA4238" s="36"/>
    </row>
    <row r="4239" spans="24:53" x14ac:dyDescent="0.25">
      <c r="X4239" s="3"/>
      <c r="Y4239" s="49"/>
      <c r="AO4239" s="3"/>
      <c r="AP4239" s="3"/>
      <c r="AQ4239" s="3"/>
      <c r="AR4239" s="3"/>
      <c r="AS4239" s="36"/>
      <c r="AT4239" s="36"/>
      <c r="AU4239" s="36"/>
      <c r="AV4239" s="36"/>
      <c r="AW4239" s="36"/>
      <c r="AX4239" s="36"/>
      <c r="AY4239" s="36"/>
      <c r="AZ4239" s="36"/>
      <c r="BA4239" s="36"/>
    </row>
    <row r="4240" spans="24:53" x14ac:dyDescent="0.25">
      <c r="X4240" s="3"/>
      <c r="Y4240" s="49"/>
      <c r="AO4240" s="3"/>
      <c r="AP4240" s="3"/>
      <c r="AQ4240" s="3"/>
      <c r="AR4240" s="3"/>
      <c r="AS4240" s="36"/>
      <c r="AT4240" s="36"/>
      <c r="AU4240" s="36"/>
      <c r="AV4240" s="36"/>
      <c r="AW4240" s="36"/>
      <c r="AX4240" s="36"/>
      <c r="AY4240" s="36"/>
      <c r="AZ4240" s="36"/>
      <c r="BA4240" s="36"/>
    </row>
    <row r="4241" spans="24:53" x14ac:dyDescent="0.25">
      <c r="X4241" s="3"/>
      <c r="Y4241" s="49"/>
      <c r="AO4241" s="3"/>
      <c r="AP4241" s="3"/>
      <c r="AQ4241" s="3"/>
      <c r="AR4241" s="3"/>
      <c r="AS4241" s="36"/>
      <c r="AT4241" s="36"/>
      <c r="AU4241" s="36"/>
      <c r="AV4241" s="36"/>
      <c r="AW4241" s="36"/>
      <c r="AX4241" s="36"/>
      <c r="AY4241" s="36"/>
      <c r="AZ4241" s="36"/>
      <c r="BA4241" s="36"/>
    </row>
    <row r="4242" spans="24:53" x14ac:dyDescent="0.25">
      <c r="X4242" s="3"/>
      <c r="Y4242" s="49"/>
      <c r="AO4242" s="3"/>
      <c r="AP4242" s="3"/>
      <c r="AQ4242" s="3"/>
      <c r="AR4242" s="3"/>
      <c r="AS4242" s="36"/>
      <c r="AT4242" s="36"/>
      <c r="AU4242" s="36"/>
      <c r="AV4242" s="36"/>
      <c r="AW4242" s="36"/>
      <c r="AX4242" s="36"/>
      <c r="AY4242" s="36"/>
      <c r="AZ4242" s="36"/>
      <c r="BA4242" s="36"/>
    </row>
    <row r="4243" spans="24:53" x14ac:dyDescent="0.25">
      <c r="X4243" s="3"/>
      <c r="Y4243" s="49"/>
      <c r="AO4243" s="3"/>
      <c r="AP4243" s="3"/>
      <c r="AQ4243" s="3"/>
      <c r="AR4243" s="3"/>
      <c r="AS4243" s="36"/>
      <c r="AT4243" s="36"/>
      <c r="AU4243" s="36"/>
      <c r="AV4243" s="36"/>
      <c r="AW4243" s="36"/>
      <c r="AX4243" s="36"/>
      <c r="AY4243" s="36"/>
      <c r="AZ4243" s="36"/>
      <c r="BA4243" s="36"/>
    </row>
    <row r="4244" spans="24:53" x14ac:dyDescent="0.25">
      <c r="X4244" s="3"/>
      <c r="Y4244" s="49"/>
      <c r="AO4244" s="3"/>
      <c r="AP4244" s="3"/>
      <c r="AQ4244" s="3"/>
      <c r="AR4244" s="3"/>
      <c r="AS4244" s="36"/>
      <c r="AT4244" s="36"/>
      <c r="AU4244" s="36"/>
      <c r="AV4244" s="36"/>
      <c r="AW4244" s="36"/>
      <c r="AX4244" s="36"/>
      <c r="AY4244" s="36"/>
      <c r="AZ4244" s="36"/>
      <c r="BA4244" s="36"/>
    </row>
    <row r="4245" spans="24:53" x14ac:dyDescent="0.25">
      <c r="X4245" s="3"/>
      <c r="Y4245" s="49"/>
      <c r="AO4245" s="3"/>
      <c r="AP4245" s="3"/>
      <c r="AQ4245" s="3"/>
      <c r="AR4245" s="3"/>
      <c r="AS4245" s="36"/>
      <c r="AT4245" s="36"/>
      <c r="AU4245" s="36"/>
      <c r="AV4245" s="36"/>
      <c r="AW4245" s="36"/>
      <c r="AX4245" s="36"/>
      <c r="AY4245" s="36"/>
      <c r="AZ4245" s="36"/>
      <c r="BA4245" s="36"/>
    </row>
    <row r="4246" spans="24:53" x14ac:dyDescent="0.25">
      <c r="X4246" s="3"/>
      <c r="Y4246" s="49"/>
      <c r="AO4246" s="3"/>
      <c r="AP4246" s="3"/>
      <c r="AQ4246" s="3"/>
      <c r="AR4246" s="3"/>
      <c r="AS4246" s="36"/>
      <c r="AT4246" s="36"/>
      <c r="AU4246" s="36"/>
      <c r="AV4246" s="36"/>
      <c r="AW4246" s="36"/>
      <c r="AX4246" s="36"/>
      <c r="AY4246" s="36"/>
      <c r="AZ4246" s="36"/>
      <c r="BA4246" s="36"/>
    </row>
    <row r="4247" spans="24:53" x14ac:dyDescent="0.25">
      <c r="X4247" s="3"/>
      <c r="Y4247" s="49"/>
      <c r="AO4247" s="3"/>
      <c r="AP4247" s="3"/>
      <c r="AQ4247" s="3"/>
      <c r="AR4247" s="3"/>
      <c r="AS4247" s="36"/>
      <c r="AT4247" s="36"/>
      <c r="AU4247" s="36"/>
      <c r="AV4247" s="36"/>
      <c r="AW4247" s="36"/>
      <c r="AX4247" s="36"/>
      <c r="AY4247" s="36"/>
      <c r="AZ4247" s="36"/>
      <c r="BA4247" s="36"/>
    </row>
    <row r="4248" spans="24:53" x14ac:dyDescent="0.25">
      <c r="X4248" s="3"/>
      <c r="Y4248" s="49"/>
      <c r="AO4248" s="3"/>
      <c r="AP4248" s="3"/>
      <c r="AQ4248" s="3"/>
      <c r="AR4248" s="3"/>
      <c r="AS4248" s="36"/>
      <c r="AT4248" s="36"/>
      <c r="AU4248" s="36"/>
      <c r="AV4248" s="36"/>
      <c r="AW4248" s="36"/>
      <c r="AX4248" s="36"/>
      <c r="AY4248" s="36"/>
      <c r="AZ4248" s="36"/>
      <c r="BA4248" s="36"/>
    </row>
    <row r="4249" spans="24:53" x14ac:dyDescent="0.25">
      <c r="X4249" s="3"/>
      <c r="Y4249" s="49"/>
      <c r="AO4249" s="3"/>
      <c r="AP4249" s="3"/>
      <c r="AQ4249" s="3"/>
      <c r="AR4249" s="3"/>
      <c r="AS4249" s="36"/>
      <c r="AT4249" s="36"/>
      <c r="AU4249" s="36"/>
      <c r="AV4249" s="36"/>
      <c r="AW4249" s="36"/>
      <c r="AX4249" s="36"/>
      <c r="AY4249" s="36"/>
      <c r="AZ4249" s="36"/>
      <c r="BA4249" s="36"/>
    </row>
    <row r="4250" spans="24:53" x14ac:dyDescent="0.25">
      <c r="X4250" s="3"/>
      <c r="Y4250" s="49"/>
      <c r="AO4250" s="3"/>
      <c r="AP4250" s="3"/>
      <c r="AQ4250" s="3"/>
      <c r="AR4250" s="3"/>
      <c r="AS4250" s="36"/>
      <c r="AT4250" s="36"/>
      <c r="AU4250" s="36"/>
      <c r="AV4250" s="36"/>
      <c r="AW4250" s="36"/>
      <c r="AX4250" s="36"/>
      <c r="AY4250" s="36"/>
      <c r="AZ4250" s="36"/>
      <c r="BA4250" s="36"/>
    </row>
    <row r="4251" spans="24:53" x14ac:dyDescent="0.25">
      <c r="X4251" s="3"/>
      <c r="Y4251" s="49"/>
      <c r="AO4251" s="3"/>
      <c r="AP4251" s="3"/>
      <c r="AQ4251" s="3"/>
      <c r="AR4251" s="3"/>
      <c r="AS4251" s="36"/>
      <c r="AT4251" s="36"/>
      <c r="AU4251" s="36"/>
      <c r="AV4251" s="36"/>
      <c r="AW4251" s="36"/>
      <c r="AX4251" s="36"/>
      <c r="AY4251" s="36"/>
      <c r="AZ4251" s="36"/>
      <c r="BA4251" s="36"/>
    </row>
    <row r="4252" spans="24:53" x14ac:dyDescent="0.25">
      <c r="X4252" s="3"/>
      <c r="Y4252" s="49"/>
      <c r="AO4252" s="3"/>
      <c r="AP4252" s="3"/>
      <c r="AQ4252" s="3"/>
      <c r="AR4252" s="3"/>
      <c r="AS4252" s="36"/>
      <c r="AT4252" s="36"/>
      <c r="AU4252" s="36"/>
      <c r="AV4252" s="36"/>
      <c r="AW4252" s="36"/>
      <c r="AX4252" s="36"/>
      <c r="AY4252" s="36"/>
      <c r="AZ4252" s="36"/>
      <c r="BA4252" s="36"/>
    </row>
    <row r="4253" spans="24:53" x14ac:dyDescent="0.25">
      <c r="X4253" s="3"/>
      <c r="Y4253" s="49"/>
      <c r="AO4253" s="3"/>
      <c r="AP4253" s="3"/>
      <c r="AQ4253" s="3"/>
      <c r="AR4253" s="3"/>
      <c r="AS4253" s="36"/>
      <c r="AT4253" s="36"/>
      <c r="AU4253" s="36"/>
      <c r="AV4253" s="36"/>
      <c r="AW4253" s="36"/>
      <c r="AX4253" s="36"/>
      <c r="AY4253" s="36"/>
      <c r="AZ4253" s="36"/>
      <c r="BA4253" s="36"/>
    </row>
    <row r="4254" spans="24:53" x14ac:dyDescent="0.25">
      <c r="X4254" s="3"/>
      <c r="Y4254" s="49"/>
      <c r="AO4254" s="3"/>
      <c r="AP4254" s="3"/>
      <c r="AQ4254" s="3"/>
      <c r="AR4254" s="3"/>
      <c r="AS4254" s="36"/>
      <c r="AT4254" s="36"/>
      <c r="AU4254" s="36"/>
      <c r="AV4254" s="36"/>
      <c r="AW4254" s="36"/>
      <c r="AX4254" s="36"/>
      <c r="AY4254" s="36"/>
      <c r="AZ4254" s="36"/>
      <c r="BA4254" s="36"/>
    </row>
    <row r="4255" spans="24:53" x14ac:dyDescent="0.25">
      <c r="X4255" s="3"/>
      <c r="Y4255" s="49"/>
      <c r="AO4255" s="3"/>
      <c r="AP4255" s="3"/>
      <c r="AQ4255" s="3"/>
      <c r="AR4255" s="3"/>
      <c r="AS4255" s="36"/>
      <c r="AT4255" s="36"/>
      <c r="AU4255" s="36"/>
      <c r="AV4255" s="36"/>
      <c r="AW4255" s="36"/>
      <c r="AX4255" s="36"/>
      <c r="AY4255" s="36"/>
      <c r="AZ4255" s="36"/>
      <c r="BA4255" s="36"/>
    </row>
    <row r="4256" spans="24:53" x14ac:dyDescent="0.25">
      <c r="X4256" s="3"/>
      <c r="Y4256" s="49"/>
      <c r="AO4256" s="3"/>
      <c r="AP4256" s="3"/>
      <c r="AQ4256" s="3"/>
      <c r="AR4256" s="3"/>
      <c r="AS4256" s="36"/>
      <c r="AT4256" s="36"/>
      <c r="AU4256" s="36"/>
      <c r="AV4256" s="36"/>
      <c r="AW4256" s="36"/>
      <c r="AX4256" s="36"/>
      <c r="AY4256" s="36"/>
      <c r="AZ4256" s="36"/>
      <c r="BA4256" s="36"/>
    </row>
    <row r="4257" spans="24:53" x14ac:dyDescent="0.25">
      <c r="X4257" s="3"/>
      <c r="Y4257" s="49"/>
      <c r="AO4257" s="3"/>
      <c r="AP4257" s="3"/>
      <c r="AQ4257" s="3"/>
      <c r="AR4257" s="3"/>
      <c r="AS4257" s="36"/>
      <c r="AT4257" s="36"/>
      <c r="AU4257" s="36"/>
      <c r="AV4257" s="36"/>
      <c r="AW4257" s="36"/>
      <c r="AX4257" s="36"/>
      <c r="AY4257" s="36"/>
      <c r="AZ4257" s="36"/>
      <c r="BA4257" s="36"/>
    </row>
    <row r="4258" spans="24:53" x14ac:dyDescent="0.25">
      <c r="X4258" s="3"/>
      <c r="Y4258" s="49"/>
      <c r="AO4258" s="3"/>
      <c r="AP4258" s="3"/>
      <c r="AQ4258" s="3"/>
      <c r="AR4258" s="3"/>
      <c r="AS4258" s="36"/>
      <c r="AT4258" s="36"/>
      <c r="AU4258" s="36"/>
      <c r="AV4258" s="36"/>
      <c r="AW4258" s="36"/>
      <c r="AX4258" s="36"/>
      <c r="AY4258" s="36"/>
      <c r="AZ4258" s="36"/>
      <c r="BA4258" s="36"/>
    </row>
    <row r="4259" spans="24:53" x14ac:dyDescent="0.25">
      <c r="X4259" s="3"/>
      <c r="Y4259" s="49"/>
      <c r="AO4259" s="3"/>
      <c r="AP4259" s="3"/>
      <c r="AQ4259" s="3"/>
      <c r="AR4259" s="3"/>
      <c r="AS4259" s="36"/>
      <c r="AT4259" s="36"/>
      <c r="AU4259" s="36"/>
      <c r="AV4259" s="36"/>
      <c r="AW4259" s="36"/>
      <c r="AX4259" s="36"/>
      <c r="AY4259" s="36"/>
      <c r="AZ4259" s="36"/>
      <c r="BA4259" s="36"/>
    </row>
    <row r="4260" spans="24:53" x14ac:dyDescent="0.25">
      <c r="X4260" s="3"/>
      <c r="Y4260" s="49"/>
      <c r="AO4260" s="3"/>
      <c r="AP4260" s="3"/>
      <c r="AQ4260" s="3"/>
      <c r="AR4260" s="3"/>
      <c r="AS4260" s="36"/>
      <c r="AT4260" s="36"/>
      <c r="AU4260" s="36"/>
      <c r="AV4260" s="36"/>
      <c r="AW4260" s="36"/>
      <c r="AX4260" s="36"/>
      <c r="AY4260" s="36"/>
      <c r="AZ4260" s="36"/>
      <c r="BA4260" s="36"/>
    </row>
    <row r="4261" spans="24:53" x14ac:dyDescent="0.25">
      <c r="X4261" s="3"/>
      <c r="Y4261" s="49"/>
      <c r="AO4261" s="3"/>
      <c r="AP4261" s="3"/>
      <c r="AQ4261" s="3"/>
      <c r="AR4261" s="3"/>
      <c r="AS4261" s="36"/>
      <c r="AT4261" s="36"/>
      <c r="AU4261" s="36"/>
      <c r="AV4261" s="36"/>
      <c r="AW4261" s="36"/>
      <c r="AX4261" s="36"/>
      <c r="AY4261" s="36"/>
      <c r="AZ4261" s="36"/>
      <c r="BA4261" s="36"/>
    </row>
    <row r="4262" spans="24:53" x14ac:dyDescent="0.25">
      <c r="X4262" s="3"/>
      <c r="Y4262" s="49"/>
      <c r="AO4262" s="3"/>
      <c r="AP4262" s="3"/>
      <c r="AQ4262" s="3"/>
      <c r="AR4262" s="3"/>
      <c r="AS4262" s="36"/>
      <c r="AT4262" s="36"/>
      <c r="AU4262" s="36"/>
      <c r="AV4262" s="36"/>
      <c r="AW4262" s="36"/>
      <c r="AX4262" s="36"/>
      <c r="AY4262" s="36"/>
      <c r="AZ4262" s="36"/>
      <c r="BA4262" s="36"/>
    </row>
    <row r="4263" spans="24:53" x14ac:dyDescent="0.25">
      <c r="X4263" s="3"/>
      <c r="Y4263" s="49"/>
      <c r="AO4263" s="3"/>
      <c r="AP4263" s="3"/>
      <c r="AQ4263" s="3"/>
      <c r="AR4263" s="3"/>
      <c r="AS4263" s="36"/>
      <c r="AT4263" s="36"/>
      <c r="AU4263" s="36"/>
      <c r="AV4263" s="36"/>
      <c r="AW4263" s="36"/>
      <c r="AX4263" s="36"/>
      <c r="AY4263" s="36"/>
      <c r="AZ4263" s="36"/>
      <c r="BA4263" s="36"/>
    </row>
    <row r="4264" spans="24:53" x14ac:dyDescent="0.25">
      <c r="X4264" s="3"/>
      <c r="Y4264" s="49"/>
      <c r="AO4264" s="3"/>
      <c r="AP4264" s="3"/>
      <c r="AQ4264" s="3"/>
      <c r="AR4264" s="3"/>
      <c r="AS4264" s="36"/>
      <c r="AT4264" s="36"/>
      <c r="AU4264" s="36"/>
      <c r="AV4264" s="36"/>
      <c r="AW4264" s="36"/>
      <c r="AX4264" s="36"/>
      <c r="AY4264" s="36"/>
      <c r="AZ4264" s="36"/>
      <c r="BA4264" s="36"/>
    </row>
    <row r="4265" spans="24:53" x14ac:dyDescent="0.25">
      <c r="X4265" s="3"/>
      <c r="Y4265" s="49"/>
      <c r="AO4265" s="3"/>
      <c r="AP4265" s="3"/>
      <c r="AQ4265" s="3"/>
      <c r="AR4265" s="3"/>
      <c r="AS4265" s="36"/>
      <c r="AT4265" s="36"/>
      <c r="AU4265" s="36"/>
      <c r="AV4265" s="36"/>
      <c r="AW4265" s="36"/>
      <c r="AX4265" s="36"/>
      <c r="AY4265" s="36"/>
      <c r="AZ4265" s="36"/>
      <c r="BA4265" s="36"/>
    </row>
    <row r="4266" spans="24:53" x14ac:dyDescent="0.25">
      <c r="X4266" s="3"/>
      <c r="Y4266" s="49"/>
      <c r="AO4266" s="3"/>
      <c r="AP4266" s="3"/>
      <c r="AQ4266" s="3"/>
      <c r="AR4266" s="3"/>
      <c r="AS4266" s="36"/>
      <c r="AT4266" s="36"/>
      <c r="AU4266" s="36"/>
      <c r="AV4266" s="36"/>
      <c r="AW4266" s="36"/>
      <c r="AX4266" s="36"/>
      <c r="AY4266" s="36"/>
      <c r="AZ4266" s="36"/>
      <c r="BA4266" s="36"/>
    </row>
    <row r="4267" spans="24:53" x14ac:dyDescent="0.25">
      <c r="X4267" s="3"/>
      <c r="Y4267" s="49"/>
      <c r="AO4267" s="3"/>
      <c r="AP4267" s="3"/>
      <c r="AQ4267" s="3"/>
      <c r="AR4267" s="3"/>
      <c r="AS4267" s="36"/>
      <c r="AT4267" s="36"/>
      <c r="AU4267" s="36"/>
      <c r="AV4267" s="36"/>
      <c r="AW4267" s="36"/>
      <c r="AX4267" s="36"/>
      <c r="AY4267" s="36"/>
      <c r="AZ4267" s="36"/>
      <c r="BA4267" s="36"/>
    </row>
    <row r="4268" spans="24:53" x14ac:dyDescent="0.25">
      <c r="X4268" s="3"/>
      <c r="Y4268" s="49"/>
      <c r="AO4268" s="3"/>
      <c r="AP4268" s="3"/>
      <c r="AQ4268" s="3"/>
      <c r="AR4268" s="3"/>
      <c r="AS4268" s="36"/>
      <c r="AT4268" s="36"/>
      <c r="AU4268" s="36"/>
      <c r="AV4268" s="36"/>
      <c r="AW4268" s="36"/>
      <c r="AX4268" s="36"/>
      <c r="AY4268" s="36"/>
      <c r="AZ4268" s="36"/>
      <c r="BA4268" s="36"/>
    </row>
    <row r="4269" spans="24:53" x14ac:dyDescent="0.25">
      <c r="X4269" s="3"/>
      <c r="Y4269" s="49"/>
      <c r="AO4269" s="3"/>
      <c r="AP4269" s="3"/>
      <c r="AQ4269" s="3"/>
      <c r="AR4269" s="3"/>
      <c r="AS4269" s="36"/>
      <c r="AT4269" s="36"/>
      <c r="AU4269" s="36"/>
      <c r="AV4269" s="36"/>
      <c r="AW4269" s="36"/>
      <c r="AX4269" s="36"/>
      <c r="AY4269" s="36"/>
      <c r="AZ4269" s="36"/>
      <c r="BA4269" s="36"/>
    </row>
    <row r="4270" spans="24:53" x14ac:dyDescent="0.25">
      <c r="X4270" s="3"/>
      <c r="Y4270" s="49"/>
      <c r="AO4270" s="3"/>
      <c r="AP4270" s="3"/>
      <c r="AQ4270" s="3"/>
      <c r="AR4270" s="3"/>
      <c r="AS4270" s="36"/>
      <c r="AT4270" s="36"/>
      <c r="AU4270" s="36"/>
      <c r="AV4270" s="36"/>
      <c r="AW4270" s="36"/>
      <c r="AX4270" s="36"/>
      <c r="AY4270" s="36"/>
      <c r="AZ4270" s="36"/>
      <c r="BA4270" s="36"/>
    </row>
    <row r="4271" spans="24:53" x14ac:dyDescent="0.25">
      <c r="X4271" s="3"/>
      <c r="Y4271" s="49"/>
      <c r="AO4271" s="3"/>
      <c r="AP4271" s="3"/>
      <c r="AQ4271" s="3"/>
      <c r="AR4271" s="3"/>
      <c r="AS4271" s="36"/>
      <c r="AT4271" s="36"/>
      <c r="AU4271" s="36"/>
      <c r="AV4271" s="36"/>
      <c r="AW4271" s="36"/>
      <c r="AX4271" s="36"/>
      <c r="AY4271" s="36"/>
      <c r="AZ4271" s="36"/>
      <c r="BA4271" s="36"/>
    </row>
    <row r="4272" spans="24:53" x14ac:dyDescent="0.25">
      <c r="X4272" s="3"/>
      <c r="Y4272" s="49"/>
      <c r="AO4272" s="3"/>
      <c r="AP4272" s="3"/>
      <c r="AQ4272" s="3"/>
      <c r="AR4272" s="3"/>
      <c r="AS4272" s="36"/>
      <c r="AT4272" s="36"/>
      <c r="AU4272" s="36"/>
      <c r="AV4272" s="36"/>
      <c r="AW4272" s="36"/>
      <c r="AX4272" s="36"/>
      <c r="AY4272" s="36"/>
      <c r="AZ4272" s="36"/>
      <c r="BA4272" s="36"/>
    </row>
    <row r="4273" spans="24:53" x14ac:dyDescent="0.25">
      <c r="X4273" s="3"/>
      <c r="Y4273" s="49"/>
      <c r="AO4273" s="3"/>
      <c r="AP4273" s="3"/>
      <c r="AQ4273" s="3"/>
      <c r="AR4273" s="3"/>
      <c r="AS4273" s="36"/>
      <c r="AT4273" s="36"/>
      <c r="AU4273" s="36"/>
      <c r="AV4273" s="36"/>
      <c r="AW4273" s="36"/>
      <c r="AX4273" s="36"/>
      <c r="AY4273" s="36"/>
      <c r="AZ4273" s="36"/>
      <c r="BA4273" s="36"/>
    </row>
    <row r="4274" spans="24:53" x14ac:dyDescent="0.25">
      <c r="X4274" s="3"/>
      <c r="Y4274" s="49"/>
    </row>
    <row r="4275" spans="24:53" x14ac:dyDescent="0.25">
      <c r="X4275" s="3"/>
      <c r="Y4275" s="49"/>
    </row>
    <row r="4276" spans="24:53" x14ac:dyDescent="0.25">
      <c r="X4276" s="3"/>
      <c r="Y4276" s="49"/>
    </row>
    <row r="4277" spans="24:53" x14ac:dyDescent="0.25">
      <c r="X4277" s="3"/>
      <c r="Y4277" s="49"/>
    </row>
    <row r="4278" spans="24:53" x14ac:dyDescent="0.25">
      <c r="X4278" s="3"/>
      <c r="Y4278" s="49"/>
    </row>
    <row r="4279" spans="24:53" x14ac:dyDescent="0.25">
      <c r="X4279" s="3"/>
      <c r="Y4279" s="49"/>
    </row>
    <row r="4280" spans="24:53" x14ac:dyDescent="0.25">
      <c r="X4280" s="3"/>
      <c r="Y4280" s="49"/>
    </row>
    <row r="4281" spans="24:53" x14ac:dyDescent="0.25">
      <c r="X4281" s="3"/>
      <c r="Y4281" s="49"/>
    </row>
    <row r="4282" spans="24:53" x14ac:dyDescent="0.25">
      <c r="X4282" s="3"/>
      <c r="Y4282" s="49"/>
    </row>
    <row r="4283" spans="24:53" x14ac:dyDescent="0.25">
      <c r="X4283" s="3"/>
      <c r="Y4283" s="49"/>
    </row>
    <row r="4284" spans="24:53" x14ac:dyDescent="0.25">
      <c r="X4284" s="3"/>
      <c r="Y4284" s="49"/>
    </row>
    <row r="4285" spans="24:53" x14ac:dyDescent="0.25">
      <c r="X4285" s="3"/>
      <c r="Y4285" s="49"/>
    </row>
    <row r="4286" spans="24:53" x14ac:dyDescent="0.25">
      <c r="X4286" s="3"/>
      <c r="Y4286" s="49"/>
    </row>
    <row r="4287" spans="24:53" x14ac:dyDescent="0.25">
      <c r="X4287" s="3"/>
      <c r="Y4287" s="49"/>
    </row>
    <row r="4288" spans="24:53" x14ac:dyDescent="0.25">
      <c r="X4288" s="3"/>
      <c r="Y4288" s="49"/>
    </row>
    <row r="4289" spans="24:25" x14ac:dyDescent="0.25">
      <c r="X4289" s="3"/>
      <c r="Y4289" s="49"/>
    </row>
    <row r="4290" spans="24:25" x14ac:dyDescent="0.25">
      <c r="X4290" s="3"/>
      <c r="Y4290" s="49"/>
    </row>
    <row r="4291" spans="24:25" x14ac:dyDescent="0.25">
      <c r="X4291" s="3"/>
      <c r="Y4291" s="49"/>
    </row>
    <row r="4292" spans="24:25" x14ac:dyDescent="0.25">
      <c r="X4292" s="3"/>
      <c r="Y4292" s="49"/>
    </row>
    <row r="4293" spans="24:25" x14ac:dyDescent="0.25">
      <c r="X4293" s="3"/>
      <c r="Y4293" s="49"/>
    </row>
    <row r="4294" spans="24:25" x14ac:dyDescent="0.25">
      <c r="X4294" s="3"/>
      <c r="Y4294" s="49"/>
    </row>
    <row r="4295" spans="24:25" x14ac:dyDescent="0.25">
      <c r="X4295" s="3"/>
      <c r="Y4295" s="49"/>
    </row>
    <row r="4296" spans="24:25" x14ac:dyDescent="0.25">
      <c r="X4296" s="3"/>
      <c r="Y4296" s="49"/>
    </row>
    <row r="4297" spans="24:25" x14ac:dyDescent="0.25">
      <c r="X4297" s="3"/>
      <c r="Y4297" s="49"/>
    </row>
    <row r="4298" spans="24:25" x14ac:dyDescent="0.25">
      <c r="X4298" s="3"/>
      <c r="Y4298" s="49"/>
    </row>
    <row r="4299" spans="24:25" x14ac:dyDescent="0.25">
      <c r="X4299" s="3"/>
      <c r="Y4299" s="49"/>
    </row>
    <row r="4300" spans="24:25" x14ac:dyDescent="0.25">
      <c r="X4300" s="3"/>
      <c r="Y4300" s="49"/>
    </row>
    <row r="4301" spans="24:25" x14ac:dyDescent="0.25">
      <c r="X4301" s="3"/>
      <c r="Y4301" s="49"/>
    </row>
    <row r="4302" spans="24:25" x14ac:dyDescent="0.25">
      <c r="X4302" s="3"/>
      <c r="Y4302" s="49"/>
    </row>
    <row r="4303" spans="24:25" x14ac:dyDescent="0.25">
      <c r="X4303" s="3"/>
      <c r="Y4303" s="49"/>
    </row>
    <row r="4304" spans="24:25" x14ac:dyDescent="0.25">
      <c r="X4304" s="3"/>
      <c r="Y4304" s="49"/>
    </row>
    <row r="4305" spans="24:25" x14ac:dyDescent="0.25">
      <c r="X4305" s="3"/>
      <c r="Y4305" s="49"/>
    </row>
    <row r="4306" spans="24:25" x14ac:dyDescent="0.25">
      <c r="X4306" s="3"/>
      <c r="Y4306" s="49"/>
    </row>
    <row r="4307" spans="24:25" x14ac:dyDescent="0.25">
      <c r="X4307" s="3"/>
      <c r="Y4307" s="49"/>
    </row>
    <row r="4308" spans="24:25" x14ac:dyDescent="0.25">
      <c r="X4308" s="3"/>
      <c r="Y4308" s="49"/>
    </row>
    <row r="4309" spans="24:25" x14ac:dyDescent="0.25">
      <c r="X4309" s="3"/>
      <c r="Y4309" s="49"/>
    </row>
    <row r="4310" spans="24:25" x14ac:dyDescent="0.25">
      <c r="X4310" s="3"/>
      <c r="Y4310" s="49"/>
    </row>
    <row r="4311" spans="24:25" x14ac:dyDescent="0.25">
      <c r="X4311" s="3"/>
      <c r="Y4311" s="49"/>
    </row>
    <row r="4312" spans="24:25" x14ac:dyDescent="0.25">
      <c r="X4312" s="3"/>
      <c r="Y4312" s="49"/>
    </row>
    <row r="4313" spans="24:25" x14ac:dyDescent="0.25">
      <c r="X4313" s="3"/>
      <c r="Y4313" s="49"/>
    </row>
    <row r="4314" spans="24:25" x14ac:dyDescent="0.25">
      <c r="X4314" s="3"/>
      <c r="Y4314" s="49"/>
    </row>
    <row r="4315" spans="24:25" x14ac:dyDescent="0.25">
      <c r="X4315" s="3"/>
      <c r="Y4315" s="49"/>
    </row>
    <row r="4316" spans="24:25" x14ac:dyDescent="0.25">
      <c r="X4316" s="3"/>
      <c r="Y4316" s="49"/>
    </row>
    <row r="4317" spans="24:25" x14ac:dyDescent="0.25">
      <c r="X4317" s="3"/>
      <c r="Y4317" s="49"/>
    </row>
    <row r="4318" spans="24:25" x14ac:dyDescent="0.25">
      <c r="X4318" s="3"/>
      <c r="Y4318" s="49"/>
    </row>
    <row r="4319" spans="24:25" x14ac:dyDescent="0.25">
      <c r="X4319" s="3"/>
      <c r="Y4319" s="49"/>
    </row>
    <row r="4320" spans="24:25" x14ac:dyDescent="0.25">
      <c r="X4320" s="3"/>
      <c r="Y4320" s="49"/>
    </row>
    <row r="4321" spans="24:25" x14ac:dyDescent="0.25">
      <c r="X4321" s="3"/>
      <c r="Y4321" s="49"/>
    </row>
    <row r="4322" spans="24:25" x14ac:dyDescent="0.25">
      <c r="X4322" s="3"/>
      <c r="Y4322" s="49"/>
    </row>
    <row r="4323" spans="24:25" x14ac:dyDescent="0.25">
      <c r="X4323" s="3"/>
      <c r="Y4323" s="49"/>
    </row>
    <row r="4324" spans="24:25" x14ac:dyDescent="0.25">
      <c r="X4324" s="3"/>
      <c r="Y4324" s="49"/>
    </row>
    <row r="4325" spans="24:25" x14ac:dyDescent="0.25">
      <c r="X4325" s="3"/>
      <c r="Y4325" s="49"/>
    </row>
    <row r="4326" spans="24:25" x14ac:dyDescent="0.25">
      <c r="X4326" s="3"/>
      <c r="Y4326" s="49"/>
    </row>
    <row r="4327" spans="24:25" x14ac:dyDescent="0.25">
      <c r="X4327" s="3"/>
      <c r="Y4327" s="49"/>
    </row>
    <row r="4328" spans="24:25" x14ac:dyDescent="0.25">
      <c r="X4328" s="3"/>
      <c r="Y4328" s="49"/>
    </row>
    <row r="4329" spans="24:25" x14ac:dyDescent="0.25">
      <c r="X4329" s="3"/>
      <c r="Y4329" s="49"/>
    </row>
    <row r="4330" spans="24:25" x14ac:dyDescent="0.25">
      <c r="X4330" s="3"/>
      <c r="Y4330" s="49"/>
    </row>
    <row r="4331" spans="24:25" x14ac:dyDescent="0.25">
      <c r="X4331" s="3"/>
      <c r="Y4331" s="49"/>
    </row>
    <row r="4332" spans="24:25" x14ac:dyDescent="0.25">
      <c r="X4332" s="3"/>
      <c r="Y4332" s="49"/>
    </row>
    <row r="4333" spans="24:25" x14ac:dyDescent="0.25">
      <c r="X4333" s="3"/>
      <c r="Y4333" s="49"/>
    </row>
    <row r="4334" spans="24:25" x14ac:dyDescent="0.25">
      <c r="X4334" s="3"/>
      <c r="Y4334" s="49"/>
    </row>
    <row r="4335" spans="24:25" x14ac:dyDescent="0.25">
      <c r="X4335" s="3"/>
      <c r="Y4335" s="49"/>
    </row>
    <row r="4336" spans="24:25" x14ac:dyDescent="0.25">
      <c r="X4336" s="3"/>
      <c r="Y4336" s="49"/>
    </row>
    <row r="4337" spans="24:25" x14ac:dyDescent="0.25">
      <c r="X4337" s="3"/>
      <c r="Y4337" s="49"/>
    </row>
    <row r="4338" spans="24:25" x14ac:dyDescent="0.25">
      <c r="X4338" s="3"/>
      <c r="Y4338" s="49"/>
    </row>
    <row r="4339" spans="24:25" x14ac:dyDescent="0.25">
      <c r="X4339" s="3"/>
      <c r="Y4339" s="49"/>
    </row>
    <row r="4340" spans="24:25" x14ac:dyDescent="0.25">
      <c r="X4340" s="3"/>
      <c r="Y4340" s="49"/>
    </row>
    <row r="4341" spans="24:25" x14ac:dyDescent="0.25">
      <c r="X4341" s="3"/>
      <c r="Y4341" s="49"/>
    </row>
    <row r="4342" spans="24:25" x14ac:dyDescent="0.25">
      <c r="X4342" s="3"/>
      <c r="Y4342" s="49"/>
    </row>
    <row r="4343" spans="24:25" x14ac:dyDescent="0.25">
      <c r="X4343" s="3"/>
      <c r="Y4343" s="49"/>
    </row>
    <row r="4344" spans="24:25" x14ac:dyDescent="0.25">
      <c r="X4344" s="3"/>
      <c r="Y4344" s="49"/>
    </row>
    <row r="4345" spans="24:25" x14ac:dyDescent="0.25">
      <c r="X4345" s="3"/>
      <c r="Y4345" s="49"/>
    </row>
    <row r="4346" spans="24:25" x14ac:dyDescent="0.25">
      <c r="X4346" s="3"/>
      <c r="Y4346" s="49"/>
    </row>
    <row r="4347" spans="24:25" x14ac:dyDescent="0.25">
      <c r="X4347" s="3"/>
      <c r="Y4347" s="49"/>
    </row>
    <row r="4348" spans="24:25" x14ac:dyDescent="0.25">
      <c r="X4348" s="3"/>
      <c r="Y4348" s="49"/>
    </row>
    <row r="4349" spans="24:25" x14ac:dyDescent="0.25">
      <c r="X4349" s="3"/>
      <c r="Y4349" s="49"/>
    </row>
    <row r="4350" spans="24:25" x14ac:dyDescent="0.25">
      <c r="X4350" s="3"/>
      <c r="Y4350" s="49"/>
    </row>
    <row r="4351" spans="24:25" x14ac:dyDescent="0.25">
      <c r="X4351" s="3"/>
      <c r="Y4351" s="49"/>
    </row>
    <row r="4352" spans="24:25" x14ac:dyDescent="0.25">
      <c r="X4352" s="3"/>
      <c r="Y4352" s="49"/>
    </row>
    <row r="4353" spans="24:25" x14ac:dyDescent="0.25">
      <c r="X4353" s="3"/>
      <c r="Y4353" s="49"/>
    </row>
    <row r="4354" spans="24:25" x14ac:dyDescent="0.25">
      <c r="X4354" s="3"/>
      <c r="Y4354" s="49"/>
    </row>
    <row r="4355" spans="24:25" x14ac:dyDescent="0.25">
      <c r="X4355" s="3"/>
      <c r="Y4355" s="49"/>
    </row>
    <row r="4356" spans="24:25" x14ac:dyDescent="0.25">
      <c r="X4356" s="3"/>
      <c r="Y4356" s="49"/>
    </row>
    <row r="4357" spans="24:25" x14ac:dyDescent="0.25">
      <c r="X4357" s="3"/>
      <c r="Y4357" s="49"/>
    </row>
    <row r="4358" spans="24:25" x14ac:dyDescent="0.25">
      <c r="X4358" s="3"/>
      <c r="Y4358" s="49"/>
    </row>
    <row r="4359" spans="24:25" x14ac:dyDescent="0.25">
      <c r="X4359" s="3"/>
      <c r="Y4359" s="49"/>
    </row>
    <row r="4360" spans="24:25" x14ac:dyDescent="0.25">
      <c r="X4360" s="3"/>
      <c r="Y4360" s="49"/>
    </row>
    <row r="4361" spans="24:25" x14ac:dyDescent="0.25">
      <c r="X4361" s="3"/>
      <c r="Y4361" s="49"/>
    </row>
    <row r="4362" spans="24:25" x14ac:dyDescent="0.25">
      <c r="X4362" s="3"/>
      <c r="Y4362" s="49"/>
    </row>
    <row r="4363" spans="24:25" x14ac:dyDescent="0.25">
      <c r="X4363" s="3"/>
      <c r="Y4363" s="49"/>
    </row>
    <row r="4364" spans="24:25" x14ac:dyDescent="0.25">
      <c r="X4364" s="3"/>
      <c r="Y4364" s="49"/>
    </row>
    <row r="4365" spans="24:25" x14ac:dyDescent="0.25">
      <c r="X4365" s="3"/>
      <c r="Y4365" s="49"/>
    </row>
    <row r="4366" spans="24:25" x14ac:dyDescent="0.25">
      <c r="X4366" s="3"/>
      <c r="Y4366" s="49"/>
    </row>
    <row r="4367" spans="24:25" x14ac:dyDescent="0.25">
      <c r="X4367" s="3"/>
      <c r="Y4367" s="49"/>
    </row>
    <row r="4368" spans="24:25" x14ac:dyDescent="0.25">
      <c r="X4368" s="3"/>
      <c r="Y4368" s="49"/>
    </row>
    <row r="4369" spans="24:25" x14ac:dyDescent="0.25">
      <c r="X4369" s="3"/>
      <c r="Y4369" s="49"/>
    </row>
    <row r="4370" spans="24:25" x14ac:dyDescent="0.25">
      <c r="X4370" s="3"/>
      <c r="Y4370" s="49"/>
    </row>
    <row r="4371" spans="24:25" x14ac:dyDescent="0.25">
      <c r="X4371" s="3"/>
      <c r="Y4371" s="49"/>
    </row>
    <row r="4372" spans="24:25" x14ac:dyDescent="0.25">
      <c r="X4372" s="3"/>
      <c r="Y4372" s="49"/>
    </row>
    <row r="4373" spans="24:25" x14ac:dyDescent="0.25">
      <c r="X4373" s="3"/>
      <c r="Y4373" s="49"/>
    </row>
    <row r="4374" spans="24:25" x14ac:dyDescent="0.25">
      <c r="X4374" s="3"/>
      <c r="Y4374" s="49"/>
    </row>
    <row r="4375" spans="24:25" x14ac:dyDescent="0.25">
      <c r="X4375" s="3"/>
      <c r="Y4375" s="49"/>
    </row>
    <row r="4376" spans="24:25" x14ac:dyDescent="0.25">
      <c r="X4376" s="3"/>
      <c r="Y4376" s="49"/>
    </row>
    <row r="4377" spans="24:25" x14ac:dyDescent="0.25">
      <c r="X4377" s="3"/>
      <c r="Y4377" s="49"/>
    </row>
    <row r="4378" spans="24:25" x14ac:dyDescent="0.25">
      <c r="X4378" s="3"/>
      <c r="Y4378" s="49"/>
    </row>
    <row r="4379" spans="24:25" x14ac:dyDescent="0.25">
      <c r="X4379" s="3"/>
      <c r="Y4379" s="49"/>
    </row>
    <row r="4380" spans="24:25" x14ac:dyDescent="0.25">
      <c r="X4380" s="3"/>
      <c r="Y4380" s="49"/>
    </row>
    <row r="4381" spans="24:25" x14ac:dyDescent="0.25">
      <c r="X4381" s="3"/>
      <c r="Y4381" s="49"/>
    </row>
    <row r="4382" spans="24:25" x14ac:dyDescent="0.25">
      <c r="X4382" s="3"/>
      <c r="Y4382" s="49"/>
    </row>
    <row r="4383" spans="24:25" x14ac:dyDescent="0.25">
      <c r="X4383" s="3"/>
      <c r="Y4383" s="49"/>
    </row>
    <row r="4384" spans="24:25" x14ac:dyDescent="0.25">
      <c r="X4384" s="3"/>
      <c r="Y4384" s="49"/>
    </row>
    <row r="4385" spans="24:25" x14ac:dyDescent="0.25">
      <c r="X4385" s="3"/>
      <c r="Y4385" s="49"/>
    </row>
    <row r="4386" spans="24:25" x14ac:dyDescent="0.25">
      <c r="X4386" s="3"/>
      <c r="Y4386" s="49"/>
    </row>
    <row r="4387" spans="24:25" x14ac:dyDescent="0.25">
      <c r="X4387" s="3"/>
      <c r="Y4387" s="49"/>
    </row>
    <row r="4388" spans="24:25" x14ac:dyDescent="0.25">
      <c r="X4388" s="3"/>
      <c r="Y4388" s="49"/>
    </row>
    <row r="4389" spans="24:25" x14ac:dyDescent="0.25">
      <c r="X4389" s="3"/>
      <c r="Y4389" s="49"/>
    </row>
    <row r="4390" spans="24:25" x14ac:dyDescent="0.25">
      <c r="X4390" s="3"/>
      <c r="Y4390" s="49"/>
    </row>
    <row r="4391" spans="24:25" x14ac:dyDescent="0.25">
      <c r="X4391" s="3"/>
      <c r="Y4391" s="49"/>
    </row>
    <row r="4392" spans="24:25" x14ac:dyDescent="0.25">
      <c r="X4392" s="3"/>
      <c r="Y4392" s="49"/>
    </row>
    <row r="4393" spans="24:25" x14ac:dyDescent="0.25">
      <c r="X4393" s="3"/>
      <c r="Y4393" s="49"/>
    </row>
    <row r="4394" spans="24:25" x14ac:dyDescent="0.25">
      <c r="X4394" s="3"/>
      <c r="Y4394" s="49"/>
    </row>
    <row r="4395" spans="24:25" x14ac:dyDescent="0.25">
      <c r="X4395" s="3"/>
      <c r="Y4395" s="49"/>
    </row>
    <row r="4396" spans="24:25" x14ac:dyDescent="0.25">
      <c r="X4396" s="3"/>
      <c r="Y4396" s="49"/>
    </row>
    <row r="4397" spans="24:25" x14ac:dyDescent="0.25">
      <c r="X4397" s="3"/>
      <c r="Y4397" s="49"/>
    </row>
    <row r="4398" spans="24:25" x14ac:dyDescent="0.25">
      <c r="X4398" s="3"/>
      <c r="Y4398" s="49"/>
    </row>
    <row r="4399" spans="24:25" x14ac:dyDescent="0.25">
      <c r="X4399" s="3"/>
      <c r="Y4399" s="49"/>
    </row>
    <row r="4400" spans="24:25" x14ac:dyDescent="0.25">
      <c r="X4400" s="3"/>
      <c r="Y4400" s="49"/>
    </row>
    <row r="4401" spans="24:25" x14ac:dyDescent="0.25">
      <c r="X4401" s="3"/>
      <c r="Y4401" s="49"/>
    </row>
    <row r="4402" spans="24:25" x14ac:dyDescent="0.25">
      <c r="X4402" s="3"/>
      <c r="Y4402" s="49"/>
    </row>
    <row r="4403" spans="24:25" x14ac:dyDescent="0.25">
      <c r="X4403" s="3"/>
      <c r="Y4403" s="49"/>
    </row>
    <row r="4404" spans="24:25" x14ac:dyDescent="0.25">
      <c r="X4404" s="3"/>
      <c r="Y4404" s="49"/>
    </row>
    <row r="4405" spans="24:25" x14ac:dyDescent="0.25">
      <c r="X4405" s="3"/>
      <c r="Y4405" s="49"/>
    </row>
    <row r="4406" spans="24:25" x14ac:dyDescent="0.25">
      <c r="X4406" s="3"/>
      <c r="Y4406" s="49"/>
    </row>
    <row r="4407" spans="24:25" x14ac:dyDescent="0.25">
      <c r="X4407" s="3"/>
      <c r="Y4407" s="49"/>
    </row>
    <row r="4408" spans="24:25" x14ac:dyDescent="0.25">
      <c r="X4408" s="3"/>
      <c r="Y4408" s="49"/>
    </row>
    <row r="4409" spans="24:25" x14ac:dyDescent="0.25">
      <c r="X4409" s="3"/>
      <c r="Y4409" s="49"/>
    </row>
    <row r="4410" spans="24:25" x14ac:dyDescent="0.25">
      <c r="X4410" s="3"/>
      <c r="Y4410" s="49"/>
    </row>
    <row r="4411" spans="24:25" x14ac:dyDescent="0.25">
      <c r="X4411" s="3"/>
      <c r="Y4411" s="49"/>
    </row>
    <row r="4412" spans="24:25" x14ac:dyDescent="0.25">
      <c r="X4412" s="3"/>
      <c r="Y4412" s="49"/>
    </row>
    <row r="4413" spans="24:25" x14ac:dyDescent="0.25">
      <c r="X4413" s="3"/>
      <c r="Y4413" s="49"/>
    </row>
    <row r="4414" spans="24:25" x14ac:dyDescent="0.25">
      <c r="X4414" s="3"/>
      <c r="Y4414" s="49"/>
    </row>
    <row r="4415" spans="24:25" x14ac:dyDescent="0.25">
      <c r="X4415" s="3"/>
      <c r="Y4415" s="49"/>
    </row>
    <row r="4416" spans="24:25" x14ac:dyDescent="0.25">
      <c r="X4416" s="3"/>
      <c r="Y4416" s="49"/>
    </row>
    <row r="4417" spans="24:25" x14ac:dyDescent="0.25">
      <c r="X4417" s="3"/>
      <c r="Y4417" s="49"/>
    </row>
    <row r="4418" spans="24:25" x14ac:dyDescent="0.25">
      <c r="X4418" s="3"/>
      <c r="Y4418" s="49"/>
    </row>
    <row r="4419" spans="24:25" x14ac:dyDescent="0.25">
      <c r="X4419" s="3"/>
      <c r="Y4419" s="49"/>
    </row>
    <row r="4420" spans="24:25" x14ac:dyDescent="0.25">
      <c r="X4420" s="3"/>
      <c r="Y4420" s="49"/>
    </row>
    <row r="4421" spans="24:25" x14ac:dyDescent="0.25">
      <c r="X4421" s="3"/>
      <c r="Y4421" s="49"/>
    </row>
    <row r="4422" spans="24:25" x14ac:dyDescent="0.25">
      <c r="X4422" s="3"/>
      <c r="Y4422" s="49"/>
    </row>
    <row r="4423" spans="24:25" x14ac:dyDescent="0.25">
      <c r="X4423" s="3"/>
      <c r="Y4423" s="49"/>
    </row>
    <row r="4424" spans="24:25" x14ac:dyDescent="0.25">
      <c r="X4424" s="3"/>
      <c r="Y4424" s="49"/>
    </row>
    <row r="4425" spans="24:25" x14ac:dyDescent="0.25">
      <c r="X4425" s="3"/>
      <c r="Y4425" s="49"/>
    </row>
    <row r="4426" spans="24:25" x14ac:dyDescent="0.25">
      <c r="X4426" s="3"/>
      <c r="Y4426" s="49"/>
    </row>
    <row r="4427" spans="24:25" x14ac:dyDescent="0.25">
      <c r="X4427" s="3"/>
      <c r="Y4427" s="49"/>
    </row>
    <row r="4428" spans="24:25" x14ac:dyDescent="0.25">
      <c r="X4428" s="3"/>
      <c r="Y4428" s="49"/>
    </row>
    <row r="4429" spans="24:25" x14ac:dyDescent="0.25">
      <c r="X4429" s="3"/>
      <c r="Y4429" s="49"/>
    </row>
    <row r="4430" spans="24:25" x14ac:dyDescent="0.25">
      <c r="X4430" s="3"/>
      <c r="Y4430" s="49"/>
    </row>
    <row r="4431" spans="24:25" x14ac:dyDescent="0.25">
      <c r="X4431" s="3"/>
      <c r="Y4431" s="49"/>
    </row>
    <row r="4432" spans="24:25" x14ac:dyDescent="0.25">
      <c r="X4432" s="3"/>
      <c r="Y4432" s="49"/>
    </row>
    <row r="4433" spans="24:25" x14ac:dyDescent="0.25">
      <c r="X4433" s="3"/>
      <c r="Y4433" s="49"/>
    </row>
    <row r="4434" spans="24:25" x14ac:dyDescent="0.25">
      <c r="X4434" s="3"/>
      <c r="Y4434" s="49"/>
    </row>
    <row r="4435" spans="24:25" x14ac:dyDescent="0.25">
      <c r="X4435" s="3"/>
      <c r="Y4435" s="49"/>
    </row>
    <row r="4436" spans="24:25" x14ac:dyDescent="0.25">
      <c r="X4436" s="3"/>
      <c r="Y4436" s="49"/>
    </row>
    <row r="4437" spans="24:25" x14ac:dyDescent="0.25">
      <c r="X4437" s="3"/>
      <c r="Y4437" s="49"/>
    </row>
    <row r="4438" spans="24:25" x14ac:dyDescent="0.25">
      <c r="X4438" s="3"/>
      <c r="Y4438" s="49"/>
    </row>
    <row r="4439" spans="24:25" x14ac:dyDescent="0.25">
      <c r="X4439" s="3"/>
      <c r="Y4439" s="49"/>
    </row>
    <row r="4440" spans="24:25" x14ac:dyDescent="0.25">
      <c r="X4440" s="3"/>
      <c r="Y4440" s="49"/>
    </row>
    <row r="4441" spans="24:25" x14ac:dyDescent="0.25">
      <c r="X4441" s="3"/>
      <c r="Y4441" s="49"/>
    </row>
    <row r="4442" spans="24:25" x14ac:dyDescent="0.25">
      <c r="X4442" s="3"/>
      <c r="Y4442" s="49"/>
    </row>
    <row r="4443" spans="24:25" x14ac:dyDescent="0.25">
      <c r="X4443" s="3"/>
      <c r="Y4443" s="49"/>
    </row>
    <row r="4444" spans="24:25" x14ac:dyDescent="0.25">
      <c r="X4444" s="3"/>
      <c r="Y4444" s="49"/>
    </row>
    <row r="4445" spans="24:25" x14ac:dyDescent="0.25">
      <c r="X4445" s="3"/>
      <c r="Y4445" s="49"/>
    </row>
    <row r="4446" spans="24:25" x14ac:dyDescent="0.25">
      <c r="X4446" s="3"/>
      <c r="Y4446" s="49"/>
    </row>
    <row r="4447" spans="24:25" x14ac:dyDescent="0.25">
      <c r="X4447" s="3"/>
      <c r="Y4447" s="49"/>
    </row>
    <row r="4448" spans="24:25" x14ac:dyDescent="0.25">
      <c r="X4448" s="3"/>
      <c r="Y4448" s="49"/>
    </row>
    <row r="4449" spans="24:25" x14ac:dyDescent="0.25">
      <c r="X4449" s="3"/>
      <c r="Y4449" s="49"/>
    </row>
    <row r="4450" spans="24:25" x14ac:dyDescent="0.25">
      <c r="X4450" s="3"/>
      <c r="Y4450" s="49"/>
    </row>
    <row r="4451" spans="24:25" x14ac:dyDescent="0.25">
      <c r="X4451" s="3"/>
      <c r="Y4451" s="49"/>
    </row>
    <row r="4452" spans="24:25" x14ac:dyDescent="0.25">
      <c r="X4452" s="3"/>
      <c r="Y4452" s="49"/>
    </row>
    <row r="4453" spans="24:25" x14ac:dyDescent="0.25">
      <c r="X4453" s="3"/>
      <c r="Y4453" s="49"/>
    </row>
    <row r="4454" spans="24:25" x14ac:dyDescent="0.25">
      <c r="X4454" s="3"/>
      <c r="Y4454" s="49"/>
    </row>
    <row r="4455" spans="24:25" x14ac:dyDescent="0.25">
      <c r="X4455" s="3"/>
      <c r="Y4455" s="49"/>
    </row>
    <row r="4456" spans="24:25" x14ac:dyDescent="0.25">
      <c r="X4456" s="3"/>
      <c r="Y4456" s="49"/>
    </row>
    <row r="4457" spans="24:25" x14ac:dyDescent="0.25">
      <c r="X4457" s="3"/>
      <c r="Y4457" s="49"/>
    </row>
    <row r="4458" spans="24:25" x14ac:dyDescent="0.25">
      <c r="X4458" s="3"/>
      <c r="Y4458" s="49"/>
    </row>
    <row r="4459" spans="24:25" x14ac:dyDescent="0.25">
      <c r="X4459" s="3"/>
      <c r="Y4459" s="49"/>
    </row>
    <row r="4460" spans="24:25" x14ac:dyDescent="0.25">
      <c r="X4460" s="3"/>
      <c r="Y4460" s="49"/>
    </row>
    <row r="4461" spans="24:25" x14ac:dyDescent="0.25">
      <c r="X4461" s="3"/>
      <c r="Y4461" s="49"/>
    </row>
    <row r="4462" spans="24:25" x14ac:dyDescent="0.25">
      <c r="X4462" s="3"/>
      <c r="Y4462" s="49"/>
    </row>
    <row r="4463" spans="24:25" x14ac:dyDescent="0.25">
      <c r="X4463" s="3"/>
      <c r="Y4463" s="49"/>
    </row>
    <row r="4464" spans="24:25" x14ac:dyDescent="0.25">
      <c r="X4464" s="3"/>
      <c r="Y4464" s="49"/>
    </row>
    <row r="4465" spans="24:25" x14ac:dyDescent="0.25">
      <c r="X4465" s="3"/>
      <c r="Y4465" s="49"/>
    </row>
    <row r="4466" spans="24:25" x14ac:dyDescent="0.25">
      <c r="X4466" s="3"/>
      <c r="Y4466" s="49"/>
    </row>
    <row r="4467" spans="24:25" x14ac:dyDescent="0.25">
      <c r="X4467" s="3"/>
      <c r="Y4467" s="49"/>
    </row>
    <row r="4468" spans="24:25" x14ac:dyDescent="0.25">
      <c r="X4468" s="3"/>
      <c r="Y4468" s="49"/>
    </row>
    <row r="4469" spans="24:25" x14ac:dyDescent="0.25">
      <c r="X4469" s="3"/>
      <c r="Y4469" s="49"/>
    </row>
    <row r="4470" spans="24:25" x14ac:dyDescent="0.25">
      <c r="X4470" s="3"/>
      <c r="Y4470" s="49"/>
    </row>
    <row r="4471" spans="24:25" x14ac:dyDescent="0.25">
      <c r="X4471" s="3"/>
      <c r="Y4471" s="49"/>
    </row>
    <row r="4472" spans="24:25" x14ac:dyDescent="0.25">
      <c r="X4472" s="3"/>
      <c r="Y4472" s="49"/>
    </row>
    <row r="4473" spans="24:25" x14ac:dyDescent="0.25">
      <c r="X4473" s="3"/>
      <c r="Y4473" s="49"/>
    </row>
    <row r="4474" spans="24:25" x14ac:dyDescent="0.25">
      <c r="X4474" s="3"/>
      <c r="Y4474" s="49"/>
    </row>
    <row r="4475" spans="24:25" x14ac:dyDescent="0.25">
      <c r="X4475" s="3"/>
      <c r="Y4475" s="49"/>
    </row>
    <row r="4476" spans="24:25" x14ac:dyDescent="0.25">
      <c r="X4476" s="3"/>
      <c r="Y4476" s="49"/>
    </row>
    <row r="4477" spans="24:25" x14ac:dyDescent="0.25">
      <c r="X4477" s="3"/>
      <c r="Y4477" s="49"/>
    </row>
    <row r="4478" spans="24:25" x14ac:dyDescent="0.25">
      <c r="X4478" s="3"/>
      <c r="Y4478" s="49"/>
    </row>
    <row r="4479" spans="24:25" x14ac:dyDescent="0.25">
      <c r="X4479" s="3"/>
      <c r="Y4479" s="49"/>
    </row>
    <row r="4480" spans="24:25" x14ac:dyDescent="0.25">
      <c r="X4480" s="3"/>
      <c r="Y4480" s="49"/>
    </row>
    <row r="4481" spans="24:25" x14ac:dyDescent="0.25">
      <c r="X4481" s="3"/>
      <c r="Y4481" s="49"/>
    </row>
    <row r="4482" spans="24:25" x14ac:dyDescent="0.25">
      <c r="X4482" s="3"/>
      <c r="Y4482" s="49"/>
    </row>
    <row r="4483" spans="24:25" x14ac:dyDescent="0.25">
      <c r="X4483" s="3"/>
      <c r="Y4483" s="49"/>
    </row>
    <row r="4484" spans="24:25" x14ac:dyDescent="0.25">
      <c r="X4484" s="3"/>
      <c r="Y4484" s="49"/>
    </row>
    <row r="4485" spans="24:25" x14ac:dyDescent="0.25">
      <c r="X4485" s="3"/>
      <c r="Y4485" s="49"/>
    </row>
    <row r="4486" spans="24:25" x14ac:dyDescent="0.25">
      <c r="X4486" s="3"/>
      <c r="Y4486" s="49"/>
    </row>
    <row r="4487" spans="24:25" x14ac:dyDescent="0.25">
      <c r="X4487" s="3"/>
      <c r="Y4487" s="49"/>
    </row>
    <row r="4488" spans="24:25" x14ac:dyDescent="0.25">
      <c r="X4488" s="3"/>
      <c r="Y4488" s="49"/>
    </row>
    <row r="4489" spans="24:25" x14ac:dyDescent="0.25">
      <c r="X4489" s="3"/>
      <c r="Y4489" s="49"/>
    </row>
    <row r="4490" spans="24:25" x14ac:dyDescent="0.25">
      <c r="X4490" s="3"/>
      <c r="Y4490" s="49"/>
    </row>
    <row r="4491" spans="24:25" x14ac:dyDescent="0.25">
      <c r="X4491" s="3"/>
      <c r="Y4491" s="49"/>
    </row>
    <row r="4492" spans="24:25" x14ac:dyDescent="0.25">
      <c r="X4492" s="3"/>
      <c r="Y4492" s="49"/>
    </row>
    <row r="4493" spans="24:25" x14ac:dyDescent="0.25">
      <c r="X4493" s="3"/>
      <c r="Y4493" s="49"/>
    </row>
    <row r="4494" spans="24:25" x14ac:dyDescent="0.25">
      <c r="X4494" s="3"/>
      <c r="Y4494" s="49"/>
    </row>
    <row r="4495" spans="24:25" x14ac:dyDescent="0.25">
      <c r="X4495" s="3"/>
      <c r="Y4495" s="49"/>
    </row>
    <row r="4496" spans="24:25" x14ac:dyDescent="0.25">
      <c r="X4496" s="3"/>
      <c r="Y4496" s="49"/>
    </row>
    <row r="4497" spans="24:25" x14ac:dyDescent="0.25">
      <c r="X4497" s="3"/>
      <c r="Y4497" s="49"/>
    </row>
    <row r="4498" spans="24:25" x14ac:dyDescent="0.25">
      <c r="X4498" s="3"/>
      <c r="Y4498" s="49"/>
    </row>
    <row r="4499" spans="24:25" x14ac:dyDescent="0.25">
      <c r="X4499" s="3"/>
      <c r="Y4499" s="49"/>
    </row>
    <row r="4500" spans="24:25" x14ac:dyDescent="0.25">
      <c r="X4500" s="3"/>
      <c r="Y4500" s="49"/>
    </row>
    <row r="4501" spans="24:25" x14ac:dyDescent="0.25">
      <c r="X4501" s="3"/>
      <c r="Y4501" s="49"/>
    </row>
    <row r="4502" spans="24:25" x14ac:dyDescent="0.25">
      <c r="X4502" s="3"/>
      <c r="Y4502" s="49"/>
    </row>
    <row r="4503" spans="24:25" x14ac:dyDescent="0.25">
      <c r="X4503" s="3"/>
      <c r="Y4503" s="49"/>
    </row>
    <row r="4504" spans="24:25" x14ac:dyDescent="0.25">
      <c r="X4504" s="3"/>
      <c r="Y4504" s="49"/>
    </row>
    <row r="4505" spans="24:25" x14ac:dyDescent="0.25">
      <c r="X4505" s="3"/>
      <c r="Y4505" s="49"/>
    </row>
    <row r="4506" spans="24:25" x14ac:dyDescent="0.25">
      <c r="X4506" s="3"/>
      <c r="Y4506" s="49"/>
    </row>
    <row r="4507" spans="24:25" x14ac:dyDescent="0.25">
      <c r="X4507" s="3"/>
      <c r="Y4507" s="49"/>
    </row>
    <row r="4508" spans="24:25" x14ac:dyDescent="0.25">
      <c r="X4508" s="3"/>
      <c r="Y4508" s="49"/>
    </row>
    <row r="4509" spans="24:25" x14ac:dyDescent="0.25">
      <c r="X4509" s="3"/>
      <c r="Y4509" s="49"/>
    </row>
    <row r="4510" spans="24:25" x14ac:dyDescent="0.25">
      <c r="X4510" s="3"/>
      <c r="Y4510" s="49"/>
    </row>
    <row r="4511" spans="24:25" x14ac:dyDescent="0.25">
      <c r="X4511" s="3"/>
      <c r="Y4511" s="49"/>
    </row>
    <row r="4512" spans="24:25" x14ac:dyDescent="0.25">
      <c r="X4512" s="3"/>
      <c r="Y4512" s="49"/>
    </row>
    <row r="4513" spans="24:25" x14ac:dyDescent="0.25">
      <c r="X4513" s="3"/>
      <c r="Y4513" s="49"/>
    </row>
    <row r="4514" spans="24:25" x14ac:dyDescent="0.25">
      <c r="X4514" s="3"/>
      <c r="Y4514" s="49"/>
    </row>
    <row r="4515" spans="24:25" x14ac:dyDescent="0.25">
      <c r="X4515" s="3"/>
      <c r="Y4515" s="49"/>
    </row>
    <row r="4516" spans="24:25" x14ac:dyDescent="0.25">
      <c r="X4516" s="3"/>
      <c r="Y4516" s="49"/>
    </row>
    <row r="4517" spans="24:25" x14ac:dyDescent="0.25">
      <c r="X4517" s="3"/>
      <c r="Y4517" s="49"/>
    </row>
    <row r="4518" spans="24:25" x14ac:dyDescent="0.25">
      <c r="X4518" s="3"/>
      <c r="Y4518" s="49"/>
    </row>
    <row r="4519" spans="24:25" x14ac:dyDescent="0.25">
      <c r="X4519" s="3"/>
      <c r="Y4519" s="49"/>
    </row>
    <row r="4520" spans="24:25" x14ac:dyDescent="0.25">
      <c r="X4520" s="3"/>
      <c r="Y4520" s="49"/>
    </row>
    <row r="4521" spans="24:25" x14ac:dyDescent="0.25">
      <c r="X4521" s="3"/>
      <c r="Y4521" s="49"/>
    </row>
    <row r="4522" spans="24:25" x14ac:dyDescent="0.25">
      <c r="X4522" s="3"/>
      <c r="Y4522" s="49"/>
    </row>
    <row r="4523" spans="24:25" x14ac:dyDescent="0.25">
      <c r="X4523" s="3"/>
      <c r="Y4523" s="49"/>
    </row>
    <row r="4524" spans="24:25" x14ac:dyDescent="0.25">
      <c r="X4524" s="3"/>
      <c r="Y4524" s="49"/>
    </row>
    <row r="4525" spans="24:25" x14ac:dyDescent="0.25">
      <c r="X4525" s="3"/>
      <c r="Y4525" s="49"/>
    </row>
    <row r="4526" spans="24:25" x14ac:dyDescent="0.25">
      <c r="X4526" s="3"/>
      <c r="Y4526" s="49"/>
    </row>
    <row r="4527" spans="24:25" x14ac:dyDescent="0.25">
      <c r="X4527" s="3"/>
      <c r="Y4527" s="49"/>
    </row>
    <row r="4528" spans="24:25" x14ac:dyDescent="0.25">
      <c r="X4528" s="3"/>
      <c r="Y4528" s="49"/>
    </row>
    <row r="4529" spans="24:25" x14ac:dyDescent="0.25">
      <c r="X4529" s="3"/>
      <c r="Y4529" s="49"/>
    </row>
    <row r="4530" spans="24:25" x14ac:dyDescent="0.25">
      <c r="X4530" s="3"/>
      <c r="Y4530" s="49"/>
    </row>
    <row r="4531" spans="24:25" x14ac:dyDescent="0.25">
      <c r="X4531" s="3"/>
      <c r="Y4531" s="49"/>
    </row>
    <row r="4532" spans="24:25" x14ac:dyDescent="0.25">
      <c r="X4532" s="3"/>
      <c r="Y4532" s="49"/>
    </row>
    <row r="4533" spans="24:25" x14ac:dyDescent="0.25">
      <c r="X4533" s="3"/>
      <c r="Y4533" s="49"/>
    </row>
    <row r="4534" spans="24:25" x14ac:dyDescent="0.25">
      <c r="X4534" s="3"/>
      <c r="Y4534" s="49"/>
    </row>
    <row r="4535" spans="24:25" x14ac:dyDescent="0.25">
      <c r="X4535" s="3"/>
      <c r="Y4535" s="49"/>
    </row>
    <row r="4536" spans="24:25" x14ac:dyDescent="0.25">
      <c r="X4536" s="3"/>
      <c r="Y4536" s="49"/>
    </row>
    <row r="4537" spans="24:25" x14ac:dyDescent="0.25">
      <c r="X4537" s="3"/>
      <c r="Y4537" s="49"/>
    </row>
    <row r="4538" spans="24:25" x14ac:dyDescent="0.25">
      <c r="X4538" s="3"/>
      <c r="Y4538" s="49"/>
    </row>
    <row r="4539" spans="24:25" x14ac:dyDescent="0.25">
      <c r="X4539" s="3"/>
      <c r="Y4539" s="49"/>
    </row>
    <row r="4540" spans="24:25" x14ac:dyDescent="0.25">
      <c r="X4540" s="3"/>
      <c r="Y4540" s="49"/>
    </row>
    <row r="4541" spans="24:25" x14ac:dyDescent="0.25">
      <c r="X4541" s="3"/>
      <c r="Y4541" s="49"/>
    </row>
    <row r="4542" spans="24:25" x14ac:dyDescent="0.25">
      <c r="X4542" s="3"/>
      <c r="Y4542" s="49"/>
    </row>
    <row r="4543" spans="24:25" x14ac:dyDescent="0.25">
      <c r="X4543" s="3"/>
      <c r="Y4543" s="49"/>
    </row>
    <row r="4544" spans="24:25" x14ac:dyDescent="0.25">
      <c r="X4544" s="3"/>
      <c r="Y4544" s="49"/>
    </row>
    <row r="4545" spans="24:25" x14ac:dyDescent="0.25">
      <c r="X4545" s="3"/>
      <c r="Y4545" s="49"/>
    </row>
    <row r="4546" spans="24:25" x14ac:dyDescent="0.25">
      <c r="X4546" s="3"/>
      <c r="Y4546" s="49"/>
    </row>
    <row r="4547" spans="24:25" x14ac:dyDescent="0.25">
      <c r="X4547" s="3"/>
      <c r="Y4547" s="49"/>
    </row>
    <row r="4548" spans="24:25" x14ac:dyDescent="0.25">
      <c r="X4548" s="3"/>
      <c r="Y4548" s="49"/>
    </row>
    <row r="4549" spans="24:25" x14ac:dyDescent="0.25">
      <c r="X4549" s="3"/>
      <c r="Y4549" s="49"/>
    </row>
    <row r="4550" spans="24:25" x14ac:dyDescent="0.25">
      <c r="X4550" s="3"/>
      <c r="Y4550" s="49"/>
    </row>
    <row r="4551" spans="24:25" x14ac:dyDescent="0.25">
      <c r="X4551" s="3"/>
      <c r="Y4551" s="49"/>
    </row>
    <row r="4552" spans="24:25" x14ac:dyDescent="0.25">
      <c r="X4552" s="3"/>
      <c r="Y4552" s="49"/>
    </row>
    <row r="4553" spans="24:25" x14ac:dyDescent="0.25">
      <c r="X4553" s="3"/>
      <c r="Y4553" s="49"/>
    </row>
    <row r="4554" spans="24:25" x14ac:dyDescent="0.25">
      <c r="X4554" s="3"/>
      <c r="Y4554" s="49"/>
    </row>
    <row r="4555" spans="24:25" x14ac:dyDescent="0.25">
      <c r="X4555" s="3"/>
      <c r="Y4555" s="49"/>
    </row>
    <row r="4556" spans="24:25" x14ac:dyDescent="0.25">
      <c r="X4556" s="3"/>
      <c r="Y4556" s="49"/>
    </row>
    <row r="4557" spans="24:25" x14ac:dyDescent="0.25">
      <c r="X4557" s="3"/>
      <c r="Y4557" s="49"/>
    </row>
    <row r="4558" spans="24:25" x14ac:dyDescent="0.25">
      <c r="X4558" s="3"/>
      <c r="Y4558" s="49"/>
    </row>
    <row r="4559" spans="24:25" x14ac:dyDescent="0.25">
      <c r="X4559" s="3"/>
      <c r="Y4559" s="49"/>
    </row>
    <row r="4560" spans="24:25" x14ac:dyDescent="0.25">
      <c r="X4560" s="3"/>
      <c r="Y4560" s="49"/>
    </row>
    <row r="4561" spans="24:25" x14ac:dyDescent="0.25">
      <c r="X4561" s="3"/>
      <c r="Y4561" s="49"/>
    </row>
    <row r="4562" spans="24:25" x14ac:dyDescent="0.25">
      <c r="X4562" s="3"/>
      <c r="Y4562" s="49"/>
    </row>
    <row r="4563" spans="24:25" x14ac:dyDescent="0.25">
      <c r="X4563" s="3"/>
      <c r="Y4563" s="49"/>
    </row>
    <row r="4564" spans="24:25" x14ac:dyDescent="0.25">
      <c r="X4564" s="3"/>
      <c r="Y4564" s="49"/>
    </row>
    <row r="4565" spans="24:25" x14ac:dyDescent="0.25">
      <c r="X4565" s="3"/>
      <c r="Y4565" s="49"/>
    </row>
    <row r="4566" spans="24:25" x14ac:dyDescent="0.25">
      <c r="X4566" s="3"/>
      <c r="Y4566" s="49"/>
    </row>
    <row r="4567" spans="24:25" x14ac:dyDescent="0.25">
      <c r="X4567" s="3"/>
      <c r="Y4567" s="49"/>
    </row>
    <row r="4568" spans="24:25" x14ac:dyDescent="0.25">
      <c r="X4568" s="3"/>
      <c r="Y4568" s="49"/>
    </row>
    <row r="4569" spans="24:25" x14ac:dyDescent="0.25">
      <c r="X4569" s="3"/>
      <c r="Y4569" s="49"/>
    </row>
    <row r="4570" spans="24:25" x14ac:dyDescent="0.25">
      <c r="X4570" s="3"/>
      <c r="Y4570" s="49"/>
    </row>
    <row r="4571" spans="24:25" x14ac:dyDescent="0.25">
      <c r="X4571" s="3"/>
      <c r="Y4571" s="49"/>
    </row>
    <row r="4572" spans="24:25" x14ac:dyDescent="0.25">
      <c r="X4572" s="3"/>
      <c r="Y4572" s="49"/>
    </row>
    <row r="4573" spans="24:25" x14ac:dyDescent="0.25">
      <c r="X4573" s="3"/>
      <c r="Y4573" s="49"/>
    </row>
    <row r="4574" spans="24:25" x14ac:dyDescent="0.25">
      <c r="X4574" s="3"/>
      <c r="Y4574" s="49"/>
    </row>
    <row r="4575" spans="24:25" x14ac:dyDescent="0.25">
      <c r="X4575" s="3"/>
      <c r="Y4575" s="49"/>
    </row>
    <row r="4576" spans="24:25" x14ac:dyDescent="0.25">
      <c r="X4576" s="3"/>
      <c r="Y4576" s="49"/>
    </row>
    <row r="4577" spans="24:25" x14ac:dyDescent="0.25">
      <c r="X4577" s="3"/>
      <c r="Y4577" s="49"/>
    </row>
    <row r="4578" spans="24:25" x14ac:dyDescent="0.25">
      <c r="X4578" s="3"/>
      <c r="Y4578" s="49"/>
    </row>
    <row r="4579" spans="24:25" x14ac:dyDescent="0.25">
      <c r="X4579" s="3"/>
      <c r="Y4579" s="49"/>
    </row>
    <row r="4580" spans="24:25" x14ac:dyDescent="0.25">
      <c r="X4580" s="3"/>
      <c r="Y4580" s="49"/>
    </row>
    <row r="4581" spans="24:25" x14ac:dyDescent="0.25">
      <c r="X4581" s="3"/>
      <c r="Y4581" s="49"/>
    </row>
    <row r="4582" spans="24:25" x14ac:dyDescent="0.25">
      <c r="X4582" s="3"/>
      <c r="Y4582" s="49"/>
    </row>
    <row r="4583" spans="24:25" x14ac:dyDescent="0.25">
      <c r="X4583" s="3"/>
      <c r="Y4583" s="49"/>
    </row>
    <row r="4584" spans="24:25" x14ac:dyDescent="0.25">
      <c r="X4584" s="3"/>
      <c r="Y4584" s="49"/>
    </row>
    <row r="4585" spans="24:25" x14ac:dyDescent="0.25">
      <c r="X4585" s="3"/>
      <c r="Y4585" s="49"/>
    </row>
    <row r="4586" spans="24:25" x14ac:dyDescent="0.25">
      <c r="X4586" s="3"/>
      <c r="Y4586" s="49"/>
    </row>
    <row r="4587" spans="24:25" x14ac:dyDescent="0.25">
      <c r="X4587" s="3"/>
      <c r="Y4587" s="49"/>
    </row>
    <row r="4588" spans="24:25" x14ac:dyDescent="0.25">
      <c r="X4588" s="3"/>
      <c r="Y4588" s="49"/>
    </row>
    <row r="4589" spans="24:25" x14ac:dyDescent="0.25">
      <c r="X4589" s="3"/>
      <c r="Y4589" s="49"/>
    </row>
    <row r="4590" spans="24:25" x14ac:dyDescent="0.25">
      <c r="X4590" s="3"/>
      <c r="Y4590" s="49"/>
    </row>
    <row r="4591" spans="24:25" x14ac:dyDescent="0.25">
      <c r="X4591" s="3"/>
      <c r="Y4591" s="49"/>
    </row>
    <row r="4592" spans="24:25" x14ac:dyDescent="0.25">
      <c r="X4592" s="3"/>
      <c r="Y4592" s="49"/>
    </row>
    <row r="4593" spans="24:25" x14ac:dyDescent="0.25">
      <c r="X4593" s="3"/>
      <c r="Y4593" s="49"/>
    </row>
    <row r="4594" spans="24:25" x14ac:dyDescent="0.25">
      <c r="X4594" s="3"/>
      <c r="Y4594" s="49"/>
    </row>
    <row r="4595" spans="24:25" x14ac:dyDescent="0.25">
      <c r="X4595" s="3"/>
      <c r="Y4595" s="49"/>
    </row>
    <row r="4596" spans="24:25" x14ac:dyDescent="0.25">
      <c r="X4596" s="3"/>
      <c r="Y4596" s="49"/>
    </row>
    <row r="4597" spans="24:25" x14ac:dyDescent="0.25">
      <c r="X4597" s="3"/>
      <c r="Y4597" s="49"/>
    </row>
    <row r="4598" spans="24:25" x14ac:dyDescent="0.25">
      <c r="X4598" s="3"/>
      <c r="Y4598" s="49"/>
    </row>
    <row r="4599" spans="24:25" x14ac:dyDescent="0.25">
      <c r="X4599" s="3"/>
      <c r="Y4599" s="49"/>
    </row>
    <row r="4600" spans="24:25" x14ac:dyDescent="0.25">
      <c r="X4600" s="3"/>
      <c r="Y4600" s="49"/>
    </row>
    <row r="4601" spans="24:25" x14ac:dyDescent="0.25">
      <c r="X4601" s="3"/>
      <c r="Y4601" s="49"/>
    </row>
    <row r="4602" spans="24:25" x14ac:dyDescent="0.25">
      <c r="X4602" s="3"/>
      <c r="Y4602" s="49"/>
    </row>
    <row r="4603" spans="24:25" x14ac:dyDescent="0.25">
      <c r="X4603" s="3"/>
      <c r="Y4603" s="49"/>
    </row>
    <row r="4604" spans="24:25" x14ac:dyDescent="0.25">
      <c r="X4604" s="3"/>
      <c r="Y4604" s="49"/>
    </row>
    <row r="4605" spans="24:25" x14ac:dyDescent="0.25">
      <c r="X4605" s="3"/>
      <c r="Y4605" s="49"/>
    </row>
    <row r="4606" spans="24:25" x14ac:dyDescent="0.25">
      <c r="X4606" s="3"/>
      <c r="Y4606" s="49"/>
    </row>
    <row r="4607" spans="24:25" x14ac:dyDescent="0.25">
      <c r="X4607" s="3"/>
      <c r="Y4607" s="49"/>
    </row>
    <row r="4608" spans="24:25" x14ac:dyDescent="0.25">
      <c r="X4608" s="3"/>
      <c r="Y4608" s="49"/>
    </row>
    <row r="4609" spans="24:25" x14ac:dyDescent="0.25">
      <c r="X4609" s="3"/>
      <c r="Y4609" s="49"/>
    </row>
    <row r="4610" spans="24:25" x14ac:dyDescent="0.25">
      <c r="X4610" s="3"/>
      <c r="Y4610" s="49"/>
    </row>
    <row r="4611" spans="24:25" x14ac:dyDescent="0.25">
      <c r="X4611" s="3"/>
      <c r="Y4611" s="49"/>
    </row>
    <row r="4612" spans="24:25" x14ac:dyDescent="0.25">
      <c r="X4612" s="3"/>
      <c r="Y4612" s="49"/>
    </row>
    <row r="4613" spans="24:25" x14ac:dyDescent="0.25">
      <c r="X4613" s="3"/>
      <c r="Y4613" s="49"/>
    </row>
    <row r="4614" spans="24:25" x14ac:dyDescent="0.25">
      <c r="X4614" s="3"/>
      <c r="Y4614" s="49"/>
    </row>
    <row r="4615" spans="24:25" x14ac:dyDescent="0.25">
      <c r="X4615" s="3"/>
      <c r="Y4615" s="49"/>
    </row>
    <row r="4616" spans="24:25" x14ac:dyDescent="0.25">
      <c r="X4616" s="3"/>
      <c r="Y4616" s="49"/>
    </row>
    <row r="4617" spans="24:25" x14ac:dyDescent="0.25">
      <c r="X4617" s="3"/>
      <c r="Y4617" s="49"/>
    </row>
    <row r="4618" spans="24:25" x14ac:dyDescent="0.25">
      <c r="X4618" s="3"/>
      <c r="Y4618" s="49"/>
    </row>
    <row r="4619" spans="24:25" x14ac:dyDescent="0.25">
      <c r="X4619" s="3"/>
      <c r="Y4619" s="49"/>
    </row>
    <row r="4620" spans="24:25" x14ac:dyDescent="0.25">
      <c r="X4620" s="3"/>
      <c r="Y4620" s="49"/>
    </row>
    <row r="4621" spans="24:25" x14ac:dyDescent="0.25">
      <c r="X4621" s="3"/>
      <c r="Y4621" s="49"/>
    </row>
    <row r="4622" spans="24:25" x14ac:dyDescent="0.25">
      <c r="X4622" s="3"/>
      <c r="Y4622" s="49"/>
    </row>
    <row r="4623" spans="24:25" x14ac:dyDescent="0.25">
      <c r="X4623" s="3"/>
      <c r="Y4623" s="49"/>
    </row>
    <row r="4624" spans="24:25" x14ac:dyDescent="0.25">
      <c r="X4624" s="3"/>
      <c r="Y4624" s="49"/>
    </row>
    <row r="4625" spans="24:25" x14ac:dyDescent="0.25">
      <c r="X4625" s="3"/>
      <c r="Y4625" s="49"/>
    </row>
    <row r="4626" spans="24:25" x14ac:dyDescent="0.25">
      <c r="X4626" s="3"/>
      <c r="Y4626" s="49"/>
    </row>
    <row r="4627" spans="24:25" x14ac:dyDescent="0.25">
      <c r="X4627" s="3"/>
      <c r="Y4627" s="49"/>
    </row>
    <row r="4628" spans="24:25" x14ac:dyDescent="0.25">
      <c r="X4628" s="3"/>
      <c r="Y4628" s="49"/>
    </row>
    <row r="4629" spans="24:25" x14ac:dyDescent="0.25">
      <c r="X4629" s="3"/>
      <c r="Y4629" s="49"/>
    </row>
    <row r="4630" spans="24:25" x14ac:dyDescent="0.25">
      <c r="X4630" s="3"/>
      <c r="Y4630" s="49"/>
    </row>
    <row r="4631" spans="24:25" x14ac:dyDescent="0.25">
      <c r="X4631" s="3"/>
      <c r="Y4631" s="49"/>
    </row>
    <row r="4632" spans="24:25" x14ac:dyDescent="0.25">
      <c r="X4632" s="3"/>
      <c r="Y4632" s="49"/>
    </row>
    <row r="4633" spans="24:25" x14ac:dyDescent="0.25">
      <c r="X4633" s="3"/>
      <c r="Y4633" s="49"/>
    </row>
    <row r="4634" spans="24:25" x14ac:dyDescent="0.25">
      <c r="X4634" s="3"/>
      <c r="Y4634" s="49"/>
    </row>
    <row r="4635" spans="24:25" x14ac:dyDescent="0.25">
      <c r="X4635" s="3"/>
      <c r="Y4635" s="49"/>
    </row>
    <row r="4636" spans="24:25" x14ac:dyDescent="0.25">
      <c r="X4636" s="3"/>
      <c r="Y4636" s="49"/>
    </row>
    <row r="4637" spans="24:25" x14ac:dyDescent="0.25">
      <c r="X4637" s="3"/>
      <c r="Y4637" s="49"/>
    </row>
    <row r="4638" spans="24:25" x14ac:dyDescent="0.25">
      <c r="X4638" s="3"/>
      <c r="Y4638" s="49"/>
    </row>
    <row r="4639" spans="24:25" x14ac:dyDescent="0.25">
      <c r="X4639" s="3"/>
      <c r="Y4639" s="49"/>
    </row>
    <row r="4640" spans="24:25" x14ac:dyDescent="0.25">
      <c r="X4640" s="3"/>
      <c r="Y4640" s="49"/>
    </row>
    <row r="4641" spans="24:25" x14ac:dyDescent="0.25">
      <c r="X4641" s="3"/>
      <c r="Y4641" s="49"/>
    </row>
    <row r="4642" spans="24:25" x14ac:dyDescent="0.25">
      <c r="X4642" s="3"/>
      <c r="Y4642" s="49"/>
    </row>
    <row r="4643" spans="24:25" x14ac:dyDescent="0.25">
      <c r="X4643" s="3"/>
      <c r="Y4643" s="49"/>
    </row>
    <row r="4644" spans="24:25" x14ac:dyDescent="0.25">
      <c r="X4644" s="3"/>
      <c r="Y4644" s="49"/>
    </row>
    <row r="4645" spans="24:25" x14ac:dyDescent="0.25">
      <c r="X4645" s="3"/>
      <c r="Y4645" s="49"/>
    </row>
    <row r="4646" spans="24:25" x14ac:dyDescent="0.25">
      <c r="X4646" s="3"/>
      <c r="Y4646" s="49"/>
    </row>
    <row r="4647" spans="24:25" x14ac:dyDescent="0.25">
      <c r="X4647" s="3"/>
      <c r="Y4647" s="49"/>
    </row>
    <row r="4648" spans="24:25" x14ac:dyDescent="0.25">
      <c r="X4648" s="3"/>
      <c r="Y4648" s="49"/>
    </row>
    <row r="4649" spans="24:25" x14ac:dyDescent="0.25">
      <c r="X4649" s="3"/>
      <c r="Y4649" s="49"/>
    </row>
    <row r="4650" spans="24:25" x14ac:dyDescent="0.25">
      <c r="X4650" s="3"/>
      <c r="Y4650" s="49"/>
    </row>
    <row r="4651" spans="24:25" x14ac:dyDescent="0.25">
      <c r="X4651" s="3"/>
      <c r="Y4651" s="49"/>
    </row>
    <row r="4652" spans="24:25" x14ac:dyDescent="0.25">
      <c r="X4652" s="3"/>
      <c r="Y4652" s="49"/>
    </row>
    <row r="4653" spans="24:25" x14ac:dyDescent="0.25">
      <c r="X4653" s="3"/>
      <c r="Y4653" s="49"/>
    </row>
    <row r="4654" spans="24:25" x14ac:dyDescent="0.25">
      <c r="X4654" s="3"/>
      <c r="Y4654" s="49"/>
    </row>
    <row r="4655" spans="24:25" x14ac:dyDescent="0.25">
      <c r="X4655" s="3"/>
      <c r="Y4655" s="49"/>
    </row>
    <row r="4656" spans="24:25" x14ac:dyDescent="0.25">
      <c r="X4656" s="3"/>
      <c r="Y4656" s="49"/>
    </row>
    <row r="4657" spans="24:25" x14ac:dyDescent="0.25">
      <c r="X4657" s="3"/>
      <c r="Y4657" s="49"/>
    </row>
    <row r="4658" spans="24:25" x14ac:dyDescent="0.25">
      <c r="X4658" s="3"/>
      <c r="Y4658" s="49"/>
    </row>
    <row r="4659" spans="24:25" x14ac:dyDescent="0.25">
      <c r="X4659" s="3"/>
      <c r="Y4659" s="49"/>
    </row>
    <row r="4660" spans="24:25" x14ac:dyDescent="0.25">
      <c r="X4660" s="3"/>
      <c r="Y4660" s="49"/>
    </row>
    <row r="4661" spans="24:25" x14ac:dyDescent="0.25">
      <c r="X4661" s="3"/>
      <c r="Y4661" s="49"/>
    </row>
    <row r="4662" spans="24:25" x14ac:dyDescent="0.25">
      <c r="X4662" s="3"/>
      <c r="Y4662" s="49"/>
    </row>
    <row r="4663" spans="24:25" x14ac:dyDescent="0.25">
      <c r="X4663" s="3"/>
      <c r="Y4663" s="49"/>
    </row>
    <row r="4664" spans="24:25" x14ac:dyDescent="0.25">
      <c r="X4664" s="3"/>
      <c r="Y4664" s="49"/>
    </row>
    <row r="4665" spans="24:25" x14ac:dyDescent="0.25">
      <c r="X4665" s="3"/>
      <c r="Y4665" s="49"/>
    </row>
    <row r="4666" spans="24:25" x14ac:dyDescent="0.25">
      <c r="X4666" s="3"/>
      <c r="Y4666" s="49"/>
    </row>
    <row r="4667" spans="24:25" x14ac:dyDescent="0.25">
      <c r="X4667" s="3"/>
      <c r="Y4667" s="49"/>
    </row>
    <row r="4668" spans="24:25" x14ac:dyDescent="0.25">
      <c r="X4668" s="3"/>
      <c r="Y4668" s="49"/>
    </row>
    <row r="4669" spans="24:25" x14ac:dyDescent="0.25">
      <c r="X4669" s="3"/>
      <c r="Y4669" s="49"/>
    </row>
    <row r="4670" spans="24:25" x14ac:dyDescent="0.25">
      <c r="X4670" s="3"/>
      <c r="Y4670" s="49"/>
    </row>
    <row r="4671" spans="24:25" x14ac:dyDescent="0.25">
      <c r="X4671" s="3"/>
      <c r="Y4671" s="49"/>
    </row>
    <row r="4672" spans="24:25" x14ac:dyDescent="0.25">
      <c r="X4672" s="3"/>
      <c r="Y4672" s="49"/>
    </row>
    <row r="4673" spans="24:25" x14ac:dyDescent="0.25">
      <c r="X4673" s="3"/>
      <c r="Y4673" s="49"/>
    </row>
    <row r="4674" spans="24:25" x14ac:dyDescent="0.25">
      <c r="X4674" s="3"/>
      <c r="Y4674" s="49"/>
    </row>
    <row r="4675" spans="24:25" x14ac:dyDescent="0.25">
      <c r="X4675" s="3"/>
      <c r="Y4675" s="49"/>
    </row>
    <row r="4676" spans="24:25" x14ac:dyDescent="0.25">
      <c r="X4676" s="3"/>
      <c r="Y4676" s="49"/>
    </row>
    <row r="4677" spans="24:25" x14ac:dyDescent="0.25">
      <c r="X4677" s="3"/>
      <c r="Y4677" s="49"/>
    </row>
    <row r="4678" spans="24:25" x14ac:dyDescent="0.25">
      <c r="X4678" s="3"/>
      <c r="Y4678" s="49"/>
    </row>
    <row r="4679" spans="24:25" x14ac:dyDescent="0.25">
      <c r="X4679" s="3"/>
      <c r="Y4679" s="49"/>
    </row>
    <row r="4680" spans="24:25" x14ac:dyDescent="0.25">
      <c r="X4680" s="3"/>
      <c r="Y4680" s="49"/>
    </row>
    <row r="4681" spans="24:25" x14ac:dyDescent="0.25">
      <c r="X4681" s="3"/>
      <c r="Y4681" s="49"/>
    </row>
    <row r="4682" spans="24:25" x14ac:dyDescent="0.25">
      <c r="X4682" s="3"/>
      <c r="Y4682" s="49"/>
    </row>
    <row r="4683" spans="24:25" x14ac:dyDescent="0.25">
      <c r="X4683" s="3"/>
      <c r="Y4683" s="49"/>
    </row>
    <row r="4684" spans="24:25" x14ac:dyDescent="0.25">
      <c r="X4684" s="3"/>
      <c r="Y4684" s="49"/>
    </row>
    <row r="4685" spans="24:25" x14ac:dyDescent="0.25">
      <c r="X4685" s="3"/>
      <c r="Y4685" s="49"/>
    </row>
    <row r="4686" spans="24:25" x14ac:dyDescent="0.25">
      <c r="X4686" s="3"/>
      <c r="Y4686" s="49"/>
    </row>
    <row r="4687" spans="24:25" x14ac:dyDescent="0.25">
      <c r="X4687" s="3"/>
      <c r="Y4687" s="49"/>
    </row>
    <row r="4688" spans="24:25" x14ac:dyDescent="0.25">
      <c r="X4688" s="3"/>
      <c r="Y4688" s="49"/>
    </row>
    <row r="4689" spans="24:25" x14ac:dyDescent="0.25">
      <c r="X4689" s="3"/>
      <c r="Y4689" s="49"/>
    </row>
    <row r="4690" spans="24:25" x14ac:dyDescent="0.25">
      <c r="X4690" s="3"/>
      <c r="Y4690" s="49"/>
    </row>
    <row r="4691" spans="24:25" x14ac:dyDescent="0.25">
      <c r="X4691" s="3"/>
      <c r="Y4691" s="49"/>
    </row>
    <row r="4692" spans="24:25" x14ac:dyDescent="0.25">
      <c r="X4692" s="3"/>
      <c r="Y4692" s="49"/>
    </row>
    <row r="4693" spans="24:25" x14ac:dyDescent="0.25">
      <c r="X4693" s="3"/>
      <c r="Y4693" s="49"/>
    </row>
    <row r="4694" spans="24:25" x14ac:dyDescent="0.25">
      <c r="X4694" s="3"/>
      <c r="Y4694" s="49"/>
    </row>
    <row r="4695" spans="24:25" x14ac:dyDescent="0.25">
      <c r="X4695" s="3"/>
      <c r="Y4695" s="49"/>
    </row>
    <row r="4696" spans="24:25" x14ac:dyDescent="0.25">
      <c r="X4696" s="3"/>
      <c r="Y4696" s="49"/>
    </row>
    <row r="4697" spans="24:25" x14ac:dyDescent="0.25">
      <c r="X4697" s="3"/>
      <c r="Y4697" s="49"/>
    </row>
    <row r="4698" spans="24:25" x14ac:dyDescent="0.25">
      <c r="X4698" s="3"/>
      <c r="Y4698" s="49"/>
    </row>
    <row r="4699" spans="24:25" x14ac:dyDescent="0.25">
      <c r="X4699" s="3"/>
      <c r="Y4699" s="49"/>
    </row>
    <row r="4700" spans="24:25" x14ac:dyDescent="0.25">
      <c r="X4700" s="3"/>
      <c r="Y4700" s="49"/>
    </row>
    <row r="4701" spans="24:25" x14ac:dyDescent="0.25">
      <c r="X4701" s="3"/>
      <c r="Y4701" s="49"/>
    </row>
    <row r="4702" spans="24:25" x14ac:dyDescent="0.25">
      <c r="X4702" s="3"/>
      <c r="Y4702" s="49"/>
    </row>
    <row r="4703" spans="24:25" x14ac:dyDescent="0.25">
      <c r="X4703" s="3"/>
      <c r="Y4703" s="49"/>
    </row>
    <row r="4704" spans="24:25" x14ac:dyDescent="0.25">
      <c r="X4704" s="3"/>
      <c r="Y4704" s="49"/>
    </row>
    <row r="4705" spans="24:25" x14ac:dyDescent="0.25">
      <c r="X4705" s="3"/>
      <c r="Y4705" s="49"/>
    </row>
    <row r="4706" spans="24:25" x14ac:dyDescent="0.25">
      <c r="X4706" s="3"/>
      <c r="Y4706" s="49"/>
    </row>
    <row r="4707" spans="24:25" x14ac:dyDescent="0.25">
      <c r="X4707" s="3"/>
      <c r="Y4707" s="49"/>
    </row>
    <row r="4708" spans="24:25" x14ac:dyDescent="0.25">
      <c r="X4708" s="3"/>
      <c r="Y4708" s="49"/>
    </row>
    <row r="4709" spans="24:25" x14ac:dyDescent="0.25">
      <c r="X4709" s="3"/>
      <c r="Y4709" s="49"/>
    </row>
    <row r="4710" spans="24:25" x14ac:dyDescent="0.25">
      <c r="X4710" s="3"/>
      <c r="Y4710" s="49"/>
    </row>
    <row r="4711" spans="24:25" x14ac:dyDescent="0.25">
      <c r="X4711" s="3"/>
      <c r="Y4711" s="49"/>
    </row>
    <row r="4712" spans="24:25" x14ac:dyDescent="0.25">
      <c r="X4712" s="3"/>
      <c r="Y4712" s="49"/>
    </row>
    <row r="4713" spans="24:25" x14ac:dyDescent="0.25">
      <c r="X4713" s="3"/>
      <c r="Y4713" s="49"/>
    </row>
    <row r="4714" spans="24:25" x14ac:dyDescent="0.25">
      <c r="X4714" s="3"/>
      <c r="Y4714" s="49"/>
    </row>
    <row r="4715" spans="24:25" x14ac:dyDescent="0.25">
      <c r="X4715" s="3"/>
      <c r="Y4715" s="49"/>
    </row>
    <row r="4716" spans="24:25" x14ac:dyDescent="0.25">
      <c r="X4716" s="3"/>
      <c r="Y4716" s="49"/>
    </row>
    <row r="4717" spans="24:25" x14ac:dyDescent="0.25">
      <c r="X4717" s="3"/>
      <c r="Y4717" s="49"/>
    </row>
    <row r="4718" spans="24:25" x14ac:dyDescent="0.25">
      <c r="X4718" s="3"/>
      <c r="Y4718" s="49"/>
    </row>
    <row r="4719" spans="24:25" x14ac:dyDescent="0.25">
      <c r="X4719" s="3"/>
      <c r="Y4719" s="49"/>
    </row>
    <row r="4720" spans="24:25" x14ac:dyDescent="0.25">
      <c r="X4720" s="3"/>
      <c r="Y4720" s="49"/>
    </row>
    <row r="4721" spans="24:25" x14ac:dyDescent="0.25">
      <c r="X4721" s="3"/>
      <c r="Y4721" s="49"/>
    </row>
    <row r="4722" spans="24:25" x14ac:dyDescent="0.25">
      <c r="X4722" s="3"/>
      <c r="Y4722" s="49"/>
    </row>
    <row r="4723" spans="24:25" x14ac:dyDescent="0.25">
      <c r="X4723" s="3"/>
      <c r="Y4723" s="49"/>
    </row>
    <row r="4724" spans="24:25" x14ac:dyDescent="0.25">
      <c r="X4724" s="3"/>
      <c r="Y4724" s="49"/>
    </row>
    <row r="4725" spans="24:25" x14ac:dyDescent="0.25">
      <c r="X4725" s="3"/>
      <c r="Y4725" s="49"/>
    </row>
    <row r="4726" spans="24:25" x14ac:dyDescent="0.25">
      <c r="X4726" s="3"/>
      <c r="Y4726" s="49"/>
    </row>
    <row r="4727" spans="24:25" x14ac:dyDescent="0.25">
      <c r="X4727" s="3"/>
      <c r="Y4727" s="49"/>
    </row>
    <row r="4728" spans="24:25" x14ac:dyDescent="0.25">
      <c r="X4728" s="3"/>
      <c r="Y4728" s="49"/>
    </row>
    <row r="4729" spans="24:25" x14ac:dyDescent="0.25">
      <c r="X4729" s="3"/>
      <c r="Y4729" s="49"/>
    </row>
    <row r="4730" spans="24:25" x14ac:dyDescent="0.25">
      <c r="X4730" s="3"/>
      <c r="Y4730" s="49"/>
    </row>
    <row r="4731" spans="24:25" x14ac:dyDescent="0.25">
      <c r="X4731" s="3"/>
      <c r="Y4731" s="49"/>
    </row>
    <row r="4732" spans="24:25" x14ac:dyDescent="0.25">
      <c r="X4732" s="3"/>
      <c r="Y4732" s="49"/>
    </row>
    <row r="4733" spans="24:25" x14ac:dyDescent="0.25">
      <c r="X4733" s="3"/>
      <c r="Y4733" s="49"/>
    </row>
    <row r="4734" spans="24:25" x14ac:dyDescent="0.25">
      <c r="X4734" s="3"/>
      <c r="Y4734" s="49"/>
    </row>
    <row r="4735" spans="24:25" x14ac:dyDescent="0.25">
      <c r="X4735" s="3"/>
      <c r="Y4735" s="49"/>
    </row>
    <row r="4736" spans="24:25" x14ac:dyDescent="0.25">
      <c r="X4736" s="3"/>
      <c r="Y4736" s="49"/>
    </row>
    <row r="4737" spans="24:25" x14ac:dyDescent="0.25">
      <c r="X4737" s="3"/>
      <c r="Y4737" s="49"/>
    </row>
    <row r="4738" spans="24:25" x14ac:dyDescent="0.25">
      <c r="X4738" s="3"/>
      <c r="Y4738" s="49"/>
    </row>
    <row r="4739" spans="24:25" x14ac:dyDescent="0.25">
      <c r="X4739" s="3"/>
      <c r="Y4739" s="49"/>
    </row>
    <row r="4740" spans="24:25" x14ac:dyDescent="0.25">
      <c r="X4740" s="3"/>
      <c r="Y4740" s="49"/>
    </row>
    <row r="4741" spans="24:25" x14ac:dyDescent="0.25">
      <c r="X4741" s="3"/>
      <c r="Y4741" s="49"/>
    </row>
    <row r="4742" spans="24:25" x14ac:dyDescent="0.25">
      <c r="X4742" s="3"/>
      <c r="Y4742" s="49"/>
    </row>
    <row r="4743" spans="24:25" x14ac:dyDescent="0.25">
      <c r="X4743" s="3"/>
      <c r="Y4743" s="49"/>
    </row>
    <row r="4744" spans="24:25" x14ac:dyDescent="0.25">
      <c r="X4744" s="3"/>
      <c r="Y4744" s="49"/>
    </row>
    <row r="4745" spans="24:25" x14ac:dyDescent="0.25">
      <c r="X4745" s="3"/>
      <c r="Y4745" s="49"/>
    </row>
    <row r="4746" spans="24:25" x14ac:dyDescent="0.25">
      <c r="X4746" s="3"/>
      <c r="Y4746" s="49"/>
    </row>
    <row r="4747" spans="24:25" x14ac:dyDescent="0.25">
      <c r="X4747" s="3"/>
      <c r="Y4747" s="49"/>
    </row>
    <row r="4748" spans="24:25" x14ac:dyDescent="0.25">
      <c r="X4748" s="3"/>
      <c r="Y4748" s="49"/>
    </row>
    <row r="4749" spans="24:25" x14ac:dyDescent="0.25">
      <c r="X4749" s="3"/>
      <c r="Y4749" s="49"/>
    </row>
    <row r="4750" spans="24:25" x14ac:dyDescent="0.25">
      <c r="X4750" s="3"/>
      <c r="Y4750" s="49"/>
    </row>
    <row r="4751" spans="24:25" x14ac:dyDescent="0.25">
      <c r="X4751" s="3"/>
      <c r="Y4751" s="49"/>
    </row>
    <row r="4752" spans="24:25" x14ac:dyDescent="0.25">
      <c r="X4752" s="3"/>
      <c r="Y4752" s="49"/>
    </row>
    <row r="4753" spans="24:25" x14ac:dyDescent="0.25">
      <c r="X4753" s="3"/>
      <c r="Y4753" s="49"/>
    </row>
    <row r="4754" spans="24:25" x14ac:dyDescent="0.25">
      <c r="X4754" s="3"/>
      <c r="Y4754" s="49"/>
    </row>
    <row r="4755" spans="24:25" x14ac:dyDescent="0.25">
      <c r="X4755" s="3"/>
      <c r="Y4755" s="49"/>
    </row>
    <row r="4756" spans="24:25" x14ac:dyDescent="0.25">
      <c r="X4756" s="3"/>
      <c r="Y4756" s="49"/>
    </row>
    <row r="4757" spans="24:25" x14ac:dyDescent="0.25">
      <c r="X4757" s="3"/>
      <c r="Y4757" s="49"/>
    </row>
    <row r="4758" spans="24:25" x14ac:dyDescent="0.25">
      <c r="X4758" s="3"/>
      <c r="Y4758" s="49"/>
    </row>
    <row r="4759" spans="24:25" x14ac:dyDescent="0.25">
      <c r="X4759" s="3"/>
      <c r="Y4759" s="49"/>
    </row>
    <row r="4760" spans="24:25" x14ac:dyDescent="0.25">
      <c r="X4760" s="3"/>
      <c r="Y4760" s="49"/>
    </row>
    <row r="4761" spans="24:25" x14ac:dyDescent="0.25">
      <c r="X4761" s="3"/>
      <c r="Y4761" s="49"/>
    </row>
    <row r="4762" spans="24:25" x14ac:dyDescent="0.25">
      <c r="X4762" s="3"/>
      <c r="Y4762" s="49"/>
    </row>
    <row r="4763" spans="24:25" x14ac:dyDescent="0.25">
      <c r="X4763" s="3"/>
      <c r="Y4763" s="49"/>
    </row>
    <row r="4764" spans="24:25" x14ac:dyDescent="0.25">
      <c r="X4764" s="3"/>
      <c r="Y4764" s="49"/>
    </row>
    <row r="4765" spans="24:25" x14ac:dyDescent="0.25">
      <c r="X4765" s="3"/>
      <c r="Y4765" s="49"/>
    </row>
    <row r="4766" spans="24:25" x14ac:dyDescent="0.25">
      <c r="X4766" s="3"/>
      <c r="Y4766" s="49"/>
    </row>
    <row r="4767" spans="24:25" x14ac:dyDescent="0.25">
      <c r="X4767" s="3"/>
      <c r="Y4767" s="49"/>
    </row>
    <row r="4768" spans="24:25" x14ac:dyDescent="0.25">
      <c r="X4768" s="3"/>
      <c r="Y4768" s="49"/>
    </row>
    <row r="4769" spans="24:25" x14ac:dyDescent="0.25">
      <c r="X4769" s="3"/>
      <c r="Y4769" s="49"/>
    </row>
    <row r="4770" spans="24:25" x14ac:dyDescent="0.25">
      <c r="X4770" s="3"/>
      <c r="Y4770" s="49"/>
    </row>
    <row r="4771" spans="24:25" x14ac:dyDescent="0.25">
      <c r="X4771" s="3"/>
      <c r="Y4771" s="49"/>
    </row>
    <row r="4772" spans="24:25" x14ac:dyDescent="0.25">
      <c r="X4772" s="3"/>
      <c r="Y4772" s="49"/>
    </row>
    <row r="4773" spans="24:25" x14ac:dyDescent="0.25">
      <c r="X4773" s="3"/>
      <c r="Y4773" s="49"/>
    </row>
    <row r="4774" spans="24:25" x14ac:dyDescent="0.25">
      <c r="X4774" s="3"/>
      <c r="Y4774" s="49"/>
    </row>
    <row r="4775" spans="24:25" x14ac:dyDescent="0.25">
      <c r="X4775" s="3"/>
      <c r="Y4775" s="49"/>
    </row>
    <row r="4776" spans="24:25" x14ac:dyDescent="0.25">
      <c r="X4776" s="3"/>
      <c r="Y4776" s="49"/>
    </row>
    <row r="4777" spans="24:25" x14ac:dyDescent="0.25">
      <c r="X4777" s="3"/>
      <c r="Y4777" s="49"/>
    </row>
    <row r="4778" spans="24:25" x14ac:dyDescent="0.25">
      <c r="X4778" s="3"/>
      <c r="Y4778" s="49"/>
    </row>
    <row r="4779" spans="24:25" x14ac:dyDescent="0.25">
      <c r="X4779" s="3"/>
      <c r="Y4779" s="49"/>
    </row>
    <row r="4780" spans="24:25" x14ac:dyDescent="0.25">
      <c r="X4780" s="3"/>
      <c r="Y4780" s="49"/>
    </row>
    <row r="4781" spans="24:25" x14ac:dyDescent="0.25">
      <c r="X4781" s="3"/>
      <c r="Y4781" s="49"/>
    </row>
    <row r="4782" spans="24:25" x14ac:dyDescent="0.25">
      <c r="X4782" s="3"/>
      <c r="Y4782" s="49"/>
    </row>
    <row r="4783" spans="24:25" x14ac:dyDescent="0.25">
      <c r="X4783" s="3"/>
      <c r="Y4783" s="49"/>
    </row>
    <row r="4784" spans="24:25" x14ac:dyDescent="0.25">
      <c r="X4784" s="3"/>
      <c r="Y4784" s="49"/>
    </row>
    <row r="4785" spans="24:25" x14ac:dyDescent="0.25">
      <c r="X4785" s="3"/>
      <c r="Y4785" s="49"/>
    </row>
    <row r="4786" spans="24:25" x14ac:dyDescent="0.25">
      <c r="X4786" s="3"/>
      <c r="Y4786" s="49"/>
    </row>
    <row r="4787" spans="24:25" x14ac:dyDescent="0.25">
      <c r="X4787" s="3"/>
      <c r="Y4787" s="49"/>
    </row>
    <row r="4788" spans="24:25" x14ac:dyDescent="0.25">
      <c r="X4788" s="3"/>
      <c r="Y4788" s="49"/>
    </row>
    <row r="4789" spans="24:25" x14ac:dyDescent="0.25">
      <c r="X4789" s="3"/>
      <c r="Y4789" s="49"/>
    </row>
    <row r="4790" spans="24:25" x14ac:dyDescent="0.25">
      <c r="X4790" s="3"/>
      <c r="Y4790" s="49"/>
    </row>
    <row r="4791" spans="24:25" x14ac:dyDescent="0.25">
      <c r="X4791" s="3"/>
      <c r="Y4791" s="49"/>
    </row>
    <row r="4792" spans="24:25" x14ac:dyDescent="0.25">
      <c r="X4792" s="3"/>
      <c r="Y4792" s="49"/>
    </row>
    <row r="4793" spans="24:25" x14ac:dyDescent="0.25">
      <c r="X4793" s="3"/>
      <c r="Y4793" s="49"/>
    </row>
    <row r="4794" spans="24:25" x14ac:dyDescent="0.25">
      <c r="X4794" s="3"/>
      <c r="Y4794" s="49"/>
    </row>
    <row r="4795" spans="24:25" x14ac:dyDescent="0.25">
      <c r="X4795" s="3"/>
      <c r="Y4795" s="49"/>
    </row>
    <row r="4796" spans="24:25" x14ac:dyDescent="0.25">
      <c r="X4796" s="3"/>
      <c r="Y4796" s="49"/>
    </row>
    <row r="4797" spans="24:25" x14ac:dyDescent="0.25">
      <c r="X4797" s="3"/>
      <c r="Y4797" s="49"/>
    </row>
    <row r="4798" spans="24:25" x14ac:dyDescent="0.25">
      <c r="X4798" s="3"/>
      <c r="Y4798" s="49"/>
    </row>
    <row r="4799" spans="24:25" x14ac:dyDescent="0.25">
      <c r="X4799" s="3"/>
      <c r="Y4799" s="49"/>
    </row>
    <row r="4800" spans="24:25" x14ac:dyDescent="0.25">
      <c r="X4800" s="3"/>
      <c r="Y4800" s="49"/>
    </row>
    <row r="4801" spans="24:25" x14ac:dyDescent="0.25">
      <c r="X4801" s="3"/>
      <c r="Y4801" s="49"/>
    </row>
    <row r="4802" spans="24:25" x14ac:dyDescent="0.25">
      <c r="X4802" s="3"/>
      <c r="Y4802" s="49"/>
    </row>
    <row r="4803" spans="24:25" x14ac:dyDescent="0.25">
      <c r="X4803" s="3"/>
      <c r="Y4803" s="49"/>
    </row>
    <row r="4804" spans="24:25" x14ac:dyDescent="0.25">
      <c r="X4804" s="3"/>
      <c r="Y4804" s="49"/>
    </row>
    <row r="4805" spans="24:25" x14ac:dyDescent="0.25">
      <c r="X4805" s="3"/>
      <c r="Y4805" s="49"/>
    </row>
    <row r="4806" spans="24:25" ht="13" x14ac:dyDescent="0.3">
      <c r="X4806" s="48"/>
      <c r="Y4806" s="51"/>
    </row>
    <row r="4807" spans="24:25" ht="13" x14ac:dyDescent="0.3">
      <c r="X4807" s="48"/>
      <c r="Y4807" s="51"/>
    </row>
    <row r="4808" spans="24:25" ht="13" x14ac:dyDescent="0.3">
      <c r="X4808" s="48"/>
      <c r="Y4808" s="51"/>
    </row>
    <row r="4809" spans="24:25" ht="13" x14ac:dyDescent="0.3">
      <c r="X4809" s="48"/>
      <c r="Y4809" s="51"/>
    </row>
    <row r="4810" spans="24:25" ht="13" x14ac:dyDescent="0.3">
      <c r="X4810" s="48"/>
      <c r="Y4810" s="51"/>
    </row>
    <row r="4811" spans="24:25" ht="13" x14ac:dyDescent="0.3">
      <c r="X4811" s="48"/>
      <c r="Y4811" s="51"/>
    </row>
    <row r="4812" spans="24:25" ht="13" x14ac:dyDescent="0.3">
      <c r="X4812" s="48"/>
      <c r="Y4812" s="51"/>
    </row>
    <row r="4813" spans="24:25" ht="13" x14ac:dyDescent="0.3">
      <c r="X4813" s="48"/>
      <c r="Y4813" s="51"/>
    </row>
    <row r="4814" spans="24:25" ht="13" x14ac:dyDescent="0.3">
      <c r="X4814" s="48"/>
      <c r="Y4814" s="51"/>
    </row>
    <row r="4815" spans="24:25" ht="13" x14ac:dyDescent="0.3">
      <c r="X4815" s="48"/>
      <c r="Y4815" s="51"/>
    </row>
    <row r="4816" spans="24:25" ht="13" x14ac:dyDescent="0.3">
      <c r="X4816" s="48"/>
      <c r="Y4816" s="51"/>
    </row>
    <row r="4817" spans="24:25" ht="13" x14ac:dyDescent="0.3">
      <c r="X4817" s="48"/>
      <c r="Y4817" s="51"/>
    </row>
    <row r="4818" spans="24:25" ht="13" x14ac:dyDescent="0.3">
      <c r="X4818" s="48"/>
      <c r="Y4818" s="51"/>
    </row>
    <row r="4819" spans="24:25" ht="13" x14ac:dyDescent="0.3">
      <c r="X4819" s="48"/>
      <c r="Y4819" s="51"/>
    </row>
    <row r="4820" spans="24:25" ht="13" x14ac:dyDescent="0.3">
      <c r="X4820" s="48"/>
      <c r="Y4820" s="51"/>
    </row>
    <row r="4821" spans="24:25" ht="13" x14ac:dyDescent="0.3">
      <c r="X4821" s="48"/>
      <c r="Y4821" s="51"/>
    </row>
    <row r="4822" spans="24:25" ht="13" x14ac:dyDescent="0.3">
      <c r="X4822" s="48"/>
      <c r="Y4822" s="51"/>
    </row>
    <row r="4823" spans="24:25" ht="13" x14ac:dyDescent="0.3">
      <c r="X4823" s="48"/>
      <c r="Y4823" s="51"/>
    </row>
    <row r="4824" spans="24:25" ht="13" x14ac:dyDescent="0.3">
      <c r="X4824" s="48"/>
      <c r="Y4824" s="51"/>
    </row>
    <row r="4825" spans="24:25" ht="13" x14ac:dyDescent="0.3">
      <c r="X4825" s="48"/>
      <c r="Y4825" s="51"/>
    </row>
    <row r="4826" spans="24:25" ht="13" x14ac:dyDescent="0.3">
      <c r="X4826" s="48"/>
      <c r="Y4826" s="51"/>
    </row>
    <row r="4827" spans="24:25" ht="13" x14ac:dyDescent="0.3">
      <c r="X4827" s="48"/>
      <c r="Y4827" s="51"/>
    </row>
    <row r="4828" spans="24:25" ht="13" x14ac:dyDescent="0.3">
      <c r="X4828" s="48"/>
      <c r="Y4828" s="51"/>
    </row>
    <row r="4829" spans="24:25" ht="13" x14ac:dyDescent="0.3">
      <c r="X4829" s="48"/>
      <c r="Y4829" s="51"/>
    </row>
    <row r="4830" spans="24:25" ht="13" x14ac:dyDescent="0.3">
      <c r="X4830" s="48"/>
      <c r="Y4830" s="51"/>
    </row>
    <row r="4831" spans="24:25" ht="13" x14ac:dyDescent="0.3">
      <c r="X4831" s="48"/>
      <c r="Y4831" s="51"/>
    </row>
    <row r="4832" spans="24:25" ht="13" x14ac:dyDescent="0.3">
      <c r="X4832" s="48"/>
      <c r="Y4832" s="51"/>
    </row>
    <row r="4833" spans="24:25" ht="13" x14ac:dyDescent="0.3">
      <c r="X4833" s="48"/>
      <c r="Y4833" s="51"/>
    </row>
    <row r="4834" spans="24:25" ht="13" x14ac:dyDescent="0.3">
      <c r="X4834" s="48"/>
      <c r="Y4834" s="51"/>
    </row>
    <row r="4835" spans="24:25" ht="13" x14ac:dyDescent="0.3">
      <c r="X4835" s="48"/>
      <c r="Y4835" s="51"/>
    </row>
    <row r="4836" spans="24:25" ht="13" x14ac:dyDescent="0.3">
      <c r="X4836" s="48"/>
      <c r="Y4836" s="51"/>
    </row>
    <row r="4837" spans="24:25" ht="13" x14ac:dyDescent="0.3">
      <c r="X4837" s="48"/>
      <c r="Y4837" s="51"/>
    </row>
    <row r="4838" spans="24:25" ht="13" x14ac:dyDescent="0.3">
      <c r="X4838" s="48"/>
      <c r="Y4838" s="51"/>
    </row>
    <row r="4839" spans="24:25" ht="13" x14ac:dyDescent="0.3">
      <c r="X4839" s="48"/>
      <c r="Y4839" s="51"/>
    </row>
    <row r="4840" spans="24:25" ht="13" x14ac:dyDescent="0.3">
      <c r="X4840" s="48"/>
      <c r="Y4840" s="51"/>
    </row>
    <row r="4841" spans="24:25" ht="13" x14ac:dyDescent="0.3">
      <c r="X4841" s="48"/>
      <c r="Y4841" s="51"/>
    </row>
    <row r="4842" spans="24:25" ht="13" x14ac:dyDescent="0.3">
      <c r="X4842" s="48"/>
      <c r="Y4842" s="51"/>
    </row>
    <row r="4843" spans="24:25" ht="13" x14ac:dyDescent="0.3">
      <c r="X4843" s="48"/>
      <c r="Y4843" s="51"/>
    </row>
    <row r="4844" spans="24:25" ht="13" x14ac:dyDescent="0.3">
      <c r="X4844" s="48"/>
      <c r="Y4844" s="51"/>
    </row>
    <row r="4845" spans="24:25" ht="13" x14ac:dyDescent="0.3">
      <c r="X4845" s="48"/>
      <c r="Y4845" s="51"/>
    </row>
    <row r="4846" spans="24:25" ht="13" x14ac:dyDescent="0.3">
      <c r="X4846" s="48"/>
      <c r="Y4846" s="51"/>
    </row>
    <row r="4847" spans="24:25" ht="13" x14ac:dyDescent="0.3">
      <c r="X4847" s="48"/>
      <c r="Y4847" s="51"/>
    </row>
    <row r="4848" spans="24:25" ht="13" x14ac:dyDescent="0.3">
      <c r="X4848" s="48"/>
      <c r="Y4848" s="51"/>
    </row>
    <row r="4849" spans="24:25" ht="13" x14ac:dyDescent="0.3">
      <c r="X4849" s="48"/>
      <c r="Y4849" s="51"/>
    </row>
    <row r="4850" spans="24:25" ht="13" x14ac:dyDescent="0.3">
      <c r="X4850" s="48"/>
      <c r="Y4850" s="51"/>
    </row>
    <row r="4851" spans="24:25" ht="13" x14ac:dyDescent="0.3">
      <c r="X4851" s="48"/>
      <c r="Y4851" s="51"/>
    </row>
    <row r="4852" spans="24:25" ht="13" x14ac:dyDescent="0.3">
      <c r="X4852" s="48"/>
      <c r="Y4852" s="51"/>
    </row>
    <row r="4853" spans="24:25" ht="13" x14ac:dyDescent="0.3">
      <c r="X4853" s="48"/>
      <c r="Y4853" s="51"/>
    </row>
    <row r="4854" spans="24:25" ht="13" x14ac:dyDescent="0.3">
      <c r="X4854" s="48"/>
      <c r="Y4854" s="51"/>
    </row>
    <row r="4855" spans="24:25" ht="13" x14ac:dyDescent="0.3">
      <c r="X4855" s="48"/>
      <c r="Y4855" s="51"/>
    </row>
    <row r="4856" spans="24:25" ht="13" x14ac:dyDescent="0.3">
      <c r="X4856" s="48"/>
      <c r="Y4856" s="51"/>
    </row>
    <row r="4857" spans="24:25" ht="13" x14ac:dyDescent="0.3">
      <c r="X4857" s="48"/>
      <c r="Y4857" s="51"/>
    </row>
    <row r="4858" spans="24:25" ht="13" x14ac:dyDescent="0.3">
      <c r="X4858" s="48"/>
      <c r="Y4858" s="51"/>
    </row>
    <row r="4859" spans="24:25" ht="13" x14ac:dyDescent="0.3">
      <c r="X4859" s="48"/>
      <c r="Y4859" s="51"/>
    </row>
    <row r="4860" spans="24:25" ht="13" x14ac:dyDescent="0.3">
      <c r="X4860" s="48"/>
      <c r="Y4860" s="51"/>
    </row>
    <row r="4861" spans="24:25" ht="13" x14ac:dyDescent="0.3">
      <c r="X4861" s="48"/>
      <c r="Y4861" s="51"/>
    </row>
    <row r="4862" spans="24:25" ht="13" x14ac:dyDescent="0.3">
      <c r="X4862" s="48"/>
      <c r="Y4862" s="51"/>
    </row>
    <row r="4863" spans="24:25" ht="13" x14ac:dyDescent="0.3">
      <c r="X4863" s="48"/>
      <c r="Y4863" s="51"/>
    </row>
    <row r="4864" spans="24:25" ht="13" x14ac:dyDescent="0.3">
      <c r="X4864" s="48"/>
      <c r="Y4864" s="51"/>
    </row>
    <row r="4865" spans="24:25" ht="13" x14ac:dyDescent="0.3">
      <c r="X4865" s="48"/>
      <c r="Y4865" s="51"/>
    </row>
    <row r="4866" spans="24:25" ht="13" x14ac:dyDescent="0.3">
      <c r="X4866" s="48"/>
      <c r="Y4866" s="51"/>
    </row>
    <row r="4867" spans="24:25" ht="13" x14ac:dyDescent="0.3">
      <c r="X4867" s="48"/>
      <c r="Y4867" s="51"/>
    </row>
    <row r="4868" spans="24:25" ht="13" x14ac:dyDescent="0.3">
      <c r="X4868" s="48"/>
      <c r="Y4868" s="51"/>
    </row>
    <row r="4869" spans="24:25" ht="13" x14ac:dyDescent="0.3">
      <c r="X4869" s="48"/>
      <c r="Y4869" s="51"/>
    </row>
    <row r="4870" spans="24:25" ht="13" x14ac:dyDescent="0.3">
      <c r="X4870" s="48"/>
      <c r="Y4870" s="51"/>
    </row>
    <row r="4871" spans="24:25" ht="13" x14ac:dyDescent="0.3">
      <c r="X4871" s="48"/>
      <c r="Y4871" s="51"/>
    </row>
    <row r="4872" spans="24:25" ht="13" x14ac:dyDescent="0.3">
      <c r="X4872" s="48"/>
      <c r="Y4872" s="51"/>
    </row>
    <row r="4873" spans="24:25" ht="13" x14ac:dyDescent="0.3">
      <c r="X4873" s="48"/>
      <c r="Y4873" s="51"/>
    </row>
    <row r="4874" spans="24:25" ht="13" x14ac:dyDescent="0.3">
      <c r="X4874" s="48"/>
      <c r="Y4874" s="51"/>
    </row>
    <row r="4875" spans="24:25" ht="13" x14ac:dyDescent="0.3">
      <c r="X4875" s="48"/>
      <c r="Y4875" s="51"/>
    </row>
    <row r="4876" spans="24:25" ht="13" x14ac:dyDescent="0.3">
      <c r="X4876" s="48"/>
      <c r="Y4876" s="51"/>
    </row>
    <row r="4877" spans="24:25" ht="13" x14ac:dyDescent="0.3">
      <c r="X4877" s="48"/>
      <c r="Y4877" s="51"/>
    </row>
    <row r="4878" spans="24:25" ht="13" x14ac:dyDescent="0.3">
      <c r="X4878" s="48"/>
      <c r="Y4878" s="51"/>
    </row>
    <row r="4879" spans="24:25" ht="13" x14ac:dyDescent="0.3">
      <c r="X4879" s="48"/>
      <c r="Y4879" s="51"/>
    </row>
    <row r="4880" spans="24:25" ht="13" x14ac:dyDescent="0.3">
      <c r="X4880" s="48"/>
      <c r="Y4880" s="51"/>
    </row>
    <row r="4881" spans="24:25" ht="13" x14ac:dyDescent="0.3">
      <c r="X4881" s="48"/>
      <c r="Y4881" s="51"/>
    </row>
    <row r="4882" spans="24:25" ht="13" x14ac:dyDescent="0.3">
      <c r="X4882" s="48"/>
      <c r="Y4882" s="51"/>
    </row>
    <row r="4883" spans="24:25" ht="13" x14ac:dyDescent="0.3">
      <c r="X4883" s="48"/>
      <c r="Y4883" s="51"/>
    </row>
    <row r="4884" spans="24:25" ht="13" x14ac:dyDescent="0.3">
      <c r="X4884" s="48"/>
      <c r="Y4884" s="51"/>
    </row>
    <row r="4885" spans="24:25" ht="13" x14ac:dyDescent="0.3">
      <c r="X4885" s="48"/>
      <c r="Y4885" s="51"/>
    </row>
    <row r="4886" spans="24:25" ht="13" x14ac:dyDescent="0.3">
      <c r="X4886" s="48"/>
      <c r="Y4886" s="51"/>
    </row>
    <row r="4887" spans="24:25" ht="13" x14ac:dyDescent="0.3">
      <c r="X4887" s="48"/>
      <c r="Y4887" s="51"/>
    </row>
    <row r="4888" spans="24:25" ht="13" x14ac:dyDescent="0.3">
      <c r="X4888" s="48"/>
      <c r="Y4888" s="51"/>
    </row>
    <row r="4889" spans="24:25" ht="13" x14ac:dyDescent="0.3">
      <c r="X4889" s="48"/>
      <c r="Y4889" s="51"/>
    </row>
    <row r="4890" spans="24:25" ht="13" x14ac:dyDescent="0.3">
      <c r="X4890" s="48"/>
      <c r="Y4890" s="51"/>
    </row>
    <row r="4891" spans="24:25" ht="13" x14ac:dyDescent="0.3">
      <c r="X4891" s="48"/>
      <c r="Y4891" s="51"/>
    </row>
    <row r="4892" spans="24:25" ht="13" x14ac:dyDescent="0.3">
      <c r="X4892" s="48"/>
      <c r="Y4892" s="51"/>
    </row>
    <row r="4893" spans="24:25" ht="13" x14ac:dyDescent="0.3">
      <c r="X4893" s="48"/>
      <c r="Y4893" s="51"/>
    </row>
    <row r="4894" spans="24:25" ht="13" x14ac:dyDescent="0.3">
      <c r="X4894" s="48"/>
      <c r="Y4894" s="51"/>
    </row>
    <row r="4895" spans="24:25" ht="13" x14ac:dyDescent="0.3">
      <c r="X4895" s="48"/>
      <c r="Y4895" s="51"/>
    </row>
    <row r="4896" spans="24:25" ht="13" x14ac:dyDescent="0.3">
      <c r="X4896" s="48"/>
      <c r="Y4896" s="51"/>
    </row>
    <row r="4897" spans="24:25" ht="13" x14ac:dyDescent="0.3">
      <c r="X4897" s="48"/>
      <c r="Y4897" s="51"/>
    </row>
    <row r="4898" spans="24:25" ht="13" x14ac:dyDescent="0.3">
      <c r="X4898" s="48"/>
      <c r="Y4898" s="51"/>
    </row>
    <row r="4899" spans="24:25" ht="13" x14ac:dyDescent="0.3">
      <c r="X4899" s="48"/>
      <c r="Y4899" s="51"/>
    </row>
    <row r="4900" spans="24:25" ht="13" x14ac:dyDescent="0.3">
      <c r="X4900" s="48"/>
      <c r="Y4900" s="51"/>
    </row>
    <row r="4901" spans="24:25" ht="13" x14ac:dyDescent="0.3">
      <c r="X4901" s="48"/>
      <c r="Y4901" s="51"/>
    </row>
    <row r="4902" spans="24:25" ht="13" x14ac:dyDescent="0.3">
      <c r="X4902" s="48"/>
      <c r="Y4902" s="51"/>
    </row>
    <row r="4903" spans="24:25" ht="13" x14ac:dyDescent="0.3">
      <c r="X4903" s="48"/>
      <c r="Y4903" s="51"/>
    </row>
    <row r="4904" spans="24:25" ht="13" x14ac:dyDescent="0.3">
      <c r="X4904" s="48"/>
      <c r="Y4904" s="51"/>
    </row>
    <row r="4905" spans="24:25" ht="13" x14ac:dyDescent="0.3">
      <c r="X4905" s="48"/>
      <c r="Y4905" s="51"/>
    </row>
    <row r="4906" spans="24:25" ht="13" x14ac:dyDescent="0.3">
      <c r="X4906" s="48"/>
      <c r="Y4906" s="51"/>
    </row>
    <row r="4907" spans="24:25" ht="13" x14ac:dyDescent="0.3">
      <c r="X4907" s="48"/>
      <c r="Y4907" s="51"/>
    </row>
    <row r="4908" spans="24:25" ht="13" x14ac:dyDescent="0.3">
      <c r="X4908" s="48"/>
      <c r="Y4908" s="51"/>
    </row>
    <row r="4909" spans="24:25" ht="13" x14ac:dyDescent="0.3">
      <c r="X4909" s="48"/>
      <c r="Y4909" s="51"/>
    </row>
    <row r="4910" spans="24:25" ht="13" x14ac:dyDescent="0.3">
      <c r="X4910" s="48"/>
      <c r="Y4910" s="51"/>
    </row>
    <row r="4911" spans="24:25" ht="13" x14ac:dyDescent="0.3">
      <c r="X4911" s="48"/>
      <c r="Y4911" s="51"/>
    </row>
    <row r="4912" spans="24:25" ht="13" x14ac:dyDescent="0.3">
      <c r="X4912" s="48"/>
      <c r="Y4912" s="51"/>
    </row>
    <row r="4913" spans="24:25" ht="13" x14ac:dyDescent="0.3">
      <c r="X4913" s="48"/>
      <c r="Y4913" s="51"/>
    </row>
    <row r="4914" spans="24:25" ht="13" x14ac:dyDescent="0.3">
      <c r="X4914" s="48"/>
      <c r="Y4914" s="51"/>
    </row>
    <row r="4915" spans="24:25" ht="13" x14ac:dyDescent="0.3">
      <c r="X4915" s="48"/>
      <c r="Y4915" s="51"/>
    </row>
    <row r="4916" spans="24:25" ht="13" x14ac:dyDescent="0.3">
      <c r="X4916" s="48"/>
      <c r="Y4916" s="51"/>
    </row>
    <row r="4917" spans="24:25" ht="13" x14ac:dyDescent="0.3">
      <c r="X4917" s="48"/>
      <c r="Y4917" s="51"/>
    </row>
    <row r="4918" spans="24:25" ht="13" x14ac:dyDescent="0.3">
      <c r="X4918" s="48"/>
      <c r="Y4918" s="51"/>
    </row>
    <row r="4919" spans="24:25" ht="13" x14ac:dyDescent="0.3">
      <c r="X4919" s="48"/>
      <c r="Y4919" s="51"/>
    </row>
    <row r="4920" spans="24:25" ht="13" x14ac:dyDescent="0.3">
      <c r="X4920" s="48"/>
      <c r="Y4920" s="51"/>
    </row>
    <row r="4921" spans="24:25" ht="13" x14ac:dyDescent="0.3">
      <c r="X4921" s="48"/>
      <c r="Y4921" s="51"/>
    </row>
    <row r="4922" spans="24:25" ht="13" x14ac:dyDescent="0.3">
      <c r="X4922" s="48"/>
      <c r="Y4922" s="51"/>
    </row>
    <row r="4923" spans="24:25" ht="13" x14ac:dyDescent="0.3">
      <c r="X4923" s="48"/>
      <c r="Y4923" s="51"/>
    </row>
    <row r="4924" spans="24:25" ht="13" x14ac:dyDescent="0.3">
      <c r="X4924" s="48"/>
      <c r="Y4924" s="51"/>
    </row>
    <row r="4925" spans="24:25" ht="13" x14ac:dyDescent="0.3">
      <c r="X4925" s="48"/>
      <c r="Y4925" s="51"/>
    </row>
    <row r="4926" spans="24:25" ht="13" x14ac:dyDescent="0.3">
      <c r="X4926" s="48"/>
      <c r="Y4926" s="51"/>
    </row>
    <row r="4927" spans="24:25" ht="13" x14ac:dyDescent="0.3">
      <c r="X4927" s="47"/>
      <c r="Y4927" s="50"/>
    </row>
    <row r="4928" spans="24:25" x14ac:dyDescent="0.25">
      <c r="X4928" s="3"/>
      <c r="Y4928" s="49"/>
    </row>
    <row r="4929" spans="24:25" x14ac:dyDescent="0.25">
      <c r="X4929" s="3"/>
      <c r="Y4929" s="49"/>
    </row>
    <row r="4930" spans="24:25" x14ac:dyDescent="0.25">
      <c r="X4930" s="3"/>
      <c r="Y4930" s="49"/>
    </row>
    <row r="4931" spans="24:25" x14ac:dyDescent="0.25">
      <c r="X4931" s="3"/>
      <c r="Y4931" s="49"/>
    </row>
    <row r="4932" spans="24:25" x14ac:dyDescent="0.25">
      <c r="X4932" s="3"/>
      <c r="Y4932" s="49"/>
    </row>
    <row r="4933" spans="24:25" x14ac:dyDescent="0.25">
      <c r="X4933" s="3"/>
      <c r="Y4933" s="49"/>
    </row>
    <row r="4934" spans="24:25" x14ac:dyDescent="0.25">
      <c r="X4934" s="3"/>
      <c r="Y4934" s="49"/>
    </row>
    <row r="4935" spans="24:25" x14ac:dyDescent="0.25">
      <c r="X4935" s="3"/>
      <c r="Y4935" s="49"/>
    </row>
    <row r="4936" spans="24:25" x14ac:dyDescent="0.25">
      <c r="X4936" s="3"/>
      <c r="Y4936" s="49"/>
    </row>
    <row r="4937" spans="24:25" x14ac:dyDescent="0.25">
      <c r="X4937" s="3"/>
      <c r="Y4937" s="49"/>
    </row>
    <row r="4938" spans="24:25" x14ac:dyDescent="0.25">
      <c r="X4938" s="3"/>
      <c r="Y4938" s="49"/>
    </row>
    <row r="4939" spans="24:25" x14ac:dyDescent="0.25">
      <c r="X4939" s="3"/>
      <c r="Y4939" s="49"/>
    </row>
    <row r="4940" spans="24:25" x14ac:dyDescent="0.25">
      <c r="X4940" s="3"/>
      <c r="Y4940" s="49"/>
    </row>
    <row r="4941" spans="24:25" x14ac:dyDescent="0.25">
      <c r="X4941" s="3"/>
      <c r="Y4941" s="49"/>
    </row>
    <row r="4942" spans="24:25" x14ac:dyDescent="0.25">
      <c r="X4942" s="3"/>
      <c r="Y4942" s="49"/>
    </row>
    <row r="4943" spans="24:25" x14ac:dyDescent="0.25">
      <c r="X4943" s="3"/>
      <c r="Y4943" s="49"/>
    </row>
    <row r="4944" spans="24:25" x14ac:dyDescent="0.25">
      <c r="X4944" s="3"/>
      <c r="Y4944" s="49"/>
    </row>
    <row r="4945" spans="24:25" x14ac:dyDescent="0.25">
      <c r="X4945" s="3"/>
      <c r="Y4945" s="49"/>
    </row>
    <row r="4946" spans="24:25" x14ac:dyDescent="0.25">
      <c r="X4946" s="3"/>
      <c r="Y4946" s="49"/>
    </row>
    <row r="4947" spans="24:25" x14ac:dyDescent="0.25">
      <c r="X4947" s="3"/>
      <c r="Y4947" s="49"/>
    </row>
    <row r="4948" spans="24:25" x14ac:dyDescent="0.25">
      <c r="X4948" s="3"/>
      <c r="Y4948" s="49"/>
    </row>
    <row r="4949" spans="24:25" x14ac:dyDescent="0.25">
      <c r="X4949" s="3"/>
      <c r="Y4949" s="49"/>
    </row>
    <row r="4950" spans="24:25" x14ac:dyDescent="0.25">
      <c r="X4950" s="3"/>
      <c r="Y4950" s="49"/>
    </row>
    <row r="4951" spans="24:25" x14ac:dyDescent="0.25">
      <c r="X4951" s="3"/>
      <c r="Y4951" s="49"/>
    </row>
    <row r="4952" spans="24:25" x14ac:dyDescent="0.25">
      <c r="X4952" s="3"/>
      <c r="Y4952" s="49"/>
    </row>
    <row r="4953" spans="24:25" x14ac:dyDescent="0.25">
      <c r="X4953" s="3"/>
      <c r="Y4953" s="49"/>
    </row>
    <row r="4954" spans="24:25" x14ac:dyDescent="0.25">
      <c r="X4954" s="3"/>
      <c r="Y4954" s="49"/>
    </row>
    <row r="4955" spans="24:25" x14ac:dyDescent="0.25">
      <c r="X4955" s="3"/>
      <c r="Y4955" s="49"/>
    </row>
    <row r="4956" spans="24:25" x14ac:dyDescent="0.25">
      <c r="X4956" s="3"/>
      <c r="Y4956" s="49"/>
    </row>
    <row r="4957" spans="24:25" x14ac:dyDescent="0.25">
      <c r="X4957" s="3"/>
      <c r="Y4957" s="49"/>
    </row>
    <row r="4958" spans="24:25" x14ac:dyDescent="0.25">
      <c r="X4958" s="3"/>
      <c r="Y4958" s="49"/>
    </row>
    <row r="4959" spans="24:25" x14ac:dyDescent="0.25">
      <c r="X4959" s="3"/>
      <c r="Y4959" s="49"/>
    </row>
    <row r="4960" spans="24:25" x14ac:dyDescent="0.25">
      <c r="X4960" s="3"/>
      <c r="Y4960" s="49"/>
    </row>
    <row r="4961" spans="24:25" x14ac:dyDescent="0.25">
      <c r="X4961" s="3"/>
      <c r="Y4961" s="49"/>
    </row>
    <row r="4962" spans="24:25" x14ac:dyDescent="0.25">
      <c r="X4962" s="3"/>
      <c r="Y4962" s="49"/>
    </row>
    <row r="4963" spans="24:25" x14ac:dyDescent="0.25">
      <c r="X4963" s="3"/>
      <c r="Y4963" s="49"/>
    </row>
    <row r="4964" spans="24:25" x14ac:dyDescent="0.25">
      <c r="X4964" s="3"/>
      <c r="Y4964" s="49"/>
    </row>
    <row r="4965" spans="24:25" x14ac:dyDescent="0.25">
      <c r="X4965" s="3"/>
      <c r="Y4965" s="49"/>
    </row>
    <row r="4966" spans="24:25" x14ac:dyDescent="0.25">
      <c r="X4966" s="3"/>
      <c r="Y4966" s="49"/>
    </row>
    <row r="4967" spans="24:25" x14ac:dyDescent="0.25">
      <c r="X4967" s="3"/>
      <c r="Y4967" s="49"/>
    </row>
    <row r="4968" spans="24:25" x14ac:dyDescent="0.25">
      <c r="X4968" s="3"/>
      <c r="Y4968" s="49"/>
    </row>
    <row r="4969" spans="24:25" x14ac:dyDescent="0.25">
      <c r="X4969" s="3"/>
      <c r="Y4969" s="49"/>
    </row>
    <row r="4970" spans="24:25" x14ac:dyDescent="0.25">
      <c r="X4970" s="3"/>
      <c r="Y4970" s="49"/>
    </row>
    <row r="4971" spans="24:25" x14ac:dyDescent="0.25">
      <c r="X4971" s="3"/>
      <c r="Y4971" s="49"/>
    </row>
    <row r="4972" spans="24:25" x14ac:dyDescent="0.25">
      <c r="X4972" s="3"/>
      <c r="Y4972" s="49"/>
    </row>
    <row r="4973" spans="24:25" x14ac:dyDescent="0.25">
      <c r="X4973" s="3"/>
      <c r="Y4973" s="49"/>
    </row>
    <row r="4974" spans="24:25" x14ac:dyDescent="0.25">
      <c r="X4974" s="3"/>
      <c r="Y4974" s="49"/>
    </row>
    <row r="4975" spans="24:25" x14ac:dyDescent="0.25">
      <c r="X4975" s="3"/>
      <c r="Y4975" s="49"/>
    </row>
    <row r="4976" spans="24:25" x14ac:dyDescent="0.25">
      <c r="X4976" s="3"/>
      <c r="Y4976" s="49"/>
    </row>
    <row r="4977" spans="24:25" x14ac:dyDescent="0.25">
      <c r="X4977" s="3"/>
      <c r="Y4977" s="49"/>
    </row>
    <row r="4978" spans="24:25" x14ac:dyDescent="0.25">
      <c r="X4978" s="3"/>
      <c r="Y4978" s="49"/>
    </row>
    <row r="4979" spans="24:25" x14ac:dyDescent="0.25">
      <c r="X4979" s="3"/>
      <c r="Y4979" s="49"/>
    </row>
    <row r="4980" spans="24:25" x14ac:dyDescent="0.25">
      <c r="X4980" s="3"/>
      <c r="Y4980" s="49"/>
    </row>
    <row r="4981" spans="24:25" x14ac:dyDescent="0.25">
      <c r="X4981" s="3"/>
      <c r="Y4981" s="49"/>
    </row>
    <row r="4982" spans="24:25" x14ac:dyDescent="0.25">
      <c r="X4982" s="3"/>
      <c r="Y4982" s="49"/>
    </row>
    <row r="4983" spans="24:25" x14ac:dyDescent="0.25">
      <c r="X4983" s="3"/>
      <c r="Y4983" s="49"/>
    </row>
    <row r="4984" spans="24:25" x14ac:dyDescent="0.25">
      <c r="X4984" s="3"/>
      <c r="Y4984" s="49"/>
    </row>
    <row r="4985" spans="24:25" x14ac:dyDescent="0.25">
      <c r="X4985" s="3"/>
      <c r="Y4985" s="49"/>
    </row>
    <row r="4986" spans="24:25" x14ac:dyDescent="0.25">
      <c r="X4986" s="3"/>
      <c r="Y4986" s="49"/>
    </row>
    <row r="4987" spans="24:25" x14ac:dyDescent="0.25">
      <c r="X4987" s="3"/>
      <c r="Y4987" s="49"/>
    </row>
    <row r="4988" spans="24:25" x14ac:dyDescent="0.25">
      <c r="X4988" s="3"/>
      <c r="Y4988" s="49"/>
    </row>
    <row r="4989" spans="24:25" x14ac:dyDescent="0.25">
      <c r="X4989" s="3"/>
      <c r="Y4989" s="49"/>
    </row>
    <row r="4990" spans="24:25" x14ac:dyDescent="0.25">
      <c r="X4990" s="3"/>
      <c r="Y4990" s="49"/>
    </row>
    <row r="4991" spans="24:25" x14ac:dyDescent="0.25">
      <c r="X4991" s="3"/>
      <c r="Y4991" s="49"/>
    </row>
    <row r="4992" spans="24:25" x14ac:dyDescent="0.25">
      <c r="X4992" s="3"/>
      <c r="Y4992" s="49"/>
    </row>
    <row r="4993" spans="24:25" x14ac:dyDescent="0.25">
      <c r="X4993" s="3"/>
      <c r="Y4993" s="49"/>
    </row>
    <row r="4994" spans="24:25" x14ac:dyDescent="0.25">
      <c r="X4994" s="3"/>
      <c r="Y4994" s="49"/>
    </row>
    <row r="4995" spans="24:25" x14ac:dyDescent="0.25">
      <c r="X4995" s="3"/>
      <c r="Y4995" s="49"/>
    </row>
    <row r="4996" spans="24:25" x14ac:dyDescent="0.25">
      <c r="X4996" s="3"/>
      <c r="Y4996" s="49"/>
    </row>
    <row r="4997" spans="24:25" x14ac:dyDescent="0.25">
      <c r="X4997" s="3"/>
      <c r="Y4997" s="49"/>
    </row>
    <row r="4998" spans="24:25" x14ac:dyDescent="0.25">
      <c r="X4998" s="3"/>
      <c r="Y4998" s="49"/>
    </row>
    <row r="4999" spans="24:25" x14ac:dyDescent="0.25">
      <c r="X4999" s="3"/>
      <c r="Y4999" s="49"/>
    </row>
    <row r="5000" spans="24:25" x14ac:dyDescent="0.25">
      <c r="X5000" s="3"/>
      <c r="Y5000" s="49"/>
    </row>
    <row r="5001" spans="24:25" x14ac:dyDescent="0.25">
      <c r="X5001" s="3"/>
      <c r="Y5001" s="49"/>
    </row>
    <row r="5002" spans="24:25" x14ac:dyDescent="0.25">
      <c r="X5002" s="3"/>
      <c r="Y5002" s="49"/>
    </row>
    <row r="5003" spans="24:25" x14ac:dyDescent="0.25">
      <c r="X5003" s="3"/>
      <c r="Y5003" s="49"/>
    </row>
    <row r="5004" spans="24:25" x14ac:dyDescent="0.25">
      <c r="X5004" s="3"/>
      <c r="Y5004" s="49"/>
    </row>
    <row r="5005" spans="24:25" x14ac:dyDescent="0.25">
      <c r="X5005" s="3"/>
      <c r="Y5005" s="49"/>
    </row>
    <row r="5006" spans="24:25" x14ac:dyDescent="0.25">
      <c r="X5006" s="3"/>
      <c r="Y5006" s="49"/>
    </row>
    <row r="5007" spans="24:25" x14ac:dyDescent="0.25">
      <c r="X5007" s="3"/>
      <c r="Y5007" s="49"/>
    </row>
    <row r="5008" spans="24:25" x14ac:dyDescent="0.25">
      <c r="X5008" s="3"/>
      <c r="Y5008" s="49"/>
    </row>
    <row r="5009" spans="24:25" x14ac:dyDescent="0.25">
      <c r="X5009" s="3"/>
      <c r="Y5009" s="49"/>
    </row>
    <row r="5010" spans="24:25" x14ac:dyDescent="0.25">
      <c r="X5010" s="3"/>
      <c r="Y5010" s="49"/>
    </row>
    <row r="5011" spans="24:25" x14ac:dyDescent="0.25">
      <c r="X5011" s="3"/>
      <c r="Y5011" s="49"/>
    </row>
    <row r="5012" spans="24:25" x14ac:dyDescent="0.25">
      <c r="X5012" s="3"/>
      <c r="Y5012" s="49"/>
    </row>
    <row r="5013" spans="24:25" x14ac:dyDescent="0.25">
      <c r="X5013" s="3"/>
      <c r="Y5013" s="49"/>
    </row>
    <row r="5014" spans="24:25" x14ac:dyDescent="0.25">
      <c r="X5014" s="3"/>
      <c r="Y5014" s="49"/>
    </row>
    <row r="5015" spans="24:25" x14ac:dyDescent="0.25">
      <c r="X5015" s="3"/>
      <c r="Y5015" s="49"/>
    </row>
    <row r="5016" spans="24:25" x14ac:dyDescent="0.25">
      <c r="X5016" s="3"/>
      <c r="Y5016" s="49"/>
    </row>
    <row r="5017" spans="24:25" x14ac:dyDescent="0.25">
      <c r="X5017" s="3"/>
      <c r="Y5017" s="49"/>
    </row>
    <row r="5018" spans="24:25" x14ac:dyDescent="0.25">
      <c r="X5018" s="3"/>
      <c r="Y5018" s="49"/>
    </row>
    <row r="5019" spans="24:25" x14ac:dyDescent="0.25">
      <c r="X5019" s="3"/>
      <c r="Y5019" s="49"/>
    </row>
    <row r="5020" spans="24:25" x14ac:dyDescent="0.25">
      <c r="X5020" s="3"/>
      <c r="Y5020" s="49"/>
    </row>
    <row r="5021" spans="24:25" x14ac:dyDescent="0.25">
      <c r="X5021" s="3"/>
      <c r="Y5021" s="49"/>
    </row>
    <row r="5022" spans="24:25" x14ac:dyDescent="0.25">
      <c r="X5022" s="3"/>
      <c r="Y5022" s="49"/>
    </row>
    <row r="5023" spans="24:25" x14ac:dyDescent="0.25">
      <c r="X5023" s="3"/>
      <c r="Y5023" s="49"/>
    </row>
    <row r="5024" spans="24:25" x14ac:dyDescent="0.25">
      <c r="X5024" s="3"/>
      <c r="Y5024" s="49"/>
    </row>
    <row r="5025" spans="24:25" x14ac:dyDescent="0.25">
      <c r="X5025" s="3"/>
      <c r="Y5025" s="49"/>
    </row>
    <row r="5026" spans="24:25" x14ac:dyDescent="0.25">
      <c r="X5026" s="3"/>
      <c r="Y5026" s="49"/>
    </row>
    <row r="5027" spans="24:25" x14ac:dyDescent="0.25">
      <c r="X5027" s="3"/>
      <c r="Y5027" s="49"/>
    </row>
    <row r="5028" spans="24:25" x14ac:dyDescent="0.25">
      <c r="X5028" s="3"/>
      <c r="Y5028" s="49"/>
    </row>
    <row r="5029" spans="24:25" x14ac:dyDescent="0.25">
      <c r="X5029" s="3"/>
      <c r="Y5029" s="49"/>
    </row>
    <row r="5030" spans="24:25" x14ac:dyDescent="0.25">
      <c r="X5030" s="3"/>
      <c r="Y5030" s="49"/>
    </row>
    <row r="5031" spans="24:25" x14ac:dyDescent="0.25">
      <c r="X5031" s="3"/>
      <c r="Y5031" s="49"/>
    </row>
    <row r="5032" spans="24:25" x14ac:dyDescent="0.25">
      <c r="X5032" s="3"/>
      <c r="Y5032" s="49"/>
    </row>
    <row r="5033" spans="24:25" x14ac:dyDescent="0.25">
      <c r="X5033" s="3"/>
      <c r="Y5033" s="49"/>
    </row>
    <row r="5034" spans="24:25" x14ac:dyDescent="0.25">
      <c r="X5034" s="3"/>
      <c r="Y5034" s="49"/>
    </row>
    <row r="5035" spans="24:25" x14ac:dyDescent="0.25">
      <c r="X5035" s="3"/>
      <c r="Y5035" s="49"/>
    </row>
    <row r="5036" spans="24:25" x14ac:dyDescent="0.25">
      <c r="X5036" s="3"/>
      <c r="Y5036" s="49"/>
    </row>
    <row r="5037" spans="24:25" x14ac:dyDescent="0.25">
      <c r="X5037" s="3"/>
      <c r="Y5037" s="49"/>
    </row>
    <row r="5038" spans="24:25" x14ac:dyDescent="0.25">
      <c r="X5038" s="3"/>
      <c r="Y5038" s="49"/>
    </row>
    <row r="5039" spans="24:25" x14ac:dyDescent="0.25">
      <c r="X5039" s="3"/>
      <c r="Y5039" s="49"/>
    </row>
    <row r="5040" spans="24:25" x14ac:dyDescent="0.25">
      <c r="X5040" s="3"/>
      <c r="Y5040" s="49"/>
    </row>
    <row r="5041" spans="24:26" x14ac:dyDescent="0.25">
      <c r="X5041" s="3"/>
      <c r="Y5041" s="49"/>
    </row>
    <row r="5042" spans="24:26" x14ac:dyDescent="0.25">
      <c r="X5042" s="3"/>
      <c r="Y5042" s="49"/>
    </row>
    <row r="5043" spans="24:26" x14ac:dyDescent="0.25">
      <c r="X5043" s="3"/>
      <c r="Y5043" s="49"/>
    </row>
    <row r="5044" spans="24:26" x14ac:dyDescent="0.25">
      <c r="X5044" s="3"/>
      <c r="Y5044" s="49"/>
    </row>
    <row r="5045" spans="24:26" x14ac:dyDescent="0.25">
      <c r="X5045" s="3"/>
      <c r="Y5045" s="49"/>
    </row>
    <row r="5046" spans="24:26" x14ac:dyDescent="0.25">
      <c r="X5046" s="3"/>
      <c r="Y5046" s="49"/>
    </row>
    <row r="5047" spans="24:26" x14ac:dyDescent="0.25">
      <c r="X5047" s="3"/>
      <c r="Y5047" s="49"/>
      <c r="Z5047" s="5"/>
    </row>
    <row r="5048" spans="24:26" x14ac:dyDescent="0.25">
      <c r="X5048" s="3"/>
      <c r="Y5048" s="49"/>
    </row>
  </sheetData>
  <sortState xmlns:xlrd2="http://schemas.microsoft.com/office/spreadsheetml/2017/richdata2" ref="X11:Z5048">
    <sortCondition ref="X11:X5048"/>
  </sortState>
  <pageMargins left="0.7" right="0.7" top="0.75" bottom="0.75" header="0.3" footer="0.3"/>
  <pageSetup paperSize="9" orientation="portrait" r:id="rId1"/>
  <customProperties>
    <customPr name="REFI_OFFICE_FUNCTION_DATA" r:id="rId2"/>
  </customProperties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96DA-3A34-4F61-AA1C-AE91A5B93137}">
  <dimension ref="A1:I18"/>
  <sheetViews>
    <sheetView workbookViewId="0">
      <selection activeCell="L35" sqref="L35"/>
    </sheetView>
  </sheetViews>
  <sheetFormatPr defaultRowHeight="12.5" x14ac:dyDescent="0.25"/>
  <sheetData>
    <row r="1" spans="1:9" x14ac:dyDescent="0.25">
      <c r="A1" s="5"/>
    </row>
    <row r="2" spans="1:9" ht="13" thickBot="1" x14ac:dyDescent="0.3"/>
    <row r="3" spans="1:9" ht="13" x14ac:dyDescent="0.3">
      <c r="A3" s="55" t="s">
        <v>226</v>
      </c>
      <c r="B3" s="55"/>
    </row>
    <row r="4" spans="1:9" x14ac:dyDescent="0.25">
      <c r="A4" t="s">
        <v>227</v>
      </c>
      <c r="B4">
        <v>0.93205262875451433</v>
      </c>
    </row>
    <row r="5" spans="1:9" x14ac:dyDescent="0.25">
      <c r="A5" t="s">
        <v>228</v>
      </c>
      <c r="B5">
        <v>0.86872210276820061</v>
      </c>
    </row>
    <row r="6" spans="1:9" x14ac:dyDescent="0.25">
      <c r="A6" t="s">
        <v>229</v>
      </c>
      <c r="B6">
        <v>0.86817051496470565</v>
      </c>
    </row>
    <row r="7" spans="1:9" x14ac:dyDescent="0.25">
      <c r="A7" t="s">
        <v>230</v>
      </c>
      <c r="B7">
        <v>2.1846483367028047E-2</v>
      </c>
    </row>
    <row r="8" spans="1:9" ht="13" thickBot="1" x14ac:dyDescent="0.3">
      <c r="A8" s="53" t="s">
        <v>231</v>
      </c>
      <c r="B8" s="53">
        <v>240</v>
      </c>
    </row>
    <row r="10" spans="1:9" ht="13" thickBot="1" x14ac:dyDescent="0.3">
      <c r="A10" t="s">
        <v>232</v>
      </c>
    </row>
    <row r="11" spans="1:9" ht="13" x14ac:dyDescent="0.3">
      <c r="A11" s="54"/>
      <c r="B11" s="54" t="s">
        <v>237</v>
      </c>
      <c r="C11" s="54" t="s">
        <v>238</v>
      </c>
      <c r="D11" s="54" t="s">
        <v>239</v>
      </c>
      <c r="E11" s="54" t="s">
        <v>240</v>
      </c>
      <c r="F11" s="54" t="s">
        <v>241</v>
      </c>
    </row>
    <row r="12" spans="1:9" x14ac:dyDescent="0.25">
      <c r="A12" t="s">
        <v>233</v>
      </c>
      <c r="B12">
        <v>1</v>
      </c>
      <c r="C12">
        <v>0.75167359346833229</v>
      </c>
      <c r="D12">
        <v>0.75167359346833229</v>
      </c>
      <c r="E12">
        <v>1574.9479906260199</v>
      </c>
      <c r="F12">
        <v>6.4310771761782807E-107</v>
      </c>
    </row>
    <row r="13" spans="1:9" x14ac:dyDescent="0.25">
      <c r="A13" t="s">
        <v>234</v>
      </c>
      <c r="B13">
        <v>238</v>
      </c>
      <c r="C13">
        <v>0.11358998285038828</v>
      </c>
      <c r="D13">
        <v>4.7726883550583312E-4</v>
      </c>
    </row>
    <row r="14" spans="1:9" ht="13" thickBot="1" x14ac:dyDescent="0.3">
      <c r="A14" s="53" t="s">
        <v>235</v>
      </c>
      <c r="B14" s="53">
        <v>239</v>
      </c>
      <c r="C14" s="53">
        <v>0.86526357631872053</v>
      </c>
      <c r="D14" s="53"/>
      <c r="E14" s="53"/>
      <c r="F14" s="53"/>
    </row>
    <row r="15" spans="1:9" ht="13" thickBot="1" x14ac:dyDescent="0.3"/>
    <row r="16" spans="1:9" ht="13" x14ac:dyDescent="0.3">
      <c r="A16" s="54"/>
      <c r="B16" s="54" t="s">
        <v>242</v>
      </c>
      <c r="C16" s="54" t="s">
        <v>230</v>
      </c>
      <c r="D16" s="54" t="s">
        <v>243</v>
      </c>
      <c r="E16" s="54" t="s">
        <v>244</v>
      </c>
      <c r="F16" s="54" t="s">
        <v>245</v>
      </c>
      <c r="G16" s="54" t="s">
        <v>246</v>
      </c>
      <c r="H16" s="54" t="s">
        <v>247</v>
      </c>
      <c r="I16" s="54" t="s">
        <v>248</v>
      </c>
    </row>
    <row r="17" spans="1:9" x14ac:dyDescent="0.25">
      <c r="A17" t="s">
        <v>236</v>
      </c>
      <c r="B17">
        <v>-5.7464076153165376E-3</v>
      </c>
      <c r="C17">
        <v>1.4266688900263149E-3</v>
      </c>
      <c r="D17">
        <v>-4.027849528008244</v>
      </c>
      <c r="E17">
        <v>7.573950653374686E-5</v>
      </c>
      <c r="F17">
        <v>-8.5569189774233542E-3</v>
      </c>
      <c r="G17">
        <v>-2.93589625320972E-3</v>
      </c>
      <c r="H17">
        <v>-8.5569189774233542E-3</v>
      </c>
      <c r="I17">
        <v>-2.93589625320972E-3</v>
      </c>
    </row>
    <row r="18" spans="1:9" ht="13" thickBot="1" x14ac:dyDescent="0.3">
      <c r="A18" s="53" t="s">
        <v>249</v>
      </c>
      <c r="B18" s="53">
        <v>1.097478251311603</v>
      </c>
      <c r="C18" s="53">
        <v>2.7654309194717244E-2</v>
      </c>
      <c r="D18" s="53">
        <v>39.685614404038432</v>
      </c>
      <c r="E18" s="53">
        <v>6.431077176177367E-107</v>
      </c>
      <c r="F18" s="53">
        <v>1.0429997729861002</v>
      </c>
      <c r="G18" s="53">
        <v>1.1519567296371058</v>
      </c>
      <c r="H18" s="53">
        <v>1.0429997729861002</v>
      </c>
      <c r="I18" s="53">
        <v>1.1519567296371058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CFE1-5EE2-451B-AA08-6CE1075D8EE4}">
  <dimension ref="A1:I19"/>
  <sheetViews>
    <sheetView workbookViewId="0">
      <selection activeCell="J28" sqref="J28"/>
    </sheetView>
  </sheetViews>
  <sheetFormatPr defaultRowHeight="12.5" x14ac:dyDescent="0.25"/>
  <sheetData>
    <row r="1" spans="1:9" x14ac:dyDescent="0.25">
      <c r="A1" t="s">
        <v>225</v>
      </c>
    </row>
    <row r="2" spans="1:9" ht="13" thickBot="1" x14ac:dyDescent="0.3"/>
    <row r="3" spans="1:9" ht="13" x14ac:dyDescent="0.3">
      <c r="A3" s="55" t="s">
        <v>226</v>
      </c>
      <c r="B3" s="55"/>
    </row>
    <row r="4" spans="1:9" x14ac:dyDescent="0.25">
      <c r="A4" t="s">
        <v>227</v>
      </c>
      <c r="B4">
        <v>0.93271384218704589</v>
      </c>
    </row>
    <row r="5" spans="1:9" x14ac:dyDescent="0.25">
      <c r="A5" t="s">
        <v>228</v>
      </c>
      <c r="B5">
        <v>0.86995511140732162</v>
      </c>
    </row>
    <row r="6" spans="1:9" x14ac:dyDescent="0.25">
      <c r="A6" t="s">
        <v>229</v>
      </c>
      <c r="B6">
        <v>0.86885768618713033</v>
      </c>
    </row>
    <row r="7" spans="1:9" x14ac:dyDescent="0.25">
      <c r="A7" t="s">
        <v>230</v>
      </c>
      <c r="B7">
        <v>2.1789470745811508E-2</v>
      </c>
    </row>
    <row r="8" spans="1:9" ht="13" thickBot="1" x14ac:dyDescent="0.3">
      <c r="A8" s="53" t="s">
        <v>231</v>
      </c>
      <c r="B8" s="53">
        <v>240</v>
      </c>
    </row>
    <row r="10" spans="1:9" ht="13" thickBot="1" x14ac:dyDescent="0.3">
      <c r="A10" t="s">
        <v>232</v>
      </c>
    </row>
    <row r="11" spans="1:9" ht="13" x14ac:dyDescent="0.3">
      <c r="A11" s="54"/>
      <c r="B11" s="54" t="s">
        <v>237</v>
      </c>
      <c r="C11" s="54" t="s">
        <v>238</v>
      </c>
      <c r="D11" s="54" t="s">
        <v>239</v>
      </c>
      <c r="E11" s="54" t="s">
        <v>240</v>
      </c>
      <c r="F11" s="54" t="s">
        <v>241</v>
      </c>
    </row>
    <row r="12" spans="1:9" x14ac:dyDescent="0.25">
      <c r="A12" t="s">
        <v>233</v>
      </c>
      <c r="B12">
        <v>2</v>
      </c>
      <c r="C12">
        <v>0.75274047093305008</v>
      </c>
      <c r="D12">
        <v>0.37637023546652504</v>
      </c>
      <c r="E12">
        <v>792.72381880891328</v>
      </c>
      <c r="F12">
        <v>1.0472599689210759E-105</v>
      </c>
    </row>
    <row r="13" spans="1:9" x14ac:dyDescent="0.25">
      <c r="A13" t="s">
        <v>234</v>
      </c>
      <c r="B13">
        <v>237</v>
      </c>
      <c r="C13">
        <v>0.1125231053856704</v>
      </c>
      <c r="D13">
        <v>4.7478103538257552E-4</v>
      </c>
    </row>
    <row r="14" spans="1:9" ht="13" thickBot="1" x14ac:dyDescent="0.3">
      <c r="A14" s="53" t="s">
        <v>235</v>
      </c>
      <c r="B14" s="53">
        <v>239</v>
      </c>
      <c r="C14" s="53">
        <v>0.86526357631872042</v>
      </c>
      <c r="D14" s="53"/>
      <c r="E14" s="53"/>
      <c r="F14" s="53"/>
    </row>
    <row r="15" spans="1:9" ht="13" thickBot="1" x14ac:dyDescent="0.3"/>
    <row r="16" spans="1:9" ht="13" x14ac:dyDescent="0.3">
      <c r="A16" s="54"/>
      <c r="B16" s="54" t="s">
        <v>242</v>
      </c>
      <c r="C16" s="54" t="s">
        <v>230</v>
      </c>
      <c r="D16" s="54" t="s">
        <v>243</v>
      </c>
      <c r="E16" s="54" t="s">
        <v>244</v>
      </c>
      <c r="F16" s="54" t="s">
        <v>245</v>
      </c>
      <c r="G16" s="54" t="s">
        <v>246</v>
      </c>
      <c r="H16" s="54" t="s">
        <v>247</v>
      </c>
      <c r="I16" s="54" t="s">
        <v>248</v>
      </c>
    </row>
    <row r="17" spans="1:9" x14ac:dyDescent="0.25">
      <c r="A17" t="s">
        <v>236</v>
      </c>
      <c r="B17">
        <v>-4.385951670945994E-3</v>
      </c>
      <c r="C17">
        <v>1.6877304787318607E-3</v>
      </c>
      <c r="D17">
        <v>-2.5987275374925636</v>
      </c>
      <c r="E17">
        <v>9.9437047425611283E-3</v>
      </c>
      <c r="F17">
        <v>-7.7108212371376408E-3</v>
      </c>
      <c r="G17">
        <v>-1.0610821047543472E-3</v>
      </c>
      <c r="H17">
        <v>-7.7108212371376408E-3</v>
      </c>
      <c r="I17">
        <v>-1.0610821047543472E-3</v>
      </c>
    </row>
    <row r="18" spans="1:9" x14ac:dyDescent="0.25">
      <c r="A18" t="s">
        <v>249</v>
      </c>
      <c r="B18">
        <v>1.0915092155489075</v>
      </c>
      <c r="C18">
        <v>2.7868085823306497E-2</v>
      </c>
      <c r="D18">
        <v>39.166996343755407</v>
      </c>
      <c r="E18">
        <v>1.7268115613394159E-105</v>
      </c>
      <c r="F18">
        <v>1.0366084173530068</v>
      </c>
      <c r="G18">
        <v>1.1464100137448081</v>
      </c>
      <c r="H18">
        <v>1.0366084173530068</v>
      </c>
      <c r="I18">
        <v>1.1464100137448081</v>
      </c>
    </row>
    <row r="19" spans="1:9" ht="13" thickBot="1" x14ac:dyDescent="0.3">
      <c r="A19" s="53" t="s">
        <v>261</v>
      </c>
      <c r="B19" s="53">
        <v>-0.49363023430431463</v>
      </c>
      <c r="C19" s="53">
        <v>0.32929956924174725</v>
      </c>
      <c r="D19" s="53">
        <v>-1.4990309141337748</v>
      </c>
      <c r="E19" s="53">
        <v>0.13519643433064002</v>
      </c>
      <c r="F19" s="53">
        <v>-1.1423582923261038</v>
      </c>
      <c r="G19" s="53">
        <v>0.15509782371747449</v>
      </c>
      <c r="H19" s="53">
        <v>-1.1423582923261038</v>
      </c>
      <c r="I19" s="53">
        <v>0.15509782371747449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22691-3189-4939-812D-D13B3831127C}">
  <dimension ref="A1:K19"/>
  <sheetViews>
    <sheetView workbookViewId="0">
      <selection activeCell="K19" sqref="K19"/>
    </sheetView>
  </sheetViews>
  <sheetFormatPr defaultRowHeight="12.5" x14ac:dyDescent="0.25"/>
  <sheetData>
    <row r="1" spans="1:9" x14ac:dyDescent="0.25">
      <c r="A1" t="s">
        <v>225</v>
      </c>
    </row>
    <row r="2" spans="1:9" ht="13" thickBot="1" x14ac:dyDescent="0.3"/>
    <row r="3" spans="1:9" ht="13" x14ac:dyDescent="0.3">
      <c r="A3" s="55" t="s">
        <v>226</v>
      </c>
      <c r="B3" s="55"/>
    </row>
    <row r="4" spans="1:9" x14ac:dyDescent="0.25">
      <c r="A4" t="s">
        <v>227</v>
      </c>
      <c r="B4">
        <v>0.93205522640422445</v>
      </c>
    </row>
    <row r="5" spans="1:9" x14ac:dyDescent="0.25">
      <c r="A5" t="s">
        <v>228</v>
      </c>
      <c r="B5">
        <v>0.86872694506743009</v>
      </c>
    </row>
    <row r="6" spans="1:9" x14ac:dyDescent="0.25">
      <c r="A6" t="s">
        <v>229</v>
      </c>
      <c r="B6">
        <v>0.86761915557432823</v>
      </c>
    </row>
    <row r="7" spans="1:9" x14ac:dyDescent="0.25">
      <c r="A7" t="s">
        <v>230</v>
      </c>
      <c r="B7">
        <v>2.189212071282285E-2</v>
      </c>
    </row>
    <row r="8" spans="1:9" ht="13" thickBot="1" x14ac:dyDescent="0.3">
      <c r="A8" s="53" t="s">
        <v>231</v>
      </c>
      <c r="B8" s="53">
        <v>240</v>
      </c>
    </row>
    <row r="10" spans="1:9" ht="13" thickBot="1" x14ac:dyDescent="0.3">
      <c r="A10" t="s">
        <v>232</v>
      </c>
    </row>
    <row r="11" spans="1:9" ht="13" x14ac:dyDescent="0.3">
      <c r="A11" s="54"/>
      <c r="B11" s="54" t="s">
        <v>237</v>
      </c>
      <c r="C11" s="54" t="s">
        <v>238</v>
      </c>
      <c r="D11" s="54" t="s">
        <v>239</v>
      </c>
      <c r="E11" s="54" t="s">
        <v>240</v>
      </c>
      <c r="F11" s="54" t="s">
        <v>241</v>
      </c>
    </row>
    <row r="12" spans="1:9" x14ac:dyDescent="0.25">
      <c r="A12" t="s">
        <v>233</v>
      </c>
      <c r="B12">
        <v>2</v>
      </c>
      <c r="C12">
        <v>0.75167778333348123</v>
      </c>
      <c r="D12">
        <v>0.37583889166674062</v>
      </c>
      <c r="E12">
        <v>784.19857786785724</v>
      </c>
      <c r="F12">
        <v>3.1901247160763447E-105</v>
      </c>
    </row>
    <row r="13" spans="1:9" x14ac:dyDescent="0.25">
      <c r="A13" t="s">
        <v>234</v>
      </c>
      <c r="B13">
        <v>237</v>
      </c>
      <c r="C13">
        <v>0.11358579298523934</v>
      </c>
      <c r="D13">
        <v>4.7926494930480731E-4</v>
      </c>
    </row>
    <row r="14" spans="1:9" ht="13" thickBot="1" x14ac:dyDescent="0.3">
      <c r="A14" s="53" t="s">
        <v>235</v>
      </c>
      <c r="B14" s="53">
        <v>239</v>
      </c>
      <c r="C14" s="53">
        <v>0.86526357631872053</v>
      </c>
      <c r="D14" s="53"/>
      <c r="E14" s="53"/>
      <c r="F14" s="53"/>
    </row>
    <row r="15" spans="1:9" ht="13" thickBot="1" x14ac:dyDescent="0.3"/>
    <row r="16" spans="1:9" ht="13" x14ac:dyDescent="0.3">
      <c r="A16" s="54"/>
      <c r="B16" s="54" t="s">
        <v>242</v>
      </c>
      <c r="C16" s="54" t="s">
        <v>230</v>
      </c>
      <c r="D16" s="54" t="s">
        <v>243</v>
      </c>
      <c r="E16" s="54" t="s">
        <v>244</v>
      </c>
      <c r="F16" s="54" t="s">
        <v>245</v>
      </c>
      <c r="G16" s="54" t="s">
        <v>246</v>
      </c>
      <c r="H16" s="54" t="s">
        <v>247</v>
      </c>
      <c r="I16" s="54" t="s">
        <v>248</v>
      </c>
    </row>
    <row r="17" spans="1:11" x14ac:dyDescent="0.25">
      <c r="A17" t="s">
        <v>236</v>
      </c>
      <c r="B17">
        <v>-5.590273229287587E-3</v>
      </c>
      <c r="C17">
        <v>2.1982743891836094E-3</v>
      </c>
      <c r="D17">
        <v>-2.5430279571985968</v>
      </c>
      <c r="E17">
        <v>1.1626749266147993E-2</v>
      </c>
      <c r="F17">
        <v>-9.9209265574344997E-3</v>
      </c>
      <c r="G17">
        <v>-1.2596199011406743E-3</v>
      </c>
      <c r="H17">
        <v>-9.9209265574344997E-3</v>
      </c>
      <c r="I17">
        <v>-1.2596199011406743E-3</v>
      </c>
    </row>
    <row r="18" spans="1:11" x14ac:dyDescent="0.25">
      <c r="A18" t="s">
        <v>249</v>
      </c>
      <c r="B18">
        <v>1.0933983504297167</v>
      </c>
      <c r="C18">
        <v>5.1691333691330874E-2</v>
      </c>
      <c r="D18">
        <v>21.152449982405656</v>
      </c>
      <c r="E18">
        <v>1.6862866043327078E-56</v>
      </c>
      <c r="F18">
        <v>0.9915651819280128</v>
      </c>
      <c r="G18">
        <v>1.1952315189314207</v>
      </c>
      <c r="H18">
        <v>0.9915651819280128</v>
      </c>
      <c r="I18">
        <v>1.1952315189314207</v>
      </c>
    </row>
    <row r="19" spans="1:11" ht="13" thickBot="1" x14ac:dyDescent="0.3">
      <c r="A19" s="53" t="s">
        <v>261</v>
      </c>
      <c r="B19" s="53">
        <v>-7.9039346753738277E-3</v>
      </c>
      <c r="C19" s="53">
        <v>8.4533948260678726E-2</v>
      </c>
      <c r="D19" s="53">
        <v>-9.3500124364241627E-2</v>
      </c>
      <c r="E19" s="53">
        <v>0.92558524489775218</v>
      </c>
      <c r="F19" s="53">
        <v>-0.17443784244312249</v>
      </c>
      <c r="G19" s="53">
        <v>0.15862997309237487</v>
      </c>
      <c r="H19" s="53">
        <v>-0.17443784244312249</v>
      </c>
      <c r="I19" s="53">
        <v>0.15862997309237487</v>
      </c>
      <c r="K19" s="5" t="s">
        <v>524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272D8-C229-48EA-A300-E1269CBFE707}">
  <dimension ref="A1:I20"/>
  <sheetViews>
    <sheetView tabSelected="1" workbookViewId="0">
      <selection activeCell="K19" sqref="K19"/>
    </sheetView>
  </sheetViews>
  <sheetFormatPr defaultRowHeight="12.5" x14ac:dyDescent="0.25"/>
  <sheetData>
    <row r="1" spans="1:9" x14ac:dyDescent="0.25">
      <c r="A1" t="s">
        <v>225</v>
      </c>
    </row>
    <row r="2" spans="1:9" ht="13" thickBot="1" x14ac:dyDescent="0.3"/>
    <row r="3" spans="1:9" ht="13" x14ac:dyDescent="0.3">
      <c r="A3" s="55" t="s">
        <v>226</v>
      </c>
      <c r="B3" s="55"/>
    </row>
    <row r="4" spans="1:9" x14ac:dyDescent="0.25">
      <c r="A4" t="s">
        <v>227</v>
      </c>
      <c r="B4">
        <v>0.95257322001233202</v>
      </c>
    </row>
    <row r="5" spans="1:9" x14ac:dyDescent="0.25">
      <c r="A5" t="s">
        <v>228</v>
      </c>
      <c r="B5">
        <v>0.90739573948466268</v>
      </c>
    </row>
    <row r="6" spans="1:9" x14ac:dyDescent="0.25">
      <c r="A6" t="s">
        <v>229</v>
      </c>
      <c r="B6">
        <v>0.90621856668150158</v>
      </c>
    </row>
    <row r="7" spans="1:9" x14ac:dyDescent="0.25">
      <c r="A7" t="s">
        <v>230</v>
      </c>
      <c r="B7">
        <v>1.8426111450948066E-2</v>
      </c>
    </row>
    <row r="8" spans="1:9" ht="13" thickBot="1" x14ac:dyDescent="0.3">
      <c r="A8" s="53" t="s">
        <v>231</v>
      </c>
      <c r="B8" s="53">
        <v>240</v>
      </c>
    </row>
    <row r="10" spans="1:9" ht="13" thickBot="1" x14ac:dyDescent="0.3">
      <c r="A10" t="s">
        <v>232</v>
      </c>
    </row>
    <row r="11" spans="1:9" ht="13" x14ac:dyDescent="0.3">
      <c r="A11" s="54"/>
      <c r="B11" s="54" t="s">
        <v>237</v>
      </c>
      <c r="C11" s="54" t="s">
        <v>238</v>
      </c>
      <c r="D11" s="54" t="s">
        <v>239</v>
      </c>
      <c r="E11" s="54" t="s">
        <v>240</v>
      </c>
      <c r="F11" s="54" t="s">
        <v>241</v>
      </c>
    </row>
    <row r="12" spans="1:9" x14ac:dyDescent="0.25">
      <c r="A12" t="s">
        <v>233</v>
      </c>
      <c r="B12">
        <v>3</v>
      </c>
      <c r="C12">
        <v>0.78513648268286929</v>
      </c>
      <c r="D12">
        <v>0.26171216089428978</v>
      </c>
      <c r="E12">
        <v>770.82628569741746</v>
      </c>
      <c r="F12">
        <v>1.3530413101255122E-121</v>
      </c>
    </row>
    <row r="13" spans="1:9" x14ac:dyDescent="0.25">
      <c r="A13" t="s">
        <v>234</v>
      </c>
      <c r="B13">
        <v>236</v>
      </c>
      <c r="C13">
        <v>8.0127093635851243E-2</v>
      </c>
      <c r="D13">
        <v>3.3952158320275949E-4</v>
      </c>
    </row>
    <row r="14" spans="1:9" ht="13" thickBot="1" x14ac:dyDescent="0.3">
      <c r="A14" s="53" t="s">
        <v>235</v>
      </c>
      <c r="B14" s="53">
        <v>239</v>
      </c>
      <c r="C14" s="53">
        <v>0.86526357631872053</v>
      </c>
      <c r="D14" s="53"/>
      <c r="E14" s="53"/>
      <c r="F14" s="53"/>
    </row>
    <row r="15" spans="1:9" ht="13" thickBot="1" x14ac:dyDescent="0.3"/>
    <row r="16" spans="1:9" ht="13" x14ac:dyDescent="0.3">
      <c r="A16" s="54"/>
      <c r="B16" s="54" t="s">
        <v>242</v>
      </c>
      <c r="C16" s="54" t="s">
        <v>230</v>
      </c>
      <c r="D16" s="54" t="s">
        <v>243</v>
      </c>
      <c r="E16" s="54" t="s">
        <v>244</v>
      </c>
      <c r="F16" s="54" t="s">
        <v>245</v>
      </c>
      <c r="G16" s="54" t="s">
        <v>246</v>
      </c>
      <c r="H16" s="54" t="s">
        <v>247</v>
      </c>
      <c r="I16" s="54" t="s">
        <v>248</v>
      </c>
    </row>
    <row r="17" spans="1:9" x14ac:dyDescent="0.25">
      <c r="A17" t="s">
        <v>236</v>
      </c>
      <c r="B17">
        <v>-4.8586736699684045E-3</v>
      </c>
      <c r="C17">
        <v>1.2067543571482944E-3</v>
      </c>
      <c r="D17">
        <v>-4.0262325478153107</v>
      </c>
      <c r="E17">
        <v>7.6411937481891024E-5</v>
      </c>
      <c r="F17">
        <v>-7.2360604288228218E-3</v>
      </c>
      <c r="G17">
        <v>-2.4812869111139877E-3</v>
      </c>
      <c r="H17">
        <v>-7.2360604288228218E-3</v>
      </c>
      <c r="I17">
        <v>-2.4812869111139877E-3</v>
      </c>
    </row>
    <row r="18" spans="1:9" x14ac:dyDescent="0.25">
      <c r="A18" t="s">
        <v>249</v>
      </c>
      <c r="B18">
        <v>1.0499489950693155</v>
      </c>
      <c r="C18">
        <v>2.4319019530525801E-2</v>
      </c>
      <c r="D18">
        <v>43.173985437669266</v>
      </c>
      <c r="E18">
        <v>5.2794660285363836E-114</v>
      </c>
      <c r="F18">
        <v>1.0020389007922834</v>
      </c>
      <c r="G18">
        <v>1.0978590893463476</v>
      </c>
      <c r="H18">
        <v>1.0020389007922834</v>
      </c>
      <c r="I18">
        <v>1.0978590893463476</v>
      </c>
    </row>
    <row r="19" spans="1:9" x14ac:dyDescent="0.25">
      <c r="A19" t="s">
        <v>261</v>
      </c>
      <c r="B19">
        <v>1.286024538186599E-3</v>
      </c>
      <c r="C19">
        <v>4.9042930184926088E-4</v>
      </c>
      <c r="D19">
        <v>2.622242458469322</v>
      </c>
      <c r="E19">
        <v>9.3037096916653867E-3</v>
      </c>
      <c r="F19">
        <v>3.1984602682335413E-4</v>
      </c>
      <c r="G19">
        <v>2.2522030495498438E-3</v>
      </c>
      <c r="H19">
        <v>3.1984602682335413E-4</v>
      </c>
      <c r="I19">
        <v>2.2522030495498438E-3</v>
      </c>
    </row>
    <row r="20" spans="1:9" ht="13" thickBot="1" x14ac:dyDescent="0.3">
      <c r="A20" s="53" t="s">
        <v>523</v>
      </c>
      <c r="B20" s="53">
        <v>3.4923600279014189E-3</v>
      </c>
      <c r="C20" s="53">
        <v>3.7507185251518804E-4</v>
      </c>
      <c r="D20" s="53">
        <v>9.3111759906323552</v>
      </c>
      <c r="E20" s="53">
        <v>9.1461878065950578E-18</v>
      </c>
      <c r="F20" s="53">
        <v>2.7534434037296386E-3</v>
      </c>
      <c r="G20" s="53">
        <v>4.2312766520731992E-3</v>
      </c>
      <c r="H20" s="53">
        <v>2.7534434037296386E-3</v>
      </c>
      <c r="I20" s="53">
        <v>4.2312766520731992E-3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918-E5F6-4232-8412-BE308C9A3AAB}">
  <sheetPr codeName="Sheet1"/>
  <dimension ref="A1:AA57"/>
  <sheetViews>
    <sheetView workbookViewId="0">
      <selection activeCell="C18" sqref="C18"/>
    </sheetView>
  </sheetViews>
  <sheetFormatPr defaultColWidth="8.81640625" defaultRowHeight="12.5" x14ac:dyDescent="0.25"/>
  <cols>
    <col min="1" max="1" width="12" customWidth="1"/>
    <col min="2" max="2" width="20.453125" bestFit="1" customWidth="1"/>
    <col min="3" max="3" width="22.453125" customWidth="1"/>
    <col min="4" max="4" width="11.81640625" bestFit="1" customWidth="1"/>
    <col min="5" max="5" width="10.26953125" customWidth="1"/>
    <col min="6" max="6" width="10.7265625" style="1" bestFit="1" customWidth="1"/>
    <col min="7" max="7" width="7.453125" bestFit="1" customWidth="1"/>
    <col min="8" max="8" width="11.26953125" bestFit="1" customWidth="1"/>
    <col min="9" max="9" width="11.26953125" customWidth="1"/>
    <col min="10" max="10" width="13.26953125" style="1" customWidth="1"/>
    <col min="11" max="11" width="14.81640625" bestFit="1" customWidth="1"/>
    <col min="12" max="16" width="8.81640625" customWidth="1"/>
    <col min="17" max="17" width="12" customWidth="1"/>
    <col min="18" max="18" width="8.81640625" customWidth="1"/>
    <col min="19" max="19" width="14.7265625" bestFit="1" customWidth="1"/>
    <col min="20" max="20" width="11.7265625" bestFit="1" customWidth="1"/>
    <col min="21" max="23" width="8.81640625" customWidth="1"/>
    <col min="24" max="24" width="11.26953125" bestFit="1" customWidth="1"/>
    <col min="25" max="25" width="11.26953125" customWidth="1"/>
    <col min="26" max="26" width="10.1796875" bestFit="1" customWidth="1"/>
  </cols>
  <sheetData>
    <row r="1" spans="1:27" x14ac:dyDescent="0.25">
      <c r="A1" s="5" t="s">
        <v>13</v>
      </c>
      <c r="B1" t="s">
        <v>5</v>
      </c>
      <c r="C1" t="s">
        <v>2</v>
      </c>
      <c r="D1" t="s">
        <v>26</v>
      </c>
      <c r="E1" s="5" t="s">
        <v>32</v>
      </c>
      <c r="F1" s="1" t="s">
        <v>21</v>
      </c>
      <c r="G1" t="s">
        <v>15</v>
      </c>
      <c r="H1" t="s">
        <v>90</v>
      </c>
      <c r="I1" t="s">
        <v>91</v>
      </c>
      <c r="J1" s="1" t="s">
        <v>4</v>
      </c>
      <c r="K1" s="5" t="s">
        <v>73</v>
      </c>
      <c r="P1" s="5" t="s">
        <v>80</v>
      </c>
      <c r="Q1" s="5" t="s">
        <v>13</v>
      </c>
      <c r="R1" t="s">
        <v>5</v>
      </c>
      <c r="S1" t="s">
        <v>2</v>
      </c>
      <c r="T1" t="s">
        <v>26</v>
      </c>
      <c r="U1" s="5" t="s">
        <v>32</v>
      </c>
      <c r="V1" s="1" t="s">
        <v>21</v>
      </c>
      <c r="W1" t="s">
        <v>15</v>
      </c>
      <c r="X1" t="s">
        <v>90</v>
      </c>
      <c r="Y1" t="s">
        <v>91</v>
      </c>
      <c r="Z1" s="1" t="s">
        <v>4</v>
      </c>
      <c r="AA1" s="5" t="s">
        <v>73</v>
      </c>
    </row>
    <row r="2" spans="1:27" x14ac:dyDescent="0.25">
      <c r="A2" s="3">
        <v>41505</v>
      </c>
      <c r="B2" t="s">
        <v>0</v>
      </c>
      <c r="C2" t="s">
        <v>33</v>
      </c>
      <c r="D2" t="s">
        <v>4</v>
      </c>
      <c r="E2" s="5" t="s">
        <v>33</v>
      </c>
      <c r="G2" t="s">
        <v>63</v>
      </c>
      <c r="J2" s="1">
        <v>2200000</v>
      </c>
      <c r="O2" s="3"/>
      <c r="P2" s="5" t="s">
        <v>81</v>
      </c>
      <c r="Q2" s="3">
        <v>41505</v>
      </c>
      <c r="R2" t="s">
        <v>0</v>
      </c>
      <c r="S2" t="s">
        <v>33</v>
      </c>
      <c r="T2" t="s">
        <v>4</v>
      </c>
      <c r="U2" s="5" t="s">
        <v>33</v>
      </c>
      <c r="V2" s="1"/>
      <c r="W2" t="s">
        <v>63</v>
      </c>
      <c r="Z2" s="1">
        <v>2000000</v>
      </c>
    </row>
    <row r="3" spans="1:27" x14ac:dyDescent="0.25">
      <c r="A3" s="3">
        <v>41505</v>
      </c>
      <c r="B3" t="s">
        <v>1</v>
      </c>
      <c r="C3" t="s">
        <v>7</v>
      </c>
      <c r="D3" t="s">
        <v>25</v>
      </c>
      <c r="E3" s="5" t="s">
        <v>33</v>
      </c>
      <c r="F3" s="1">
        <v>4000</v>
      </c>
      <c r="G3">
        <v>145.9</v>
      </c>
      <c r="H3">
        <f t="shared" ref="H3:H8" si="0">ROUND(MAX(F3*G3*0.0005,100),0)</f>
        <v>292</v>
      </c>
      <c r="J3" s="1">
        <f t="shared" ref="J3:J18" si="1">IF(B3="Buy",-F3*G3,F3*G3)-H3-I3</f>
        <v>-583892</v>
      </c>
      <c r="O3" s="3"/>
      <c r="Q3" s="3">
        <v>41505</v>
      </c>
      <c r="R3" t="s">
        <v>1</v>
      </c>
      <c r="S3" t="s">
        <v>7</v>
      </c>
      <c r="T3" t="s">
        <v>25</v>
      </c>
      <c r="U3" s="5" t="s">
        <v>33</v>
      </c>
      <c r="V3" s="1">
        <v>4000</v>
      </c>
      <c r="W3">
        <v>145.9</v>
      </c>
      <c r="X3">
        <f t="shared" ref="X3:X8" si="2">ROUND(MAX(V3*W3*0.0005,100),0)</f>
        <v>292</v>
      </c>
      <c r="Z3" s="1">
        <f t="shared" ref="Z3:Z8" si="3">IF(R3="Buy",-V3*W3,V3*W3)-X3-Y3</f>
        <v>-583892</v>
      </c>
    </row>
    <row r="4" spans="1:27" x14ac:dyDescent="0.25">
      <c r="A4" s="3">
        <v>41505</v>
      </c>
      <c r="B4" t="s">
        <v>1</v>
      </c>
      <c r="C4" t="s">
        <v>8</v>
      </c>
      <c r="D4" t="s">
        <v>25</v>
      </c>
      <c r="E4" s="5" t="s">
        <v>33</v>
      </c>
      <c r="F4" s="1">
        <v>500</v>
      </c>
      <c r="G4">
        <v>324.3</v>
      </c>
      <c r="H4">
        <f t="shared" si="0"/>
        <v>100</v>
      </c>
      <c r="J4" s="1">
        <f t="shared" si="1"/>
        <v>-162250</v>
      </c>
      <c r="O4" s="3"/>
      <c r="Q4" s="3">
        <v>41505</v>
      </c>
      <c r="R4" t="s">
        <v>1</v>
      </c>
      <c r="S4" t="s">
        <v>8</v>
      </c>
      <c r="T4" t="s">
        <v>25</v>
      </c>
      <c r="U4" s="5" t="s">
        <v>33</v>
      </c>
      <c r="V4" s="1">
        <v>500</v>
      </c>
      <c r="W4">
        <v>324.3</v>
      </c>
      <c r="X4">
        <f t="shared" si="2"/>
        <v>100</v>
      </c>
      <c r="Z4" s="1">
        <f t="shared" si="3"/>
        <v>-162250</v>
      </c>
    </row>
    <row r="5" spans="1:27" x14ac:dyDescent="0.25">
      <c r="A5" s="3">
        <v>41505</v>
      </c>
      <c r="B5" t="s">
        <v>1</v>
      </c>
      <c r="C5" t="s">
        <v>6</v>
      </c>
      <c r="D5" t="s">
        <v>25</v>
      </c>
      <c r="E5" s="5" t="s">
        <v>33</v>
      </c>
      <c r="F5" s="1">
        <v>5000</v>
      </c>
      <c r="G5">
        <v>79.45</v>
      </c>
      <c r="H5">
        <f t="shared" si="0"/>
        <v>199</v>
      </c>
      <c r="J5" s="1">
        <f t="shared" si="1"/>
        <v>-397449</v>
      </c>
      <c r="O5" s="3"/>
      <c r="Q5" s="3">
        <v>41505</v>
      </c>
      <c r="R5" t="s">
        <v>1</v>
      </c>
      <c r="S5" t="s">
        <v>6</v>
      </c>
      <c r="T5" t="s">
        <v>25</v>
      </c>
      <c r="U5" s="5" t="s">
        <v>33</v>
      </c>
      <c r="V5" s="1">
        <v>5000</v>
      </c>
      <c r="W5">
        <v>79.45</v>
      </c>
      <c r="X5">
        <f t="shared" si="2"/>
        <v>199</v>
      </c>
      <c r="Z5" s="1">
        <f t="shared" si="3"/>
        <v>-397449</v>
      </c>
    </row>
    <row r="6" spans="1:27" x14ac:dyDescent="0.25">
      <c r="A6" s="3">
        <v>41505</v>
      </c>
      <c r="B6" t="s">
        <v>1</v>
      </c>
      <c r="C6" t="s">
        <v>9</v>
      </c>
      <c r="D6" t="s">
        <v>25</v>
      </c>
      <c r="E6" s="5" t="s">
        <v>33</v>
      </c>
      <c r="F6" s="1">
        <v>1000</v>
      </c>
      <c r="G6">
        <v>302</v>
      </c>
      <c r="H6">
        <f t="shared" si="0"/>
        <v>151</v>
      </c>
      <c r="J6" s="1">
        <f t="shared" si="1"/>
        <v>-302151</v>
      </c>
      <c r="O6" s="3"/>
      <c r="Q6" s="3">
        <v>41505</v>
      </c>
      <c r="R6" t="s">
        <v>1</v>
      </c>
      <c r="S6" t="s">
        <v>9</v>
      </c>
      <c r="T6" t="s">
        <v>25</v>
      </c>
      <c r="U6" s="5" t="s">
        <v>33</v>
      </c>
      <c r="V6" s="1">
        <v>1000</v>
      </c>
      <c r="W6">
        <v>302</v>
      </c>
      <c r="X6">
        <f t="shared" si="2"/>
        <v>151</v>
      </c>
      <c r="Z6" s="1">
        <f t="shared" si="3"/>
        <v>-302151</v>
      </c>
    </row>
    <row r="7" spans="1:27" x14ac:dyDescent="0.25">
      <c r="A7" s="3">
        <v>41505</v>
      </c>
      <c r="B7" t="s">
        <v>1</v>
      </c>
      <c r="C7" t="s">
        <v>10</v>
      </c>
      <c r="D7" t="s">
        <v>25</v>
      </c>
      <c r="E7" s="5" t="s">
        <v>33</v>
      </c>
      <c r="F7" s="1">
        <v>2000</v>
      </c>
      <c r="G7">
        <v>124.6</v>
      </c>
      <c r="H7">
        <f t="shared" si="0"/>
        <v>125</v>
      </c>
      <c r="J7" s="1">
        <f t="shared" si="1"/>
        <v>-249325</v>
      </c>
      <c r="O7" s="3"/>
      <c r="Q7" s="3">
        <v>41505</v>
      </c>
      <c r="R7" t="s">
        <v>1</v>
      </c>
      <c r="S7" t="s">
        <v>10</v>
      </c>
      <c r="T7" t="s">
        <v>25</v>
      </c>
      <c r="U7" s="5" t="s">
        <v>33</v>
      </c>
      <c r="V7" s="1">
        <v>2000</v>
      </c>
      <c r="W7">
        <v>124.6</v>
      </c>
      <c r="X7">
        <f t="shared" si="2"/>
        <v>125</v>
      </c>
      <c r="Z7" s="1">
        <f t="shared" si="3"/>
        <v>-249325</v>
      </c>
    </row>
    <row r="8" spans="1:27" x14ac:dyDescent="0.25">
      <c r="A8" s="3">
        <v>41505</v>
      </c>
      <c r="B8" t="s">
        <v>1</v>
      </c>
      <c r="C8" s="5" t="s">
        <v>11</v>
      </c>
      <c r="D8" t="s">
        <v>25</v>
      </c>
      <c r="E8" s="5" t="s">
        <v>33</v>
      </c>
      <c r="F8" s="1">
        <v>1000</v>
      </c>
      <c r="G8">
        <v>98.55</v>
      </c>
      <c r="H8">
        <f t="shared" si="0"/>
        <v>100</v>
      </c>
      <c r="J8" s="1">
        <f t="shared" si="1"/>
        <v>-98650</v>
      </c>
      <c r="O8" s="3"/>
      <c r="Q8" s="3">
        <v>41505</v>
      </c>
      <c r="R8" t="s">
        <v>1</v>
      </c>
      <c r="S8" s="5" t="s">
        <v>11</v>
      </c>
      <c r="T8" t="s">
        <v>25</v>
      </c>
      <c r="U8" s="5" t="s">
        <v>33</v>
      </c>
      <c r="V8" s="1">
        <v>1000</v>
      </c>
      <c r="W8">
        <v>98.55</v>
      </c>
      <c r="X8">
        <f t="shared" si="2"/>
        <v>100</v>
      </c>
      <c r="Z8" s="1">
        <f t="shared" si="3"/>
        <v>-98650</v>
      </c>
    </row>
    <row r="9" spans="1:27" x14ac:dyDescent="0.25">
      <c r="A9" s="3">
        <v>41506</v>
      </c>
      <c r="B9" t="s">
        <v>0</v>
      </c>
      <c r="C9" t="s">
        <v>33</v>
      </c>
      <c r="D9" t="s">
        <v>4</v>
      </c>
      <c r="E9" s="5" t="s">
        <v>33</v>
      </c>
      <c r="G9" t="s">
        <v>63</v>
      </c>
      <c r="J9" s="1">
        <v>-100000</v>
      </c>
      <c r="O9" s="3"/>
      <c r="Q9" s="3">
        <v>41506</v>
      </c>
      <c r="R9" t="s">
        <v>0</v>
      </c>
      <c r="S9" t="s">
        <v>33</v>
      </c>
      <c r="T9" t="s">
        <v>4</v>
      </c>
      <c r="U9" s="5" t="s">
        <v>33</v>
      </c>
      <c r="V9" s="1"/>
      <c r="W9" t="s">
        <v>63</v>
      </c>
      <c r="Z9" s="1">
        <v>-100000</v>
      </c>
    </row>
    <row r="10" spans="1:27" x14ac:dyDescent="0.25">
      <c r="A10" s="3">
        <v>41506</v>
      </c>
      <c r="B10" t="s">
        <v>20</v>
      </c>
      <c r="C10" t="s">
        <v>11</v>
      </c>
      <c r="D10" s="5" t="s">
        <v>25</v>
      </c>
      <c r="E10" s="5" t="s">
        <v>33</v>
      </c>
      <c r="F10" s="1">
        <v>600</v>
      </c>
      <c r="G10">
        <v>97.55</v>
      </c>
      <c r="H10">
        <f>ROUND(MAX(F10*G10*0.0005,100),0)</f>
        <v>100</v>
      </c>
      <c r="J10" s="1">
        <f t="shared" si="1"/>
        <v>58430</v>
      </c>
      <c r="O10" s="3"/>
      <c r="Q10" s="3">
        <v>41506</v>
      </c>
      <c r="R10" t="s">
        <v>20</v>
      </c>
      <c r="S10" t="s">
        <v>11</v>
      </c>
      <c r="T10" s="5" t="s">
        <v>25</v>
      </c>
      <c r="U10" s="5" t="s">
        <v>33</v>
      </c>
      <c r="V10" s="1">
        <v>600</v>
      </c>
      <c r="W10">
        <v>97.55</v>
      </c>
      <c r="X10">
        <f>ROUND(MAX(V10*W10*0.0005,100),0)</f>
        <v>100</v>
      </c>
      <c r="Z10" s="1">
        <f>IF(R10="Buy",-V10*W10,V10*W10)-X10-Y10</f>
        <v>58430</v>
      </c>
    </row>
    <row r="11" spans="1:27" x14ac:dyDescent="0.25">
      <c r="A11" s="3">
        <v>41507</v>
      </c>
      <c r="B11" t="s">
        <v>0</v>
      </c>
      <c r="C11" t="s">
        <v>33</v>
      </c>
      <c r="D11" s="5" t="s">
        <v>4</v>
      </c>
      <c r="E11" s="5" t="s">
        <v>33</v>
      </c>
      <c r="G11" t="s">
        <v>63</v>
      </c>
      <c r="J11" s="1">
        <v>500000</v>
      </c>
      <c r="O11" s="3"/>
      <c r="Q11" s="3">
        <v>41507</v>
      </c>
      <c r="R11" t="s">
        <v>0</v>
      </c>
      <c r="S11" t="s">
        <v>33</v>
      </c>
      <c r="T11" s="5" t="s">
        <v>4</v>
      </c>
      <c r="U11" s="5" t="s">
        <v>33</v>
      </c>
      <c r="V11" s="1"/>
      <c r="W11" t="s">
        <v>63</v>
      </c>
      <c r="Z11" s="1">
        <v>500000</v>
      </c>
    </row>
    <row r="12" spans="1:27" x14ac:dyDescent="0.25">
      <c r="A12" s="3">
        <v>41507</v>
      </c>
      <c r="B12" t="s">
        <v>1</v>
      </c>
      <c r="C12" t="s">
        <v>6</v>
      </c>
      <c r="D12" s="5" t="s">
        <v>25</v>
      </c>
      <c r="E12" s="5" t="s">
        <v>33</v>
      </c>
      <c r="F12" s="1">
        <v>8000</v>
      </c>
      <c r="G12">
        <v>78.05</v>
      </c>
      <c r="H12">
        <f>ROUND(MAX(F12*G12*0.0005,100),0)</f>
        <v>312</v>
      </c>
      <c r="J12" s="1">
        <f t="shared" si="1"/>
        <v>-624712</v>
      </c>
      <c r="O12" s="3"/>
      <c r="Q12" s="3">
        <v>41507</v>
      </c>
      <c r="R12" t="s">
        <v>1</v>
      </c>
      <c r="S12" t="s">
        <v>6</v>
      </c>
      <c r="T12" s="5" t="s">
        <v>25</v>
      </c>
      <c r="U12" s="5" t="s">
        <v>33</v>
      </c>
      <c r="V12" s="1">
        <v>8000</v>
      </c>
      <c r="W12">
        <v>78.05</v>
      </c>
      <c r="X12">
        <f>ROUND(MAX(V12*W12*0.0005,100),0)</f>
        <v>312</v>
      </c>
      <c r="Z12" s="1">
        <f>IF(R12="Buy",-V12*W12,V12*W12)-X12-Y12</f>
        <v>-624712</v>
      </c>
    </row>
    <row r="13" spans="1:27" x14ac:dyDescent="0.25">
      <c r="A13" s="3">
        <v>41663</v>
      </c>
      <c r="B13" t="s">
        <v>0</v>
      </c>
      <c r="C13" t="s">
        <v>64</v>
      </c>
      <c r="D13" s="5" t="s">
        <v>4</v>
      </c>
      <c r="E13" s="5" t="s">
        <v>64</v>
      </c>
      <c r="H13">
        <f>ROUND(MAX(F13*G13*0.0005,100),0)</f>
        <v>100</v>
      </c>
      <c r="J13" s="1">
        <v>100000</v>
      </c>
      <c r="O13" s="3"/>
      <c r="Q13" s="3">
        <v>41663</v>
      </c>
      <c r="R13" t="s">
        <v>0</v>
      </c>
      <c r="S13" t="s">
        <v>64</v>
      </c>
      <c r="T13" s="5" t="s">
        <v>4</v>
      </c>
      <c r="U13" s="5" t="s">
        <v>64</v>
      </c>
      <c r="V13" s="1"/>
      <c r="X13">
        <f>ROUND(MAX(V13*W13*0.0005,100),0)</f>
        <v>100</v>
      </c>
      <c r="Z13" s="1">
        <v>100000</v>
      </c>
    </row>
    <row r="14" spans="1:27" x14ac:dyDescent="0.25">
      <c r="A14" s="3">
        <v>41663</v>
      </c>
      <c r="B14" t="s">
        <v>1</v>
      </c>
      <c r="C14" s="2" t="s">
        <v>65</v>
      </c>
      <c r="D14" t="s">
        <v>25</v>
      </c>
      <c r="E14" s="5" t="s">
        <v>66</v>
      </c>
      <c r="F14" s="1">
        <v>100</v>
      </c>
      <c r="G14">
        <v>82</v>
      </c>
      <c r="J14" s="1">
        <f t="shared" si="1"/>
        <v>-8200</v>
      </c>
      <c r="O14" s="3"/>
      <c r="Q14" s="3">
        <v>41663</v>
      </c>
      <c r="R14" t="s">
        <v>1</v>
      </c>
      <c r="S14" s="2" t="s">
        <v>65</v>
      </c>
      <c r="T14" t="s">
        <v>25</v>
      </c>
      <c r="U14" s="5" t="s">
        <v>66</v>
      </c>
      <c r="V14" s="1">
        <v>100</v>
      </c>
      <c r="W14">
        <v>82</v>
      </c>
      <c r="Z14" s="1">
        <f>IF(R14="Buy",-V14*W14,V14*W14)-X14-Y14</f>
        <v>-8200</v>
      </c>
    </row>
    <row r="15" spans="1:27" x14ac:dyDescent="0.25">
      <c r="A15" s="3">
        <v>44083</v>
      </c>
      <c r="B15" t="s">
        <v>1</v>
      </c>
      <c r="C15" s="2" t="s">
        <v>103</v>
      </c>
      <c r="D15" t="s">
        <v>67</v>
      </c>
      <c r="E15" s="5" t="s">
        <v>33</v>
      </c>
      <c r="F15" s="1">
        <v>100</v>
      </c>
      <c r="G15">
        <v>156</v>
      </c>
      <c r="H15">
        <f>ROUND(MAX(F15*G15*0.0005,100),0)</f>
        <v>100</v>
      </c>
      <c r="J15" s="1">
        <f t="shared" si="1"/>
        <v>-15700</v>
      </c>
      <c r="O15" s="3"/>
      <c r="Q15" s="3">
        <v>44083</v>
      </c>
      <c r="R15" t="s">
        <v>1</v>
      </c>
      <c r="S15" s="2" t="s">
        <v>103</v>
      </c>
      <c r="T15" t="s">
        <v>67</v>
      </c>
      <c r="U15" s="5" t="s">
        <v>33</v>
      </c>
      <c r="V15" s="1">
        <v>100</v>
      </c>
      <c r="W15">
        <v>156</v>
      </c>
      <c r="X15">
        <f>ROUND(MAX(V15*W15*0.0005,100),0)</f>
        <v>100</v>
      </c>
      <c r="Z15" s="1">
        <f>IF(R15="Buy",-V15*W15,V15*W15)-X15-Y15</f>
        <v>-15700</v>
      </c>
    </row>
    <row r="16" spans="1:27" x14ac:dyDescent="0.25">
      <c r="A16" s="3">
        <v>44083</v>
      </c>
      <c r="B16" t="s">
        <v>1</v>
      </c>
      <c r="C16" t="s">
        <v>66</v>
      </c>
      <c r="D16" t="s">
        <v>4</v>
      </c>
      <c r="E16" s="5" t="s">
        <v>33</v>
      </c>
      <c r="F16" s="1">
        <v>10000</v>
      </c>
      <c r="G16">
        <v>8.1999999999999993</v>
      </c>
      <c r="H16">
        <f>ROUND(MAX(F16*G16*0.0005,100),0)</f>
        <v>100</v>
      </c>
      <c r="J16" s="1">
        <f t="shared" si="1"/>
        <v>-82100</v>
      </c>
      <c r="O16" s="3"/>
      <c r="Q16" s="3">
        <v>44083</v>
      </c>
      <c r="R16" t="s">
        <v>1</v>
      </c>
      <c r="S16" t="s">
        <v>66</v>
      </c>
      <c r="T16" t="s">
        <v>4</v>
      </c>
      <c r="U16" s="5" t="s">
        <v>33</v>
      </c>
      <c r="V16" s="1">
        <v>10000</v>
      </c>
      <c r="W16">
        <v>8.1999999999999993</v>
      </c>
      <c r="X16">
        <f>ROUND(MAX(V16*W16*0.0005,100),0)</f>
        <v>100</v>
      </c>
      <c r="Z16" s="1">
        <f>IF(R16="Buy",-V16*W16,V16*W16)-X16-Y16</f>
        <v>-82100</v>
      </c>
    </row>
    <row r="17" spans="1:27" x14ac:dyDescent="0.25">
      <c r="A17" s="3">
        <v>44083</v>
      </c>
      <c r="B17" s="5" t="s">
        <v>1</v>
      </c>
      <c r="C17" t="s">
        <v>112</v>
      </c>
      <c r="D17" s="5" t="s">
        <v>62</v>
      </c>
      <c r="E17" s="5" t="s">
        <v>33</v>
      </c>
      <c r="F17" s="1">
        <v>10</v>
      </c>
      <c r="G17">
        <v>116</v>
      </c>
      <c r="H17">
        <f>ROUND(MAX(F17*G17*100*0.008,100),0)</f>
        <v>928</v>
      </c>
      <c r="I17">
        <f>F17*3.5</f>
        <v>35</v>
      </c>
      <c r="J17" s="1">
        <f>IF(B17="Buy",-F17*G17,F17*G17)*100-H17-I17</f>
        <v>-116963</v>
      </c>
      <c r="O17" s="3"/>
      <c r="Q17" s="3">
        <v>44083</v>
      </c>
      <c r="R17" s="5" t="s">
        <v>1</v>
      </c>
      <c r="S17" t="s">
        <v>104</v>
      </c>
      <c r="T17" s="5" t="s">
        <v>62</v>
      </c>
      <c r="U17" s="5" t="s">
        <v>33</v>
      </c>
      <c r="V17" s="1">
        <v>10</v>
      </c>
      <c r="W17">
        <v>116</v>
      </c>
      <c r="X17">
        <f>ROUND(MAX(V17*W17*100*0.008,100),0)</f>
        <v>928</v>
      </c>
      <c r="Y17">
        <f>V17*3.5</f>
        <v>35</v>
      </c>
      <c r="Z17" s="1">
        <f>IF(R17="Buy",-V17*W17,V17*W17)*100-X17-Y17</f>
        <v>-116963</v>
      </c>
    </row>
    <row r="18" spans="1:27" x14ac:dyDescent="0.25">
      <c r="A18" s="3">
        <v>44083</v>
      </c>
      <c r="B18" s="5" t="s">
        <v>1</v>
      </c>
      <c r="C18" s="5" t="s">
        <v>111</v>
      </c>
      <c r="D18" s="5" t="s">
        <v>72</v>
      </c>
      <c r="E18" s="5" t="s">
        <v>33</v>
      </c>
      <c r="F18" s="1">
        <v>10</v>
      </c>
      <c r="G18">
        <v>0</v>
      </c>
      <c r="I18">
        <f>F18*3.5</f>
        <v>35</v>
      </c>
      <c r="J18" s="1">
        <f t="shared" si="1"/>
        <v>-35</v>
      </c>
      <c r="K18" s="5">
        <v>1791</v>
      </c>
      <c r="Q18" s="3">
        <v>44083</v>
      </c>
      <c r="R18" s="5" t="s">
        <v>1</v>
      </c>
      <c r="S18" s="5" t="s">
        <v>105</v>
      </c>
      <c r="T18" s="5" t="s">
        <v>72</v>
      </c>
      <c r="U18" s="5" t="s">
        <v>33</v>
      </c>
      <c r="V18" s="1">
        <v>10</v>
      </c>
      <c r="W18">
        <v>0</v>
      </c>
      <c r="Y18">
        <f>V18*3.5</f>
        <v>35</v>
      </c>
      <c r="Z18" s="1">
        <f>IF(R18="Buy",-V18*W18,V18*W18)-X18-Y18</f>
        <v>-35</v>
      </c>
      <c r="AA18" s="5">
        <v>1791</v>
      </c>
    </row>
    <row r="19" spans="1:27" x14ac:dyDescent="0.25">
      <c r="A19" s="3"/>
      <c r="B19" s="5"/>
      <c r="C19" s="5"/>
      <c r="D19" s="5"/>
      <c r="E19" s="5"/>
      <c r="Q19" s="3"/>
      <c r="R19" s="5"/>
      <c r="S19" s="5"/>
      <c r="T19" s="5"/>
      <c r="U19" s="5"/>
      <c r="V19" s="1"/>
      <c r="Z19" s="1"/>
    </row>
    <row r="22" spans="1:27" x14ac:dyDescent="0.25">
      <c r="P22" t="s">
        <v>87</v>
      </c>
      <c r="Q22" s="3">
        <v>41890</v>
      </c>
      <c r="R22" t="s">
        <v>0</v>
      </c>
      <c r="S22" t="s">
        <v>33</v>
      </c>
      <c r="T22" t="s">
        <v>4</v>
      </c>
      <c r="U22" s="5" t="s">
        <v>33</v>
      </c>
      <c r="V22" s="1"/>
      <c r="W22" t="s">
        <v>63</v>
      </c>
      <c r="Z22" s="1">
        <v>10000000</v>
      </c>
    </row>
    <row r="23" spans="1:27" x14ac:dyDescent="0.25">
      <c r="Q23" s="3">
        <v>41890</v>
      </c>
      <c r="R23" s="5" t="s">
        <v>1</v>
      </c>
      <c r="S23" t="s">
        <v>75</v>
      </c>
      <c r="T23" s="5" t="s">
        <v>62</v>
      </c>
      <c r="U23" s="5" t="s">
        <v>33</v>
      </c>
      <c r="V23" s="1">
        <v>100</v>
      </c>
      <c r="W23">
        <v>20.5</v>
      </c>
      <c r="X23">
        <f>ROUND(MAX(V23*W23*100*0.008,100),0)</f>
        <v>1640</v>
      </c>
      <c r="Y23">
        <f>V23*3.5</f>
        <v>350</v>
      </c>
      <c r="Z23" s="1">
        <f>-W23*V23</f>
        <v>-2050</v>
      </c>
    </row>
    <row r="24" spans="1:27" x14ac:dyDescent="0.25">
      <c r="Q24" s="3">
        <v>41890</v>
      </c>
      <c r="R24" s="5" t="s">
        <v>20</v>
      </c>
      <c r="S24" s="5" t="s">
        <v>76</v>
      </c>
      <c r="T24" s="5" t="s">
        <v>72</v>
      </c>
      <c r="U24" s="5" t="s">
        <v>33</v>
      </c>
      <c r="V24" s="1">
        <v>50</v>
      </c>
      <c r="W24">
        <v>0</v>
      </c>
      <c r="Y24">
        <f>V24*3.5</f>
        <v>175</v>
      </c>
      <c r="Z24" s="1">
        <v>0</v>
      </c>
      <c r="AA24" s="5">
        <v>1389</v>
      </c>
    </row>
    <row r="25" spans="1:27" x14ac:dyDescent="0.25">
      <c r="Q25" s="3">
        <v>41890</v>
      </c>
      <c r="R25" s="5" t="s">
        <v>1</v>
      </c>
      <c r="S25" s="5" t="s">
        <v>82</v>
      </c>
      <c r="T25" s="5" t="s">
        <v>78</v>
      </c>
      <c r="U25" s="5" t="s">
        <v>66</v>
      </c>
      <c r="V25" s="1">
        <v>50</v>
      </c>
      <c r="W25">
        <v>0</v>
      </c>
      <c r="Z25" s="1">
        <v>0</v>
      </c>
      <c r="AA25">
        <v>6831</v>
      </c>
    </row>
    <row r="26" spans="1:27" x14ac:dyDescent="0.25">
      <c r="Q26" s="3">
        <v>41891</v>
      </c>
      <c r="R26" s="5" t="s">
        <v>79</v>
      </c>
      <c r="S26" s="5" t="s">
        <v>82</v>
      </c>
      <c r="T26" s="5" t="s">
        <v>78</v>
      </c>
      <c r="U26" s="5" t="s">
        <v>66</v>
      </c>
      <c r="V26" s="1"/>
      <c r="Z26" s="1">
        <v>-1750</v>
      </c>
    </row>
    <row r="27" spans="1:27" x14ac:dyDescent="0.25">
      <c r="Q27" s="3">
        <v>41892</v>
      </c>
      <c r="R27" s="5" t="s">
        <v>79</v>
      </c>
      <c r="S27" s="5" t="s">
        <v>82</v>
      </c>
      <c r="T27" s="5" t="s">
        <v>78</v>
      </c>
      <c r="U27" s="5" t="s">
        <v>66</v>
      </c>
      <c r="V27" s="1"/>
      <c r="Z27" s="1">
        <v>4750</v>
      </c>
    </row>
    <row r="28" spans="1:27" x14ac:dyDescent="0.25">
      <c r="Q28" s="3">
        <v>41893</v>
      </c>
      <c r="R28" s="5" t="s">
        <v>79</v>
      </c>
      <c r="S28" s="5" t="s">
        <v>82</v>
      </c>
      <c r="T28" s="5" t="s">
        <v>78</v>
      </c>
      <c r="U28" s="5" t="s">
        <v>66</v>
      </c>
      <c r="V28" s="1"/>
      <c r="Z28" s="1">
        <v>-20250</v>
      </c>
    </row>
    <row r="29" spans="1:27" x14ac:dyDescent="0.25">
      <c r="Q29" s="3">
        <v>41894</v>
      </c>
      <c r="R29" s="5" t="s">
        <v>79</v>
      </c>
      <c r="S29" s="5" t="s">
        <v>82</v>
      </c>
      <c r="T29" s="5" t="s">
        <v>78</v>
      </c>
      <c r="U29" s="5" t="s">
        <v>66</v>
      </c>
      <c r="V29" s="1"/>
      <c r="Z29" s="1">
        <v>4500</v>
      </c>
    </row>
    <row r="31" spans="1:27" x14ac:dyDescent="0.25">
      <c r="A31" s="3"/>
    </row>
    <row r="32" spans="1:27" x14ac:dyDescent="0.25">
      <c r="A32" s="3"/>
    </row>
    <row r="33" spans="1:26" x14ac:dyDescent="0.25">
      <c r="A33" s="3"/>
    </row>
    <row r="34" spans="1:26" x14ac:dyDescent="0.25">
      <c r="A34" s="3"/>
      <c r="Q34" s="3">
        <v>43536</v>
      </c>
      <c r="R34" t="s">
        <v>0</v>
      </c>
      <c r="S34" t="s">
        <v>33</v>
      </c>
      <c r="T34" t="s">
        <v>4</v>
      </c>
      <c r="U34" t="s">
        <v>33</v>
      </c>
      <c r="Z34" s="1">
        <v>2500000</v>
      </c>
    </row>
    <row r="35" spans="1:26" x14ac:dyDescent="0.25">
      <c r="A35" s="3"/>
      <c r="Q35" s="3">
        <v>43536</v>
      </c>
      <c r="R35" t="s">
        <v>1</v>
      </c>
      <c r="S35" t="s">
        <v>7</v>
      </c>
      <c r="T35" t="s">
        <v>25</v>
      </c>
      <c r="U35" t="s">
        <v>33</v>
      </c>
      <c r="V35" s="1">
        <v>3000</v>
      </c>
      <c r="W35">
        <v>177.35</v>
      </c>
      <c r="X35">
        <f t="shared" ref="X35:X40" si="4">ROUND(MAX(V35*W35*0.0005,100),0)</f>
        <v>266</v>
      </c>
      <c r="Z35" s="1">
        <f t="shared" ref="Z35:Z40" si="5">IF(R35="Buy",-V35*W35,V35*W35)-X35-Y35</f>
        <v>-532316</v>
      </c>
    </row>
    <row r="36" spans="1:26" x14ac:dyDescent="0.25">
      <c r="A36" s="3"/>
      <c r="Q36" s="3">
        <v>43536</v>
      </c>
      <c r="R36" t="s">
        <v>1</v>
      </c>
      <c r="S36" t="s">
        <v>8</v>
      </c>
      <c r="T36" t="s">
        <v>25</v>
      </c>
      <c r="U36" t="s">
        <v>33</v>
      </c>
      <c r="V36" s="1">
        <v>500</v>
      </c>
      <c r="W36">
        <v>781.2</v>
      </c>
      <c r="X36">
        <f t="shared" si="4"/>
        <v>195</v>
      </c>
      <c r="Z36" s="1">
        <f t="shared" si="5"/>
        <v>-390795</v>
      </c>
    </row>
    <row r="37" spans="1:26" x14ac:dyDescent="0.25">
      <c r="A37" s="3"/>
      <c r="Q37" s="3">
        <v>43536</v>
      </c>
      <c r="R37" t="s">
        <v>1</v>
      </c>
      <c r="S37" t="s">
        <v>6</v>
      </c>
      <c r="T37" t="s">
        <v>25</v>
      </c>
      <c r="U37" t="s">
        <v>33</v>
      </c>
      <c r="V37" s="1">
        <v>5000</v>
      </c>
      <c r="W37">
        <v>87.4</v>
      </c>
      <c r="X37">
        <f t="shared" si="4"/>
        <v>219</v>
      </c>
      <c r="Z37" s="1">
        <f t="shared" si="5"/>
        <v>-437219</v>
      </c>
    </row>
    <row r="38" spans="1:26" x14ac:dyDescent="0.25">
      <c r="A38" s="3"/>
      <c r="Q38" s="3">
        <v>43536</v>
      </c>
      <c r="R38" t="s">
        <v>1</v>
      </c>
      <c r="S38" t="s">
        <v>9</v>
      </c>
      <c r="T38" t="s">
        <v>25</v>
      </c>
      <c r="U38" t="s">
        <v>33</v>
      </c>
      <c r="V38" s="1">
        <v>1000</v>
      </c>
      <c r="W38">
        <v>102.7</v>
      </c>
      <c r="X38">
        <f t="shared" si="4"/>
        <v>100</v>
      </c>
      <c r="Z38" s="1">
        <f t="shared" si="5"/>
        <v>-102800</v>
      </c>
    </row>
    <row r="39" spans="1:26" x14ac:dyDescent="0.25">
      <c r="A39" s="3"/>
      <c r="Q39" s="3">
        <v>43536</v>
      </c>
      <c r="R39" t="s">
        <v>1</v>
      </c>
      <c r="S39" t="s">
        <v>10</v>
      </c>
      <c r="T39" t="s">
        <v>25</v>
      </c>
      <c r="U39" t="s">
        <v>33</v>
      </c>
      <c r="V39" s="1">
        <v>2000</v>
      </c>
      <c r="W39">
        <v>167.3</v>
      </c>
      <c r="X39">
        <f t="shared" si="4"/>
        <v>167</v>
      </c>
      <c r="Z39" s="1">
        <f t="shared" si="5"/>
        <v>-334767</v>
      </c>
    </row>
    <row r="40" spans="1:26" x14ac:dyDescent="0.25">
      <c r="A40" s="3"/>
      <c r="Q40" s="3">
        <v>43536</v>
      </c>
      <c r="R40" t="s">
        <v>1</v>
      </c>
      <c r="S40" t="s">
        <v>11</v>
      </c>
      <c r="T40" t="s">
        <v>25</v>
      </c>
      <c r="U40" t="s">
        <v>33</v>
      </c>
      <c r="V40" s="1">
        <v>1000</v>
      </c>
      <c r="W40">
        <v>134.55000000000001</v>
      </c>
      <c r="X40">
        <f t="shared" si="4"/>
        <v>100</v>
      </c>
      <c r="Z40" s="1">
        <f t="shared" si="5"/>
        <v>-134650</v>
      </c>
    </row>
    <row r="41" spans="1:26" x14ac:dyDescent="0.25">
      <c r="A41" s="3"/>
      <c r="Q41" s="3">
        <v>43537</v>
      </c>
      <c r="R41" t="s">
        <v>0</v>
      </c>
      <c r="S41" t="s">
        <v>33</v>
      </c>
      <c r="T41" t="s">
        <v>4</v>
      </c>
      <c r="U41" t="s">
        <v>33</v>
      </c>
      <c r="V41" s="1"/>
      <c r="W41" t="s">
        <v>63</v>
      </c>
      <c r="Z41" s="1">
        <v>-100000</v>
      </c>
    </row>
    <row r="42" spans="1:26" x14ac:dyDescent="0.25">
      <c r="A42" s="3"/>
      <c r="Q42" s="3">
        <v>43537</v>
      </c>
      <c r="R42" t="s">
        <v>20</v>
      </c>
      <c r="S42" t="s">
        <v>11</v>
      </c>
      <c r="T42" s="5" t="s">
        <v>25</v>
      </c>
      <c r="U42" t="s">
        <v>33</v>
      </c>
      <c r="V42" s="1">
        <v>600</v>
      </c>
      <c r="W42">
        <v>136</v>
      </c>
      <c r="X42">
        <f>ROUND(MAX(V42*W42*0.0005,100),0)</f>
        <v>100</v>
      </c>
      <c r="Z42" s="1">
        <f>IF(R42="Buy",-V42*W42,V42*W42)-X42-Y42</f>
        <v>81500</v>
      </c>
    </row>
    <row r="43" spans="1:26" x14ac:dyDescent="0.25">
      <c r="A43" s="3"/>
      <c r="Q43" s="3">
        <v>43538</v>
      </c>
      <c r="R43" t="s">
        <v>0</v>
      </c>
      <c r="S43" t="s">
        <v>33</v>
      </c>
      <c r="T43" t="s">
        <v>4</v>
      </c>
      <c r="U43" t="s">
        <v>33</v>
      </c>
      <c r="V43" s="1"/>
      <c r="W43" t="s">
        <v>63</v>
      </c>
      <c r="Z43" s="1">
        <v>500000</v>
      </c>
    </row>
    <row r="44" spans="1:26" x14ac:dyDescent="0.25">
      <c r="A44" s="3"/>
      <c r="Q44" s="3">
        <v>43538</v>
      </c>
      <c r="R44" t="s">
        <v>1</v>
      </c>
      <c r="S44" t="s">
        <v>6</v>
      </c>
      <c r="T44" s="5" t="s">
        <v>25</v>
      </c>
      <c r="U44" t="s">
        <v>33</v>
      </c>
      <c r="V44" s="1">
        <v>6000</v>
      </c>
      <c r="W44">
        <v>88.36</v>
      </c>
      <c r="X44">
        <f>ROUND(MAX(V44*W44*0.0005,100),0)</f>
        <v>265</v>
      </c>
      <c r="Z44" s="1">
        <f>IF(R44="Buy",-V44*W44,V44*W44)-X44-Y44</f>
        <v>-530425</v>
      </c>
    </row>
    <row r="45" spans="1:26" x14ac:dyDescent="0.25">
      <c r="A45" s="3"/>
      <c r="Q45" s="3"/>
      <c r="T45" s="5"/>
      <c r="V45" s="1"/>
      <c r="Z45" s="1"/>
    </row>
    <row r="46" spans="1:26" x14ac:dyDescent="0.25">
      <c r="A46" s="3"/>
    </row>
    <row r="47" spans="1:26" x14ac:dyDescent="0.25">
      <c r="A47" s="3"/>
    </row>
    <row r="48" spans="1:26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</sheetData>
  <phoneticPr fontId="1" type="noConversion"/>
  <pageMargins left="0.75" right="0.75" top="1" bottom="1" header="0.5" footer="0.5"/>
  <pageSetup paperSize="9" orientation="portrait" horizontalDpi="12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6E8F-90DA-4BB9-9561-6DC98FB05418}">
  <sheetPr codeName="Sheet2"/>
  <dimension ref="A1:M26"/>
  <sheetViews>
    <sheetView zoomScaleNormal="100" workbookViewId="0">
      <selection activeCell="J6" sqref="J6"/>
    </sheetView>
  </sheetViews>
  <sheetFormatPr defaultColWidth="8.81640625" defaultRowHeight="12.5" x14ac:dyDescent="0.25"/>
  <cols>
    <col min="1" max="1" width="19.26953125" customWidth="1"/>
    <col min="2" max="2" width="10.1796875" bestFit="1" customWidth="1"/>
    <col min="3" max="4" width="8.81640625" customWidth="1"/>
    <col min="5" max="5" width="16.81640625" customWidth="1"/>
    <col min="6" max="6" width="11.26953125" bestFit="1" customWidth="1"/>
    <col min="7" max="7" width="13.453125" bestFit="1" customWidth="1"/>
  </cols>
  <sheetData>
    <row r="1" spans="1:12" x14ac:dyDescent="0.25">
      <c r="E1" t="s">
        <v>39</v>
      </c>
      <c r="F1" t="s">
        <v>36</v>
      </c>
    </row>
    <row r="2" spans="1:12" x14ac:dyDescent="0.25">
      <c r="E2" s="6" t="e">
        <f ca="1">data!$F$2</f>
        <v>#NAME?</v>
      </c>
      <c r="F2" t="e">
        <f ca="1">_xll.RtGet("IDN","STISEK3MDFI=","TRDPRC_1")/100</f>
        <v>#NAME?</v>
      </c>
    </row>
    <row r="4" spans="1:12" x14ac:dyDescent="0.25">
      <c r="A4" t="s">
        <v>4</v>
      </c>
      <c r="B4" t="s">
        <v>3</v>
      </c>
      <c r="C4" t="s">
        <v>56</v>
      </c>
      <c r="D4" t="s">
        <v>40</v>
      </c>
      <c r="E4" t="s">
        <v>14</v>
      </c>
      <c r="F4" t="s">
        <v>27</v>
      </c>
    </row>
    <row r="5" spans="1:12" x14ac:dyDescent="0.25">
      <c r="A5" t="str">
        <f>data!$A$5</f>
        <v>EUR=</v>
      </c>
      <c r="B5">
        <f>data!$B$5</f>
        <v>1800</v>
      </c>
      <c r="C5" s="7" t="e">
        <f ca="1">data!$C$5</f>
        <v>#NAME?</v>
      </c>
      <c r="D5" t="e">
        <f ca="1">data!$D$5</f>
        <v>#NAME?</v>
      </c>
      <c r="E5" t="e">
        <f ca="1">data!$E$5</f>
        <v>#NAME?</v>
      </c>
      <c r="F5" s="4" t="e">
        <f ca="1">data!$E$5/data!$F$2</f>
        <v>#NAME?</v>
      </c>
    </row>
    <row r="6" spans="1:12" x14ac:dyDescent="0.25">
      <c r="A6" t="str">
        <f>data!$A$6</f>
        <v>SEK=</v>
      </c>
      <c r="B6">
        <f>data!$B$6</f>
        <v>25203</v>
      </c>
      <c r="C6" s="7" t="e">
        <f ca="1">data!$C$6</f>
        <v>#NAME?</v>
      </c>
      <c r="D6">
        <f>data!$D$6</f>
        <v>1</v>
      </c>
      <c r="E6">
        <f>data!$E$6</f>
        <v>25203</v>
      </c>
      <c r="F6" s="4" t="e">
        <f ca="1">data!$E$6/data!$F$2</f>
        <v>#NAME?</v>
      </c>
    </row>
    <row r="7" spans="1:12" x14ac:dyDescent="0.25">
      <c r="A7" t="str">
        <f>data!$A$7</f>
        <v>USD=</v>
      </c>
      <c r="B7">
        <f>data!$B$7</f>
        <v>100000</v>
      </c>
      <c r="C7" s="7" t="e">
        <f ca="1">data!$C$7</f>
        <v>#NAME?</v>
      </c>
      <c r="D7" t="e">
        <f ca="1">data!$D$7</f>
        <v>#NAME?</v>
      </c>
      <c r="E7" t="e">
        <f ca="1">data!$E$7</f>
        <v>#NAME?</v>
      </c>
      <c r="F7" s="4" t="e">
        <f ca="1">data!$E$7/data!$F$2</f>
        <v>#NAME?</v>
      </c>
    </row>
    <row r="9" spans="1:12" x14ac:dyDescent="0.25">
      <c r="A9" t="s">
        <v>25</v>
      </c>
      <c r="B9" t="s">
        <v>3</v>
      </c>
      <c r="C9" t="s">
        <v>15</v>
      </c>
      <c r="D9" t="s">
        <v>40</v>
      </c>
      <c r="E9" t="s">
        <v>14</v>
      </c>
      <c r="F9" t="s">
        <v>27</v>
      </c>
      <c r="G9" t="s">
        <v>28</v>
      </c>
      <c r="H9" t="s">
        <v>22</v>
      </c>
      <c r="I9" t="s">
        <v>23</v>
      </c>
      <c r="J9" t="s">
        <v>24</v>
      </c>
      <c r="K9" t="str">
        <f>data!$K$10</f>
        <v>Daily Beta - 90 Day</v>
      </c>
      <c r="L9" t="str">
        <f>data!$L$10</f>
        <v>Volatility - 30 days</v>
      </c>
    </row>
    <row r="10" spans="1:12" x14ac:dyDescent="0.25">
      <c r="A10" t="str">
        <f>data!$A$11</f>
        <v>ABB.ST</v>
      </c>
      <c r="B10">
        <f>data!$B$11</f>
        <v>4000</v>
      </c>
      <c r="C10" t="e">
        <f ca="1">data!$C$11</f>
        <v>#NAME?</v>
      </c>
      <c r="D10">
        <f>data!$D$11</f>
        <v>1</v>
      </c>
      <c r="E10" t="e">
        <f ca="1">data!$E$11</f>
        <v>#NAME?</v>
      </c>
      <c r="F10" s="4" t="e">
        <f ca="1">data!$E$11/data!$F$2</f>
        <v>#NAME?</v>
      </c>
      <c r="H10" t="e">
        <f ca="1">data!$F$11</f>
        <v>#NAME?</v>
      </c>
      <c r="I10" t="e">
        <f ca="1">data!$G$11</f>
        <v>#NAME?</v>
      </c>
      <c r="J10" t="e">
        <f ca="1">data!$J$11</f>
        <v>#NAME?</v>
      </c>
      <c r="K10">
        <f>data!$K$11</f>
        <v>0.97684432332974003</v>
      </c>
      <c r="L10">
        <f>data!$L$11</f>
        <v>39.113344179881899</v>
      </c>
    </row>
    <row r="11" spans="1:12" x14ac:dyDescent="0.25">
      <c r="A11" t="str">
        <f>data!$A$12</f>
        <v>AZN.ST</v>
      </c>
      <c r="B11">
        <f>data!$B$12</f>
        <v>500</v>
      </c>
      <c r="C11" t="e">
        <f ca="1">data!$C$12</f>
        <v>#NAME?</v>
      </c>
      <c r="D11">
        <f>data!$D$12</f>
        <v>1</v>
      </c>
      <c r="E11" t="e">
        <f ca="1">data!$E$12</f>
        <v>#NAME?</v>
      </c>
      <c r="F11" s="4" t="e">
        <f ca="1">data!$E$12/data!$F$2</f>
        <v>#NAME?</v>
      </c>
      <c r="H11" t="e">
        <f ca="1">data!$F$12</f>
        <v>#NAME?</v>
      </c>
      <c r="I11" t="e">
        <f ca="1">data!$G$12</f>
        <v>#NAME?</v>
      </c>
      <c r="J11" t="e">
        <f ca="1">data!$J$12</f>
        <v>#NAME?</v>
      </c>
      <c r="K11">
        <f>data!$K$12</f>
        <v>0.815748367376392</v>
      </c>
      <c r="L11">
        <f>data!$L$12</f>
        <v>41.1785868023712</v>
      </c>
    </row>
    <row r="12" spans="1:12" x14ac:dyDescent="0.25">
      <c r="A12" t="str">
        <f>data!$A$13</f>
        <v>BMWG.DE</v>
      </c>
      <c r="B12">
        <f>data!$B$13</f>
        <v>100</v>
      </c>
      <c r="C12" t="e">
        <f ca="1">data!$C$13</f>
        <v>#NAME?</v>
      </c>
      <c r="D12" t="e">
        <f ca="1">data!$D$13</f>
        <v>#NAME?</v>
      </c>
      <c r="E12" t="e">
        <f ca="1">data!$E$13</f>
        <v>#NAME?</v>
      </c>
      <c r="F12" s="4" t="e">
        <f ca="1">data!$E$13/data!$F$2</f>
        <v>#NAME?</v>
      </c>
      <c r="H12" t="e">
        <f ca="1">data!$F$13</f>
        <v>#NAME?</v>
      </c>
      <c r="I12" t="e">
        <f ca="1">data!$G$13</f>
        <v>#NAME?</v>
      </c>
      <c r="J12" t="e">
        <f ca="1">data!$J$13</f>
        <v>#NAME?</v>
      </c>
      <c r="K12">
        <f>data!$K$13</f>
        <v>0.936858087809054</v>
      </c>
      <c r="L12">
        <f>data!$L$13</f>
        <v>35.052792805654597</v>
      </c>
    </row>
    <row r="13" spans="1:12" x14ac:dyDescent="0.25">
      <c r="A13" t="str">
        <f>data!$A$14</f>
        <v>DODGX.O</v>
      </c>
      <c r="B13">
        <f>data!$B$14</f>
        <v>0</v>
      </c>
      <c r="C13" t="e">
        <f ca="1">data!$C$14</f>
        <v>#NAME?</v>
      </c>
      <c r="D13" t="e">
        <f ca="1">data!$D$14</f>
        <v>#NAME?</v>
      </c>
      <c r="E13" t="e">
        <f ca="1">data!$E$14</f>
        <v>#NAME?</v>
      </c>
      <c r="F13" s="4" t="e">
        <f ca="1">data!$E$14/data!$F$2</f>
        <v>#NAME?</v>
      </c>
      <c r="H13" t="e">
        <f ca="1">data!$F$14</f>
        <v>#NAME?</v>
      </c>
      <c r="I13" t="e">
        <f ca="1">data!$G$14</f>
        <v>#NAME?</v>
      </c>
      <c r="J13" t="e">
        <f ca="1">data!$J$14</f>
        <v>#NAME?</v>
      </c>
      <c r="K13" t="str">
        <f>data!$K$14</f>
        <v>NULL</v>
      </c>
      <c r="L13" t="str">
        <f>data!$L$14</f>
        <v>NULL</v>
      </c>
    </row>
    <row r="14" spans="1:12" x14ac:dyDescent="0.25">
      <c r="A14" t="str">
        <f>data!$A$15</f>
        <v>ERICb.ST</v>
      </c>
      <c r="B14">
        <f>data!$B$15</f>
        <v>13000</v>
      </c>
      <c r="C14" t="e">
        <f ca="1">data!$C$15</f>
        <v>#NAME?</v>
      </c>
      <c r="D14">
        <f>data!$D$15</f>
        <v>1</v>
      </c>
      <c r="E14" t="e">
        <f ca="1">data!$E$15</f>
        <v>#NAME?</v>
      </c>
      <c r="F14" s="4" t="e">
        <f ca="1">data!$E$15/data!$F$2</f>
        <v>#NAME?</v>
      </c>
      <c r="H14" t="e">
        <f ca="1">data!$F$15</f>
        <v>#NAME?</v>
      </c>
      <c r="I14" t="e">
        <f ca="1">data!$G$15</f>
        <v>#NAME?</v>
      </c>
      <c r="J14" t="e">
        <f ca="1">data!$J$15</f>
        <v>#NAME?</v>
      </c>
      <c r="K14">
        <f>data!$K$15</f>
        <v>1.07215606153874</v>
      </c>
      <c r="L14">
        <f>data!$L$15</f>
        <v>41.200540491511603</v>
      </c>
    </row>
    <row r="15" spans="1:12" x14ac:dyDescent="0.25">
      <c r="A15" t="str">
        <f>data!$A$16</f>
        <v>SHBa.ST</v>
      </c>
      <c r="B15">
        <f>data!$B$16</f>
        <v>1000</v>
      </c>
      <c r="C15" t="e">
        <f ca="1">data!$C$16</f>
        <v>#NAME?</v>
      </c>
      <c r="D15">
        <f>data!$D$16</f>
        <v>1</v>
      </c>
      <c r="E15" t="e">
        <f ca="1">data!$E$16</f>
        <v>#NAME?</v>
      </c>
      <c r="F15" s="4" t="e">
        <f ca="1">data!$E$16/data!$F$2</f>
        <v>#NAME?</v>
      </c>
      <c r="H15" t="e">
        <f ca="1">data!$F$16</f>
        <v>#NAME?</v>
      </c>
      <c r="I15" t="e">
        <f ca="1">data!$G$16</f>
        <v>#NAME?</v>
      </c>
      <c r="J15" t="e">
        <f ca="1">data!$J$16</f>
        <v>#NAME?</v>
      </c>
      <c r="K15">
        <f>data!$K$16</f>
        <v>0.78865334708497103</v>
      </c>
      <c r="L15">
        <f>data!$L$16</f>
        <v>49.275431759893699</v>
      </c>
    </row>
    <row r="16" spans="1:12" x14ac:dyDescent="0.25">
      <c r="A16" t="str">
        <f>data!$A$17</f>
        <v>SKAb.ST</v>
      </c>
      <c r="B16">
        <f>data!$B$17</f>
        <v>2000</v>
      </c>
      <c r="C16" t="e">
        <f ca="1">data!$C$17</f>
        <v>#NAME?</v>
      </c>
      <c r="D16">
        <f>data!$D$17</f>
        <v>1</v>
      </c>
      <c r="E16" t="e">
        <f ca="1">data!$E$17</f>
        <v>#NAME?</v>
      </c>
      <c r="F16" s="4" t="e">
        <f ca="1">data!$E$17/data!$F$2</f>
        <v>#NAME?</v>
      </c>
      <c r="H16" t="e">
        <f ca="1">data!$F$17</f>
        <v>#NAME?</v>
      </c>
      <c r="I16" t="e">
        <f ca="1">data!$G$17</f>
        <v>#NAME?</v>
      </c>
      <c r="J16" t="e">
        <f ca="1">data!$J$17</f>
        <v>#NAME?</v>
      </c>
      <c r="K16">
        <f>data!$K$17</f>
        <v>0.95625644685157496</v>
      </c>
      <c r="L16">
        <f>data!$L$17</f>
        <v>38.309449163467903</v>
      </c>
    </row>
    <row r="17" spans="1:13" x14ac:dyDescent="0.25">
      <c r="A17" t="str">
        <f>data!$A$18</f>
        <v>VOLVb.ST</v>
      </c>
      <c r="B17">
        <f>data!$B$18</f>
        <v>400</v>
      </c>
      <c r="C17" t="e">
        <f ca="1">data!$C$18</f>
        <v>#NAME?</v>
      </c>
      <c r="D17">
        <f>data!$D$18</f>
        <v>1</v>
      </c>
      <c r="E17" t="e">
        <f ca="1">data!$E$18</f>
        <v>#NAME?</v>
      </c>
      <c r="F17" s="4" t="e">
        <f ca="1">data!$E$18/data!$F$2</f>
        <v>#NAME?</v>
      </c>
      <c r="H17" t="e">
        <f ca="1">data!$F$18</f>
        <v>#NAME?</v>
      </c>
      <c r="I17" t="e">
        <f ca="1">data!$G$18</f>
        <v>#NAME?</v>
      </c>
      <c r="J17" t="e">
        <f ca="1">data!$J$18</f>
        <v>#NAME?</v>
      </c>
      <c r="K17">
        <f>data!$K$18</f>
        <v>1.26782421586324</v>
      </c>
      <c r="L17">
        <f>data!$L$18</f>
        <v>49.5804527910743</v>
      </c>
    </row>
    <row r="19" spans="1:13" x14ac:dyDescent="0.25">
      <c r="A19" t="s">
        <v>72</v>
      </c>
      <c r="B19" t="s">
        <v>3</v>
      </c>
      <c r="C19" t="s">
        <v>15</v>
      </c>
      <c r="D19" t="s">
        <v>40</v>
      </c>
      <c r="E19" t="s">
        <v>14</v>
      </c>
      <c r="F19" t="s">
        <v>27</v>
      </c>
      <c r="G19" t="s">
        <v>68</v>
      </c>
    </row>
    <row r="20" spans="1:13" x14ac:dyDescent="0.25">
      <c r="A20" t="str">
        <f>data!$A$22</f>
        <v>OMXS30U4</v>
      </c>
      <c r="B20">
        <f>data!$B$22</f>
        <v>10</v>
      </c>
      <c r="C20" t="e">
        <f ca="1">data!$C$22</f>
        <v>#NAME?</v>
      </c>
      <c r="D20">
        <f>data!$D$22</f>
        <v>1</v>
      </c>
      <c r="E20" t="e">
        <f ca="1">data!$E$22</f>
        <v>#NAME?</v>
      </c>
      <c r="F20" s="4" t="e">
        <f ca="1">data!$E$22/data!$F$2</f>
        <v>#NAME?</v>
      </c>
      <c r="G20" s="8" t="e">
        <f ca="1">data!$K$22</f>
        <v>#NAME?</v>
      </c>
    </row>
    <row r="22" spans="1:13" x14ac:dyDescent="0.25">
      <c r="A22" t="s">
        <v>62</v>
      </c>
      <c r="B22" t="s">
        <v>3</v>
      </c>
      <c r="C22" t="s">
        <v>15</v>
      </c>
      <c r="D22" t="s">
        <v>40</v>
      </c>
      <c r="E22" t="s">
        <v>14</v>
      </c>
      <c r="F22" t="s">
        <v>27</v>
      </c>
      <c r="G22" t="s">
        <v>68</v>
      </c>
      <c r="H22" t="s">
        <v>69</v>
      </c>
      <c r="I22" t="s">
        <v>70</v>
      </c>
    </row>
    <row r="23" spans="1:13" x14ac:dyDescent="0.25">
      <c r="A23" t="str">
        <f>data!$A$26</f>
        <v>S30180000I4.ST</v>
      </c>
      <c r="B23">
        <f>data!$B$26</f>
        <v>10</v>
      </c>
      <c r="C23" t="e">
        <f ca="1">data!$C$26</f>
        <v>#NAME?</v>
      </c>
      <c r="D23">
        <f>data!$D$26</f>
        <v>1</v>
      </c>
      <c r="E23" t="e">
        <f ca="1">data!$E$26</f>
        <v>#NAME?</v>
      </c>
      <c r="F23" s="4" t="e">
        <f ca="1">data!$E$26/data!$F$2</f>
        <v>#NAME?</v>
      </c>
      <c r="G23" s="8" t="e">
        <f ca="1">data!$J$26</f>
        <v>#NAME?</v>
      </c>
      <c r="H23" t="e">
        <f ca="1">data!$K$26</f>
        <v>#NAME?</v>
      </c>
      <c r="I23" t="e">
        <f ca="1">data!$L$26</f>
        <v>#NAME?</v>
      </c>
    </row>
    <row r="25" spans="1:13" x14ac:dyDescent="0.25">
      <c r="A25" t="s">
        <v>67</v>
      </c>
      <c r="B25" t="s">
        <v>3</v>
      </c>
      <c r="C25" t="s">
        <v>15</v>
      </c>
      <c r="D25" t="s">
        <v>40</v>
      </c>
      <c r="E25" t="s">
        <v>14</v>
      </c>
      <c r="F25" t="s">
        <v>27</v>
      </c>
      <c r="G25" t="s">
        <v>42</v>
      </c>
      <c r="H25" t="s">
        <v>43</v>
      </c>
      <c r="I25" t="s">
        <v>44</v>
      </c>
      <c r="J25" t="s">
        <v>45</v>
      </c>
      <c r="K25" t="s">
        <v>46</v>
      </c>
      <c r="L25" t="s">
        <v>47</v>
      </c>
      <c r="M25" t="s">
        <v>48</v>
      </c>
    </row>
    <row r="26" spans="1:13" x14ac:dyDescent="0.25">
      <c r="A26" t="str">
        <f>data!$A$30</f>
        <v>SE1053=</v>
      </c>
      <c r="B26">
        <f>data!$B$30</f>
        <v>100</v>
      </c>
      <c r="C26" t="e">
        <f ca="1">data!$C$30</f>
        <v>#NAME?</v>
      </c>
      <c r="D26">
        <f>data!$D$30</f>
        <v>1</v>
      </c>
      <c r="E26" t="e">
        <f ca="1">data!$E$30</f>
        <v>#NAME?</v>
      </c>
      <c r="F26" s="4" t="e">
        <f ca="1">data!$E$30/data!$F$2</f>
        <v>#NAME?</v>
      </c>
      <c r="G26" s="8" t="e">
        <f ca="1">data!$F$30</f>
        <v>#NAME?</v>
      </c>
      <c r="H26" t="e">
        <f ca="1">data!$G$30</f>
        <v>#NAME?</v>
      </c>
      <c r="I26" t="e">
        <f ca="1">data!$K$30</f>
        <v>#NAME?</v>
      </c>
      <c r="J26" t="e">
        <f ca="1">data!$L$30</f>
        <v>#NAME?</v>
      </c>
      <c r="K26" t="e">
        <f ca="1">data!$H$30</f>
        <v>#NAME?</v>
      </c>
      <c r="L26" t="e">
        <f ca="1">data!$I$30</f>
        <v>#NAME?</v>
      </c>
      <c r="M26" t="e">
        <f ca="1">data!$J$30</f>
        <v>#NAME?</v>
      </c>
    </row>
  </sheetData>
  <phoneticPr fontId="1" type="noConversion"/>
  <pageMargins left="0.75" right="0.75" top="1" bottom="1" header="0.5" footer="0.5"/>
  <pageSetup paperSize="9" orientation="portrait" horizontalDpi="12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8" r:id="rId3" name="Button 24">
              <controlPr defaultSize="0" print="0" autoFill="0" autoPict="0" macro="[0]!buildPortfolio" altText="Update portfolio">
                <anchor moveWithCells="1" sizeWithCells="1">
                  <from>
                    <xdr:col>8</xdr:col>
                    <xdr:colOff>0</xdr:colOff>
                    <xdr:row>0</xdr:row>
                    <xdr:rowOff>12700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4" name="Button 25">
              <controlPr defaultSize="0" print="0" autoFill="0" autoPict="0" macro="[0]!calcStat">
                <anchor moveWithCells="1" sizeWithCells="1">
                  <from>
                    <xdr:col>11</xdr:col>
                    <xdr:colOff>0</xdr:colOff>
                    <xdr:row>0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5" name="Button 26">
              <controlPr defaultSize="0" print="0" autoFill="0" autoPict="0" macro="[0]!optimize">
                <anchor moveWithCells="1" sizeWithCells="1">
                  <from>
                    <xdr:col>14</xdr:col>
                    <xdr:colOff>0</xdr:colOff>
                    <xdr:row>0</xdr:row>
                    <xdr:rowOff>0</xdr:rowOff>
                  </from>
                  <to>
                    <xdr:col>16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0E63-BDCC-4961-9530-73A93CE9DF19}">
  <sheetPr codeName="Sheet8"/>
  <dimension ref="A1:M30"/>
  <sheetViews>
    <sheetView workbookViewId="0">
      <selection activeCell="G22" sqref="G22"/>
    </sheetView>
  </sheetViews>
  <sheetFormatPr defaultColWidth="8.81640625" defaultRowHeight="12.5" x14ac:dyDescent="0.25"/>
  <cols>
    <col min="1" max="1" width="14.7265625" bestFit="1" customWidth="1"/>
    <col min="2" max="2" width="11.7265625" bestFit="1" customWidth="1"/>
    <col min="3" max="3" width="8.81640625" customWidth="1"/>
    <col min="4" max="4" width="8.453125" customWidth="1"/>
    <col min="5" max="5" width="12.26953125" customWidth="1"/>
    <col min="6" max="6" width="10.1796875" bestFit="1" customWidth="1"/>
    <col min="7" max="7" width="8.81640625" customWidth="1"/>
    <col min="8" max="8" width="13.7265625" customWidth="1"/>
  </cols>
  <sheetData>
    <row r="1" spans="1:13" x14ac:dyDescent="0.25">
      <c r="A1" t="s">
        <v>29</v>
      </c>
      <c r="F1" t="s">
        <v>39</v>
      </c>
      <c r="G1" t="s">
        <v>36</v>
      </c>
    </row>
    <row r="2" spans="1:13" x14ac:dyDescent="0.25">
      <c r="F2" t="e">
        <f ca="1">SUM(E:E)</f>
        <v>#NAME?</v>
      </c>
      <c r="G2" t="e">
        <f ca="1">_xll.RtGet("IDN","STISEK3MDFI=","TRDPRC_1")/100</f>
        <v>#NAME?</v>
      </c>
    </row>
    <row r="4" spans="1:13" x14ac:dyDescent="0.25">
      <c r="A4" t="s">
        <v>32</v>
      </c>
      <c r="B4" t="s">
        <v>4</v>
      </c>
      <c r="C4" t="s">
        <v>54</v>
      </c>
      <c r="D4" t="s">
        <v>40</v>
      </c>
      <c r="E4" t="s">
        <v>14</v>
      </c>
      <c r="F4" t="s">
        <v>41</v>
      </c>
      <c r="G4" t="s">
        <v>54</v>
      </c>
      <c r="H4" t="s">
        <v>60</v>
      </c>
      <c r="I4" t="s">
        <v>61</v>
      </c>
      <c r="J4" t="s">
        <v>46</v>
      </c>
      <c r="K4" t="s">
        <v>47</v>
      </c>
    </row>
    <row r="5" spans="1:13" x14ac:dyDescent="0.25">
      <c r="A5" t="s">
        <v>94</v>
      </c>
      <c r="B5">
        <v>1800</v>
      </c>
      <c r="C5" t="e">
        <f ca="1">$H5/100</f>
        <v>#NAME?</v>
      </c>
      <c r="D5" t="e">
        <f ca="1">1/F5*F6</f>
        <v>#NAME?</v>
      </c>
      <c r="E5" t="e">
        <f ca="1">B5*D5</f>
        <v>#NAME?</v>
      </c>
      <c r="F5" t="e">
        <f ca="1">1/J5</f>
        <v>#NAME?</v>
      </c>
      <c r="G5" t="str">
        <f>LEFT($A5,3)&amp; "OND="</f>
        <v>EUROND=</v>
      </c>
      <c r="H5" t="e">
        <f ca="1">_xll.RtGet($A$1,G5,"BID")</f>
        <v>#NAME?</v>
      </c>
      <c r="I5" t="e">
        <f ca="1">_xll.RtGet($A$1,G5,"ASK")</f>
        <v>#NAME?</v>
      </c>
      <c r="J5" t="e">
        <f ca="1">_xll.RtGet($A$1,$A5,J$4)</f>
        <v>#NAME?</v>
      </c>
      <c r="K5" t="e">
        <f ca="1">_xll.RtGet($A$1,$A5,K$4)</f>
        <v>#NAME?</v>
      </c>
    </row>
    <row r="6" spans="1:13" x14ac:dyDescent="0.25">
      <c r="A6" t="s">
        <v>38</v>
      </c>
      <c r="B6">
        <v>25203</v>
      </c>
      <c r="C6" t="e">
        <f ca="1">$H6/100</f>
        <v>#NAME?</v>
      </c>
      <c r="D6">
        <v>1</v>
      </c>
      <c r="E6">
        <f>B6*D6</f>
        <v>25203</v>
      </c>
      <c r="F6" t="e">
        <f ca="1">J6</f>
        <v>#NAME?</v>
      </c>
      <c r="G6" t="str">
        <f>LEFT($A6,3)&amp; "OND="</f>
        <v>SEKOND=</v>
      </c>
      <c r="H6" t="e">
        <f ca="1">_xll.RtGet($A$1,G6,"BID")</f>
        <v>#NAME?</v>
      </c>
      <c r="I6" t="e">
        <f ca="1">_xll.RtGet($A$1,G6,"ASK")</f>
        <v>#NAME?</v>
      </c>
      <c r="J6" t="e">
        <f ca="1">_xll.RtGet($A$1,$A6,J$4)</f>
        <v>#NAME?</v>
      </c>
      <c r="K6" t="e">
        <f ca="1">_xll.RtGet($A$1,$A6,K$4)</f>
        <v>#NAME?</v>
      </c>
    </row>
    <row r="7" spans="1:13" x14ac:dyDescent="0.25">
      <c r="A7" t="s">
        <v>95</v>
      </c>
      <c r="B7">
        <v>100000</v>
      </c>
      <c r="C7" t="e">
        <f ca="1">$H7/100</f>
        <v>#NAME?</v>
      </c>
      <c r="D7" t="e">
        <f ca="1">1/F7*F6</f>
        <v>#NAME?</v>
      </c>
      <c r="E7" t="e">
        <f ca="1">B7*D7</f>
        <v>#NAME?</v>
      </c>
      <c r="F7" t="e">
        <f ca="1">K7</f>
        <v>#NAME?</v>
      </c>
      <c r="G7" t="str">
        <f>LEFT($A7,3)&amp; "OND="</f>
        <v>USDOND=</v>
      </c>
      <c r="H7" t="e">
        <f ca="1">_xll.RtGet($A$1,G7,"BID")</f>
        <v>#NAME?</v>
      </c>
      <c r="I7" t="e">
        <f ca="1">_xll.RtGet($A$1,G7,"ASK")</f>
        <v>#NAME?</v>
      </c>
      <c r="J7" t="e">
        <f ca="1">_xll.RtGet($A$1,$A7,J$4)</f>
        <v>#NAME?</v>
      </c>
      <c r="K7" t="e">
        <f ca="1">_xll.RtGet($A$1,$A7,K$4)</f>
        <v>#NAME?</v>
      </c>
    </row>
    <row r="9" spans="1:13" x14ac:dyDescent="0.25">
      <c r="K9" t="s">
        <v>110</v>
      </c>
      <c r="L9" t="s">
        <v>109</v>
      </c>
      <c r="M9" t="e">
        <f ca="1">_xll.RDP.Data($A$11:$A$18,K9:L9,"CH:Fd",K10)</f>
        <v>#NAME?</v>
      </c>
    </row>
    <row r="10" spans="1:13" x14ac:dyDescent="0.25">
      <c r="A10" t="s">
        <v>25</v>
      </c>
      <c r="B10" t="s">
        <v>3</v>
      </c>
      <c r="C10" t="s">
        <v>15</v>
      </c>
      <c r="D10" t="s">
        <v>40</v>
      </c>
      <c r="E10" t="s">
        <v>14</v>
      </c>
      <c r="F10" t="s">
        <v>22</v>
      </c>
      <c r="G10" t="s">
        <v>23</v>
      </c>
      <c r="H10" t="s">
        <v>106</v>
      </c>
      <c r="I10" t="s">
        <v>93</v>
      </c>
      <c r="J10" t="s">
        <v>24</v>
      </c>
      <c r="K10" s="9" t="s">
        <v>108</v>
      </c>
      <c r="L10" s="9" t="s">
        <v>107</v>
      </c>
    </row>
    <row r="11" spans="1:13" x14ac:dyDescent="0.25">
      <c r="A11" t="s">
        <v>7</v>
      </c>
      <c r="B11">
        <v>4000</v>
      </c>
      <c r="C11" t="e">
        <f ca="1">IF(AND($F$11&lt;&gt;0,$G$11&lt;&gt;0),($F$11+$G$11)/2,IF($H$11&lt;&gt; 0,$H$11,$I$11))</f>
        <v>#NAME?</v>
      </c>
      <c r="D11">
        <f>$D$6</f>
        <v>1</v>
      </c>
      <c r="E11" t="e">
        <f t="shared" ref="E11:E18" ca="1" si="0">B11*C11*D11</f>
        <v>#NAME?</v>
      </c>
      <c r="F11" t="e">
        <f ca="1">_xll.RtGet($A$1,$A11,F$10)</f>
        <v>#NAME?</v>
      </c>
      <c r="G11" t="e">
        <f ca="1">_xll.RtGet($A$1,$A11,G$10)</f>
        <v>#NAME?</v>
      </c>
      <c r="H11" t="e">
        <f ca="1">_xll.RtGet($A$1,$A11,H$10)</f>
        <v>#NAME?</v>
      </c>
      <c r="I11" t="e">
        <f ca="1">_xll.RtGet($A$1,$A11,I$10)</f>
        <v>#NAME?</v>
      </c>
      <c r="J11" t="e">
        <f ca="1">_xll.RtGet($A$1,$A11,J$10)</f>
        <v>#NAME?</v>
      </c>
      <c r="K11">
        <v>0.97684432332974003</v>
      </c>
      <c r="L11">
        <v>39.113344179881899</v>
      </c>
    </row>
    <row r="12" spans="1:13" x14ac:dyDescent="0.25">
      <c r="A12" t="s">
        <v>8</v>
      </c>
      <c r="B12">
        <v>500</v>
      </c>
      <c r="C12" t="e">
        <f ca="1">IF(AND($F$12&lt;&gt;0,$G$12&lt;&gt;0),($F$12+$G$12)/2,IF($H$12&lt;&gt; 0,$H$12,$I$12))</f>
        <v>#NAME?</v>
      </c>
      <c r="D12">
        <f>$D$6</f>
        <v>1</v>
      </c>
      <c r="E12" t="e">
        <f t="shared" ca="1" si="0"/>
        <v>#NAME?</v>
      </c>
      <c r="F12" t="e">
        <f ca="1">_xll.RtGet($A$1,$A12,F$10)</f>
        <v>#NAME?</v>
      </c>
      <c r="G12" t="e">
        <f ca="1">_xll.RtGet($A$1,$A12,G$10)</f>
        <v>#NAME?</v>
      </c>
      <c r="H12" t="e">
        <f ca="1">_xll.RtGet($A$1,$A12,H$10)</f>
        <v>#NAME?</v>
      </c>
      <c r="I12" t="e">
        <f ca="1">_xll.RtGet($A$1,$A12,I$10)</f>
        <v>#NAME?</v>
      </c>
      <c r="J12" t="e">
        <f ca="1">_xll.RtGet($A$1,$A12,J$10)</f>
        <v>#NAME?</v>
      </c>
      <c r="K12">
        <v>0.815748367376392</v>
      </c>
      <c r="L12">
        <v>41.1785868023712</v>
      </c>
    </row>
    <row r="13" spans="1:13" x14ac:dyDescent="0.25">
      <c r="A13" t="s">
        <v>65</v>
      </c>
      <c r="B13">
        <v>100</v>
      </c>
      <c r="C13" t="e">
        <f ca="1">IF(AND($F$13&lt;&gt;0,$G$13&lt;&gt;0),($F$13+$G$13)/2,IF($H$13&lt;&gt; 0,$H$13,$I$13))</f>
        <v>#NAME?</v>
      </c>
      <c r="D13" t="e">
        <f ca="1">$D$5</f>
        <v>#NAME?</v>
      </c>
      <c r="E13" t="e">
        <f t="shared" ca="1" si="0"/>
        <v>#NAME?</v>
      </c>
      <c r="F13" t="e">
        <f ca="1">_xll.RtGet($A$1,$A13,F$10)</f>
        <v>#NAME?</v>
      </c>
      <c r="G13" t="e">
        <f ca="1">_xll.RtGet($A$1,$A13,G$10)</f>
        <v>#NAME?</v>
      </c>
      <c r="H13" t="e">
        <f ca="1">_xll.RtGet($A$1,$A13,H$10)</f>
        <v>#NAME?</v>
      </c>
      <c r="I13" t="e">
        <f ca="1">_xll.RtGet($A$1,$A13,I$10)</f>
        <v>#NAME?</v>
      </c>
      <c r="J13" t="e">
        <f ca="1">_xll.RtGet($A$1,$A13,J$10)</f>
        <v>#NAME?</v>
      </c>
      <c r="K13">
        <v>0.936858087809054</v>
      </c>
      <c r="L13">
        <v>35.052792805654597</v>
      </c>
    </row>
    <row r="14" spans="1:13" x14ac:dyDescent="0.25">
      <c r="A14" t="s">
        <v>137</v>
      </c>
      <c r="B14">
        <v>0</v>
      </c>
      <c r="C14" t="e">
        <f ca="1">IF(AND($F$14&lt;&gt;0,$G$14&lt;&gt;0),($F$14+$G$14)/2,IF($H$14&lt;&gt; 0,$H$14,$I$14))</f>
        <v>#NAME?</v>
      </c>
      <c r="D14" t="e">
        <f ca="1">$D$7</f>
        <v>#NAME?</v>
      </c>
      <c r="E14" t="e">
        <f t="shared" ca="1" si="0"/>
        <v>#NAME?</v>
      </c>
      <c r="F14" t="e">
        <f ca="1">_xll.RtGet($A$1,$A14,F$10)</f>
        <v>#NAME?</v>
      </c>
      <c r="G14" t="e">
        <f ca="1">_xll.RtGet($A$1,$A14,G$10)</f>
        <v>#NAME?</v>
      </c>
      <c r="H14" t="e">
        <f ca="1">_xll.RtGet($A$1,$A14,H$10)</f>
        <v>#NAME?</v>
      </c>
      <c r="I14" t="e">
        <f ca="1">_xll.RtGet($A$1,$A14,I$10)</f>
        <v>#NAME?</v>
      </c>
      <c r="J14" t="e">
        <f ca="1">_xll.RtGet($A$1,$A14,J$10)</f>
        <v>#NAME?</v>
      </c>
      <c r="K14" s="9" t="s">
        <v>213</v>
      </c>
      <c r="L14" s="9" t="s">
        <v>213</v>
      </c>
    </row>
    <row r="15" spans="1:13" x14ac:dyDescent="0.25">
      <c r="A15" t="s">
        <v>6</v>
      </c>
      <c r="B15">
        <v>13000</v>
      </c>
      <c r="C15" t="e">
        <f ca="1">IF(AND($F$15&lt;&gt;0,$G$15&lt;&gt;0),($F$15+$G$15)/2,IF($H$15&lt;&gt; 0,$H$15,$I$15))</f>
        <v>#NAME?</v>
      </c>
      <c r="D15">
        <f>$D$6</f>
        <v>1</v>
      </c>
      <c r="E15" t="e">
        <f t="shared" ca="1" si="0"/>
        <v>#NAME?</v>
      </c>
      <c r="F15" t="e">
        <f ca="1">_xll.RtGet($A$1,$A15,F$10)</f>
        <v>#NAME?</v>
      </c>
      <c r="G15" t="e">
        <f ca="1">_xll.RtGet($A$1,$A15,G$10)</f>
        <v>#NAME?</v>
      </c>
      <c r="H15" t="e">
        <f ca="1">_xll.RtGet($A$1,$A15,H$10)</f>
        <v>#NAME?</v>
      </c>
      <c r="I15" t="e">
        <f ca="1">_xll.RtGet($A$1,$A15,I$10)</f>
        <v>#NAME?</v>
      </c>
      <c r="J15" t="e">
        <f ca="1">_xll.RtGet($A$1,$A15,J$10)</f>
        <v>#NAME?</v>
      </c>
      <c r="K15">
        <v>1.07215606153874</v>
      </c>
      <c r="L15">
        <v>41.200540491511603</v>
      </c>
    </row>
    <row r="16" spans="1:13" x14ac:dyDescent="0.25">
      <c r="A16" t="s">
        <v>9</v>
      </c>
      <c r="B16">
        <v>1000</v>
      </c>
      <c r="C16" t="e">
        <f ca="1">IF(AND($F$16&lt;&gt;0,$G$16&lt;&gt;0),($F$16+$G$16)/2,IF($H$16&lt;&gt; 0,$H$16,$I$16))</f>
        <v>#NAME?</v>
      </c>
      <c r="D16">
        <f>$D$6</f>
        <v>1</v>
      </c>
      <c r="E16" t="e">
        <f t="shared" ca="1" si="0"/>
        <v>#NAME?</v>
      </c>
      <c r="F16" t="e">
        <f ca="1">_xll.RtGet($A$1,$A16,F$10)</f>
        <v>#NAME?</v>
      </c>
      <c r="G16" t="e">
        <f ca="1">_xll.RtGet($A$1,$A16,G$10)</f>
        <v>#NAME?</v>
      </c>
      <c r="H16" t="e">
        <f ca="1">_xll.RtGet($A$1,$A16,H$10)</f>
        <v>#NAME?</v>
      </c>
      <c r="I16" t="e">
        <f ca="1">_xll.RtGet($A$1,$A16,I$10)</f>
        <v>#NAME?</v>
      </c>
      <c r="J16" t="e">
        <f ca="1">_xll.RtGet($A$1,$A16,J$10)</f>
        <v>#NAME?</v>
      </c>
      <c r="K16">
        <v>0.78865334708497103</v>
      </c>
      <c r="L16">
        <v>49.275431759893699</v>
      </c>
    </row>
    <row r="17" spans="1:12" x14ac:dyDescent="0.25">
      <c r="A17" t="s">
        <v>10</v>
      </c>
      <c r="B17">
        <v>2000</v>
      </c>
      <c r="C17" t="e">
        <f ca="1">IF(AND($F$17&lt;&gt;0,$G$17&lt;&gt;0),($F$17+$G$17)/2,IF($H$17&lt;&gt; 0,$H$17,$I$17))</f>
        <v>#NAME?</v>
      </c>
      <c r="D17">
        <f>$D$6</f>
        <v>1</v>
      </c>
      <c r="E17" t="e">
        <f t="shared" ca="1" si="0"/>
        <v>#NAME?</v>
      </c>
      <c r="F17" t="e">
        <f ca="1">_xll.RtGet($A$1,$A17,F$10)</f>
        <v>#NAME?</v>
      </c>
      <c r="G17" t="e">
        <f ca="1">_xll.RtGet($A$1,$A17,G$10)</f>
        <v>#NAME?</v>
      </c>
      <c r="H17" t="e">
        <f ca="1">_xll.RtGet($A$1,$A17,H$10)</f>
        <v>#NAME?</v>
      </c>
      <c r="I17" t="e">
        <f ca="1">_xll.RtGet($A$1,$A17,I$10)</f>
        <v>#NAME?</v>
      </c>
      <c r="J17" t="e">
        <f ca="1">_xll.RtGet($A$1,$A17,J$10)</f>
        <v>#NAME?</v>
      </c>
      <c r="K17">
        <v>0.95625644685157496</v>
      </c>
      <c r="L17">
        <v>38.309449163467903</v>
      </c>
    </row>
    <row r="18" spans="1:12" x14ac:dyDescent="0.25">
      <c r="A18" t="s">
        <v>11</v>
      </c>
      <c r="B18">
        <v>400</v>
      </c>
      <c r="C18" t="e">
        <f ca="1">IF(AND($F$18&lt;&gt;0,$G$18&lt;&gt;0),($F$18+$G$18)/2,IF($H$18&lt;&gt; 0,$H$18,$I$18))</f>
        <v>#NAME?</v>
      </c>
      <c r="D18">
        <f>$D$6</f>
        <v>1</v>
      </c>
      <c r="E18" t="e">
        <f t="shared" ca="1" si="0"/>
        <v>#NAME?</v>
      </c>
      <c r="F18" t="e">
        <f ca="1">_xll.RtGet($A$1,$A18,F$10)</f>
        <v>#NAME?</v>
      </c>
      <c r="G18" t="e">
        <f ca="1">_xll.RtGet($A$1,$A18,G$10)</f>
        <v>#NAME?</v>
      </c>
      <c r="H18" t="e">
        <f ca="1">_xll.RtGet($A$1,$A18,H$10)</f>
        <v>#NAME?</v>
      </c>
      <c r="I18" t="e">
        <f ca="1">_xll.RtGet($A$1,$A18,I$10)</f>
        <v>#NAME?</v>
      </c>
      <c r="J18" t="e">
        <f ca="1">_xll.RtGet($A$1,$A18,J$10)</f>
        <v>#NAME?</v>
      </c>
      <c r="K18">
        <v>1.26782421586324</v>
      </c>
      <c r="L18">
        <v>49.5804527910743</v>
      </c>
    </row>
    <row r="21" spans="1:12" x14ac:dyDescent="0.25">
      <c r="A21" t="s">
        <v>72</v>
      </c>
      <c r="B21" t="s">
        <v>3</v>
      </c>
      <c r="C21" t="s">
        <v>15</v>
      </c>
      <c r="D21" t="s">
        <v>40</v>
      </c>
      <c r="E21" t="s">
        <v>14</v>
      </c>
      <c r="F21" t="s">
        <v>96</v>
      </c>
      <c r="G21" t="s">
        <v>22</v>
      </c>
      <c r="H21" t="s">
        <v>23</v>
      </c>
      <c r="I21" t="s">
        <v>106</v>
      </c>
      <c r="J21" t="s">
        <v>97</v>
      </c>
      <c r="K21" t="s">
        <v>68</v>
      </c>
    </row>
    <row r="22" spans="1:12" x14ac:dyDescent="0.25">
      <c r="A22" t="s">
        <v>111</v>
      </c>
      <c r="B22">
        <v>10</v>
      </c>
      <c r="C22" t="e">
        <f ca="1">IF($I$22&lt;&gt; 0,$I$22,($G$22+$H$22)/2)</f>
        <v>#NAME?</v>
      </c>
      <c r="D22">
        <f>$D$6</f>
        <v>1</v>
      </c>
      <c r="E22" t="e">
        <f ca="1">(B22*C22-F22)*D22*$J$22</f>
        <v>#NAME?</v>
      </c>
      <c r="F22">
        <v>17910</v>
      </c>
      <c r="G22" t="e">
        <f ca="1">_xll.RtGet($A$1,$A22,G$21)</f>
        <v>#NAME?</v>
      </c>
      <c r="H22" t="e">
        <f ca="1">_xll.RtGet($A$1,$A22,H$21)</f>
        <v>#NAME?</v>
      </c>
      <c r="I22" t="e">
        <f ca="1">_xll.RtGet($A$1,$A22,I$21)</f>
        <v>#NAME?</v>
      </c>
      <c r="J22" t="e">
        <f ca="1">_xll.RtGet($A$1,$A22,J$21)</f>
        <v>#NAME?</v>
      </c>
      <c r="K22" t="e">
        <f ca="1">_xll.RtGet($A$1,$A22,K$21)</f>
        <v>#NAME?</v>
      </c>
    </row>
    <row r="25" spans="1:12" x14ac:dyDescent="0.25">
      <c r="A25" t="s">
        <v>98</v>
      </c>
      <c r="B25" t="s">
        <v>3</v>
      </c>
      <c r="C25" t="s">
        <v>15</v>
      </c>
      <c r="D25" t="s">
        <v>40</v>
      </c>
      <c r="E25" t="s">
        <v>14</v>
      </c>
      <c r="F25" t="s">
        <v>22</v>
      </c>
      <c r="G25" t="s">
        <v>23</v>
      </c>
      <c r="H25" t="s">
        <v>106</v>
      </c>
      <c r="I25" t="s">
        <v>97</v>
      </c>
      <c r="J25" t="s">
        <v>68</v>
      </c>
      <c r="K25" t="s">
        <v>69</v>
      </c>
      <c r="L25" t="s">
        <v>70</v>
      </c>
    </row>
    <row r="26" spans="1:12" x14ac:dyDescent="0.25">
      <c r="A26" t="s">
        <v>112</v>
      </c>
      <c r="B26">
        <v>10</v>
      </c>
      <c r="C26" t="e">
        <f ca="1">IF($H$26&lt;&gt; 0,$H$26,($F$26+$G$26)/2)</f>
        <v>#NAME?</v>
      </c>
      <c r="D26">
        <f>$D$6</f>
        <v>1</v>
      </c>
      <c r="E26" t="e">
        <f ca="1">B26*C26*D26*$I$26</f>
        <v>#NAME?</v>
      </c>
      <c r="F26" t="e">
        <f ca="1">_xll.RtGet($A$1,$A26,F$25)</f>
        <v>#NAME?</v>
      </c>
      <c r="G26" t="e">
        <f ca="1">_xll.RtGet($A$1,$A26,G$25)</f>
        <v>#NAME?</v>
      </c>
      <c r="H26" t="e">
        <f ca="1">_xll.RtGet($A$1,$A26,H$25)</f>
        <v>#NAME?</v>
      </c>
      <c r="I26" t="e">
        <f ca="1">_xll.RtGet($A$1,$A26,I$25)</f>
        <v>#NAME?</v>
      </c>
      <c r="J26" t="e">
        <f ca="1">_xll.RtGet($A$1,$A26,J$25)</f>
        <v>#NAME?</v>
      </c>
      <c r="K26" t="e">
        <f ca="1">_xll.RtGet($A$1,$A26,K$25)</f>
        <v>#NAME?</v>
      </c>
      <c r="L26" t="e">
        <f ca="1">_xll.RtGet($A$1,$A26,L$25)</f>
        <v>#NAME?</v>
      </c>
    </row>
    <row r="29" spans="1:12" x14ac:dyDescent="0.25">
      <c r="A29" t="s">
        <v>58</v>
      </c>
      <c r="B29" t="s">
        <v>3</v>
      </c>
      <c r="C29" t="s">
        <v>15</v>
      </c>
      <c r="D29" t="s">
        <v>40</v>
      </c>
      <c r="E29" t="s">
        <v>14</v>
      </c>
      <c r="F29" t="s">
        <v>42</v>
      </c>
      <c r="G29" t="s">
        <v>43</v>
      </c>
      <c r="H29" t="s">
        <v>46</v>
      </c>
      <c r="I29" t="s">
        <v>47</v>
      </c>
      <c r="J29" t="s">
        <v>48</v>
      </c>
      <c r="K29" t="s">
        <v>44</v>
      </c>
      <c r="L29" t="s">
        <v>45</v>
      </c>
    </row>
    <row r="30" spans="1:12" x14ac:dyDescent="0.25">
      <c r="A30" t="s">
        <v>103</v>
      </c>
      <c r="B30">
        <v>100</v>
      </c>
      <c r="C30" t="e">
        <f ca="1">($H$30+$I$30)/2+$J$30</f>
        <v>#NAME?</v>
      </c>
      <c r="D30">
        <f>$D$6</f>
        <v>1</v>
      </c>
      <c r="E30" t="e">
        <f ca="1">B30*C30*D30</f>
        <v>#NAME?</v>
      </c>
      <c r="F30" t="e">
        <f ca="1">_xll.RtGet($A$1,$A30,F$29)</f>
        <v>#NAME?</v>
      </c>
      <c r="G30" t="e">
        <f ca="1">_xll.RtGet($A$1,$A30,G$29)</f>
        <v>#NAME?</v>
      </c>
      <c r="H30" t="e">
        <f ca="1">_xll.RtGet($A$1,$A30,H$29)</f>
        <v>#NAME?</v>
      </c>
      <c r="I30" t="e">
        <f ca="1">_xll.RtGet($A$1,$A30,I$29)</f>
        <v>#NAME?</v>
      </c>
      <c r="J30" t="e">
        <f ca="1">_xll.RtGet($A$1,$A30,J$29)</f>
        <v>#NAME?</v>
      </c>
      <c r="K30" t="e">
        <f ca="1">_xll.RtGet($A$1,$A30,K$29)</f>
        <v>#NAME?</v>
      </c>
      <c r="L30" t="e">
        <f ca="1">_xll.RtGet($A$1,$A30,L$29)</f>
        <v>#NAME?</v>
      </c>
    </row>
  </sheetData>
  <pageMargins left="0.7" right="0.7" top="0.75" bottom="0.75" header="0.3" footer="0.3"/>
  <pageSetup paperSize="9" orientation="portrait"/>
  <customProperties>
    <customPr name="REFI_OFFICE_FUNCTION_DATA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3B21-00DB-40E8-BF2D-69AE8764901C}">
  <sheetPr codeName="Sheet4"/>
  <dimension ref="A1:T502"/>
  <sheetViews>
    <sheetView workbookViewId="0">
      <selection activeCell="A6" sqref="A6"/>
    </sheetView>
  </sheetViews>
  <sheetFormatPr defaultColWidth="8.81640625" defaultRowHeight="12.5" x14ac:dyDescent="0.25"/>
  <cols>
    <col min="1" max="1" width="20" customWidth="1"/>
    <col min="2" max="2" width="10.1796875" bestFit="1" customWidth="1"/>
    <col min="3" max="4" width="8.81640625" customWidth="1"/>
    <col min="5" max="7" width="10.1796875" bestFit="1" customWidth="1"/>
    <col min="8" max="8" width="8.81640625" customWidth="1"/>
    <col min="9" max="9" width="10.1796875" bestFit="1" customWidth="1"/>
  </cols>
  <sheetData>
    <row r="1" spans="1:20" x14ac:dyDescent="0.25">
      <c r="A1" t="e">
        <f ca="1">_xll.RHistory($C$1:$E$1,"MID_PRICE.TIMESTAMP;MID_PRICE.CLOSE","NBROWS:500 INTERVAL:1D",,"CH:Fd TSREPEAT:NO",$B$2)</f>
        <v>#NAME?</v>
      </c>
      <c r="B1" t="s">
        <v>32</v>
      </c>
      <c r="C1" t="s">
        <v>94</v>
      </c>
      <c r="D1" t="s">
        <v>38</v>
      </c>
      <c r="E1" t="s">
        <v>95</v>
      </c>
      <c r="F1" t="s">
        <v>25</v>
      </c>
      <c r="G1" t="s">
        <v>7</v>
      </c>
      <c r="H1" t="s">
        <v>8</v>
      </c>
      <c r="I1" t="s">
        <v>65</v>
      </c>
      <c r="J1" t="s">
        <v>137</v>
      </c>
      <c r="K1" t="s">
        <v>6</v>
      </c>
      <c r="L1" t="s">
        <v>9</v>
      </c>
      <c r="M1" t="s">
        <v>10</v>
      </c>
      <c r="N1" t="s">
        <v>11</v>
      </c>
      <c r="O1" t="s">
        <v>72</v>
      </c>
      <c r="P1" t="s">
        <v>111</v>
      </c>
      <c r="Q1" t="s">
        <v>101</v>
      </c>
      <c r="R1" t="s">
        <v>103</v>
      </c>
      <c r="S1" t="s">
        <v>102</v>
      </c>
      <c r="T1" t="s">
        <v>103</v>
      </c>
    </row>
    <row r="2" spans="1:20" x14ac:dyDescent="0.25">
      <c r="A2" t="e">
        <f ca="1">_xll.RHistory($G$1:$N$1,"TRDPRC_1.TIMESTAMP;TRDPRC_1.CLOSE","NBROWS:500 INTERVAL:1D",,"CH:Fd TSREPEAT:NO",$F$2)</f>
        <v>#NAME?</v>
      </c>
      <c r="B2" s="9" t="s">
        <v>92</v>
      </c>
      <c r="C2" s="9" t="s">
        <v>141</v>
      </c>
      <c r="D2" s="9" t="s">
        <v>141</v>
      </c>
      <c r="E2" s="9" t="s">
        <v>141</v>
      </c>
      <c r="F2" s="9" t="s">
        <v>92</v>
      </c>
      <c r="G2" s="9" t="s">
        <v>142</v>
      </c>
      <c r="H2" s="9" t="s">
        <v>142</v>
      </c>
      <c r="I2" s="9" t="s">
        <v>142</v>
      </c>
      <c r="J2" s="9" t="s">
        <v>106</v>
      </c>
      <c r="K2" s="9" t="s">
        <v>142</v>
      </c>
      <c r="L2" s="9" t="s">
        <v>142</v>
      </c>
      <c r="M2" s="9" t="s">
        <v>142</v>
      </c>
      <c r="N2" s="9" t="s">
        <v>142</v>
      </c>
      <c r="O2" s="9" t="s">
        <v>106</v>
      </c>
      <c r="Q2" s="9" t="s">
        <v>92</v>
      </c>
      <c r="R2" s="9" t="s">
        <v>141</v>
      </c>
      <c r="S2" s="9" t="s">
        <v>92</v>
      </c>
      <c r="T2" s="9" t="s">
        <v>140</v>
      </c>
    </row>
    <row r="3" spans="1:20" x14ac:dyDescent="0.25">
      <c r="A3" t="e">
        <f ca="1">_xll.RHistory($P$1:$P$1,"TRDPRC_1.TIMESTAMP;TRDPRC_1.CLOSE","NBROWS:500 INTERVAL:1D",,"CH:Fd TSREPEAT:NO",$O$2)</f>
        <v>#NAME?</v>
      </c>
      <c r="B3" s="3">
        <v>45775</v>
      </c>
      <c r="C3">
        <v>1.13415</v>
      </c>
      <c r="D3">
        <v>9.7065000000000001</v>
      </c>
      <c r="E3">
        <v>1</v>
      </c>
      <c r="F3" s="3">
        <v>45775</v>
      </c>
      <c r="G3">
        <v>502.8</v>
      </c>
      <c r="H3">
        <v>1355.5</v>
      </c>
      <c r="I3">
        <v>76.58</v>
      </c>
      <c r="J3" s="9" t="s">
        <v>214</v>
      </c>
      <c r="K3">
        <v>79.62</v>
      </c>
      <c r="L3">
        <v>116.75</v>
      </c>
      <c r="M3">
        <v>216.7</v>
      </c>
      <c r="N3">
        <v>266.5</v>
      </c>
      <c r="O3" s="9" t="s">
        <v>139</v>
      </c>
      <c r="Q3" s="3">
        <v>45775</v>
      </c>
      <c r="R3">
        <v>111.59299999999999</v>
      </c>
      <c r="S3" s="3">
        <v>45772</v>
      </c>
      <c r="T3">
        <v>0.28199999999999997</v>
      </c>
    </row>
    <row r="4" spans="1:20" x14ac:dyDescent="0.25">
      <c r="A4" t="e">
        <f ca="1">_xll.RHistory($R$1:$R$1,"MID_PRICE.TIMESTAMP;MID_PRICE.CLOSE","NBROWS:500 INTERVAL:1D",,"CH:Fd TSREPEAT:NO",$Q$2)</f>
        <v>#NAME?</v>
      </c>
      <c r="B4" s="3">
        <v>45772</v>
      </c>
      <c r="C4">
        <v>1.1365000000000001</v>
      </c>
      <c r="D4">
        <v>9.6841000000000008</v>
      </c>
      <c r="E4">
        <v>1</v>
      </c>
      <c r="F4" s="3">
        <v>45772</v>
      </c>
      <c r="G4">
        <v>505</v>
      </c>
      <c r="H4">
        <v>1345</v>
      </c>
      <c r="I4">
        <v>76.319999999999993</v>
      </c>
      <c r="K4">
        <v>79.88</v>
      </c>
      <c r="L4">
        <v>115.85</v>
      </c>
      <c r="M4">
        <v>215.9</v>
      </c>
      <c r="N4">
        <v>263.60000000000002</v>
      </c>
      <c r="Q4" s="3">
        <v>45772</v>
      </c>
      <c r="R4">
        <v>111.89400000000001</v>
      </c>
      <c r="S4" s="3">
        <v>45771</v>
      </c>
      <c r="T4">
        <v>0.27200000000000002</v>
      </c>
    </row>
    <row r="5" spans="1:20" x14ac:dyDescent="0.25">
      <c r="A5" t="e">
        <f ca="1">_xll.RHistory($T$1:$T$1,"ACCR_INT.TIMESTAMP;ACCR_INT.VALUE","NBROWS:500 INTERVAL:1D",,"CH:Fd TSREPEAT:NO",$S$2)</f>
        <v>#NAME?</v>
      </c>
      <c r="B5" s="3">
        <v>45771</v>
      </c>
      <c r="C5">
        <v>1.1389499999999999</v>
      </c>
      <c r="D5">
        <v>9.5937999999999999</v>
      </c>
      <c r="E5">
        <v>1</v>
      </c>
      <c r="F5" s="3">
        <v>45771</v>
      </c>
      <c r="G5">
        <v>491.7</v>
      </c>
      <c r="H5">
        <v>1337</v>
      </c>
      <c r="I5">
        <v>74.8</v>
      </c>
      <c r="K5">
        <v>79.239999999999995</v>
      </c>
      <c r="L5">
        <v>114.75</v>
      </c>
      <c r="M5">
        <v>212.7</v>
      </c>
      <c r="N5">
        <v>258.8</v>
      </c>
      <c r="Q5" s="3">
        <v>45771</v>
      </c>
      <c r="R5">
        <v>111.877</v>
      </c>
      <c r="S5" s="3">
        <v>45770</v>
      </c>
      <c r="T5">
        <v>0.24299999999999999</v>
      </c>
    </row>
    <row r="6" spans="1:20" x14ac:dyDescent="0.25">
      <c r="B6" s="3">
        <v>45770</v>
      </c>
      <c r="C6">
        <v>1.1315</v>
      </c>
      <c r="D6">
        <v>9.6998499999999996</v>
      </c>
      <c r="E6">
        <v>1</v>
      </c>
      <c r="F6" s="3">
        <v>45770</v>
      </c>
      <c r="G6">
        <v>492.2</v>
      </c>
      <c r="H6">
        <v>1324.5</v>
      </c>
      <c r="I6">
        <v>73.64</v>
      </c>
      <c r="K6">
        <v>80.2</v>
      </c>
      <c r="L6">
        <v>114.5</v>
      </c>
      <c r="M6">
        <v>212.4</v>
      </c>
      <c r="N6">
        <v>251.8</v>
      </c>
      <c r="Q6" s="3">
        <v>45770</v>
      </c>
      <c r="R6">
        <v>111.51600000000001</v>
      </c>
      <c r="S6" s="3">
        <v>45769</v>
      </c>
      <c r="T6">
        <v>0.23300000000000001</v>
      </c>
    </row>
    <row r="7" spans="1:20" x14ac:dyDescent="0.25">
      <c r="B7" s="3">
        <v>45769</v>
      </c>
      <c r="C7">
        <v>1.14205</v>
      </c>
      <c r="D7">
        <v>9.5711499999999994</v>
      </c>
      <c r="E7">
        <v>1</v>
      </c>
      <c r="F7" s="3">
        <v>45769</v>
      </c>
      <c r="G7">
        <v>482.9</v>
      </c>
      <c r="H7">
        <v>1290.5</v>
      </c>
      <c r="I7">
        <v>71.78</v>
      </c>
      <c r="K7">
        <v>80</v>
      </c>
      <c r="L7">
        <v>113</v>
      </c>
      <c r="M7">
        <v>207.8</v>
      </c>
      <c r="N7">
        <v>251.2</v>
      </c>
      <c r="Q7" s="3">
        <v>45769</v>
      </c>
      <c r="R7">
        <v>112.117</v>
      </c>
      <c r="S7" s="3">
        <v>45764</v>
      </c>
      <c r="T7">
        <v>0.224</v>
      </c>
    </row>
    <row r="8" spans="1:20" x14ac:dyDescent="0.25">
      <c r="B8" s="3">
        <v>45768</v>
      </c>
      <c r="C8">
        <v>1.1514500000000001</v>
      </c>
      <c r="D8">
        <v>9.5243000000000002</v>
      </c>
      <c r="E8">
        <v>1</v>
      </c>
      <c r="F8" s="3">
        <v>45764</v>
      </c>
      <c r="G8">
        <v>498.6</v>
      </c>
      <c r="H8">
        <v>1302</v>
      </c>
      <c r="I8">
        <v>70.260000000000005</v>
      </c>
      <c r="K8">
        <v>78.599999999999994</v>
      </c>
      <c r="L8">
        <v>113</v>
      </c>
      <c r="M8">
        <v>208.5</v>
      </c>
      <c r="N8">
        <v>251.4</v>
      </c>
      <c r="Q8" s="3">
        <v>45764</v>
      </c>
      <c r="R8">
        <v>111.657</v>
      </c>
      <c r="S8" s="3">
        <v>45763</v>
      </c>
      <c r="T8">
        <v>0.214</v>
      </c>
    </row>
    <row r="9" spans="1:20" x14ac:dyDescent="0.25">
      <c r="B9" s="3">
        <v>45765</v>
      </c>
      <c r="C9">
        <v>1.1392500000000001</v>
      </c>
      <c r="D9">
        <v>9.6341999999999999</v>
      </c>
      <c r="E9">
        <v>1</v>
      </c>
      <c r="F9" s="3">
        <v>45763</v>
      </c>
      <c r="G9">
        <v>497.6</v>
      </c>
      <c r="H9">
        <v>1330.5</v>
      </c>
      <c r="I9">
        <v>70.5</v>
      </c>
      <c r="K9">
        <v>78.84</v>
      </c>
      <c r="L9">
        <v>113.05</v>
      </c>
      <c r="M9">
        <v>209.5</v>
      </c>
      <c r="N9">
        <v>253.1</v>
      </c>
      <c r="Q9" s="3">
        <v>45763</v>
      </c>
      <c r="R9">
        <v>112.04600000000001</v>
      </c>
      <c r="S9" s="3">
        <v>45762</v>
      </c>
      <c r="T9">
        <v>0.16500000000000001</v>
      </c>
    </row>
    <row r="10" spans="1:20" x14ac:dyDescent="0.25">
      <c r="B10" s="3">
        <v>45764</v>
      </c>
      <c r="C10">
        <v>1.13645</v>
      </c>
      <c r="D10">
        <v>9.6256000000000004</v>
      </c>
      <c r="E10">
        <v>1</v>
      </c>
      <c r="F10" s="3">
        <v>45762</v>
      </c>
      <c r="G10">
        <v>503.6</v>
      </c>
      <c r="H10">
        <v>1344.5</v>
      </c>
      <c r="I10">
        <v>70.14</v>
      </c>
      <c r="K10">
        <v>79.400000000000006</v>
      </c>
      <c r="L10">
        <v>114</v>
      </c>
      <c r="M10">
        <v>207.5</v>
      </c>
      <c r="N10">
        <v>256.10000000000002</v>
      </c>
      <c r="Q10" s="3">
        <v>45762</v>
      </c>
      <c r="R10">
        <v>111.613</v>
      </c>
      <c r="S10" s="3">
        <v>45761</v>
      </c>
      <c r="T10">
        <v>0.156</v>
      </c>
    </row>
    <row r="11" spans="1:20" x14ac:dyDescent="0.25">
      <c r="B11" s="3">
        <v>45763</v>
      </c>
      <c r="C11">
        <v>1.13985</v>
      </c>
      <c r="D11">
        <v>9.7523</v>
      </c>
      <c r="E11">
        <v>1</v>
      </c>
      <c r="F11" s="3">
        <v>45761</v>
      </c>
      <c r="G11">
        <v>492.8</v>
      </c>
      <c r="H11">
        <v>1318.5</v>
      </c>
      <c r="I11">
        <v>68.66</v>
      </c>
      <c r="K11">
        <v>73.599999999999994</v>
      </c>
      <c r="L11">
        <v>111.8</v>
      </c>
      <c r="M11">
        <v>203.4</v>
      </c>
      <c r="N11">
        <v>248.5</v>
      </c>
      <c r="Q11" s="3">
        <v>45761</v>
      </c>
      <c r="R11">
        <v>112.14</v>
      </c>
      <c r="S11" s="3">
        <v>45758</v>
      </c>
      <c r="T11">
        <v>0.14599999999999999</v>
      </c>
    </row>
    <row r="12" spans="1:20" x14ac:dyDescent="0.25">
      <c r="B12" s="3">
        <v>45762</v>
      </c>
      <c r="C12">
        <v>1.1282000000000001</v>
      </c>
      <c r="D12">
        <v>9.8710000000000004</v>
      </c>
      <c r="E12">
        <v>1</v>
      </c>
      <c r="F12" s="3">
        <v>45758</v>
      </c>
      <c r="G12">
        <v>486.2</v>
      </c>
      <c r="H12">
        <v>1285</v>
      </c>
      <c r="I12">
        <v>66.36</v>
      </c>
      <c r="K12">
        <v>70.66</v>
      </c>
      <c r="L12">
        <v>108.4</v>
      </c>
      <c r="M12">
        <v>197.6</v>
      </c>
      <c r="N12">
        <v>241.7</v>
      </c>
      <c r="Q12" s="3">
        <v>45758</v>
      </c>
      <c r="R12">
        <v>111.991</v>
      </c>
      <c r="S12" s="3">
        <v>45757</v>
      </c>
      <c r="T12">
        <v>0.13600000000000001</v>
      </c>
    </row>
    <row r="13" spans="1:20" x14ac:dyDescent="0.25">
      <c r="B13" s="3">
        <v>45761</v>
      </c>
      <c r="C13">
        <v>1.1349499999999999</v>
      </c>
      <c r="D13">
        <v>9.7523999999999997</v>
      </c>
      <c r="E13">
        <v>1</v>
      </c>
      <c r="F13" s="3">
        <v>45757</v>
      </c>
      <c r="G13">
        <v>489.1</v>
      </c>
      <c r="H13">
        <v>1279</v>
      </c>
      <c r="I13">
        <v>65.099999999999994</v>
      </c>
      <c r="K13">
        <v>70.7</v>
      </c>
      <c r="L13">
        <v>106.1</v>
      </c>
      <c r="M13">
        <v>195.1</v>
      </c>
      <c r="N13">
        <v>240</v>
      </c>
      <c r="Q13" s="3">
        <v>45757</v>
      </c>
      <c r="R13">
        <v>111.10899999999999</v>
      </c>
      <c r="S13" s="3">
        <v>45756</v>
      </c>
      <c r="T13">
        <v>0.107</v>
      </c>
    </row>
    <row r="14" spans="1:20" x14ac:dyDescent="0.25">
      <c r="B14" s="3">
        <v>45758</v>
      </c>
      <c r="C14">
        <v>1.13605</v>
      </c>
      <c r="D14">
        <v>9.7736999999999998</v>
      </c>
      <c r="E14">
        <v>1</v>
      </c>
      <c r="F14" s="3">
        <v>45756</v>
      </c>
      <c r="G14">
        <v>464.9</v>
      </c>
      <c r="H14">
        <v>1235.5</v>
      </c>
      <c r="I14">
        <v>63.52</v>
      </c>
      <c r="K14">
        <v>67.739999999999995</v>
      </c>
      <c r="L14">
        <v>103.7</v>
      </c>
      <c r="M14">
        <v>185.4</v>
      </c>
      <c r="N14">
        <v>229.4</v>
      </c>
      <c r="Q14" s="3">
        <v>45756</v>
      </c>
      <c r="R14">
        <v>111.065</v>
      </c>
      <c r="S14" s="3">
        <v>45755</v>
      </c>
      <c r="T14">
        <v>9.7000000000000003E-2</v>
      </c>
    </row>
    <row r="15" spans="1:20" x14ac:dyDescent="0.25">
      <c r="B15" s="3">
        <v>45757</v>
      </c>
      <c r="C15">
        <v>1.11985</v>
      </c>
      <c r="D15">
        <v>9.8603000000000005</v>
      </c>
      <c r="E15">
        <v>1</v>
      </c>
      <c r="F15" s="3">
        <v>45755</v>
      </c>
      <c r="G15">
        <v>481.1</v>
      </c>
      <c r="H15">
        <v>1325</v>
      </c>
      <c r="I15">
        <v>65.680000000000007</v>
      </c>
      <c r="K15">
        <v>70.66</v>
      </c>
      <c r="L15">
        <v>104.4</v>
      </c>
      <c r="M15">
        <v>194.05</v>
      </c>
      <c r="N15">
        <v>236.8</v>
      </c>
      <c r="Q15" s="3">
        <v>45755</v>
      </c>
      <c r="R15">
        <v>110.37</v>
      </c>
      <c r="S15" s="3">
        <v>45754</v>
      </c>
      <c r="T15">
        <v>8.6999999999999994E-2</v>
      </c>
    </row>
    <row r="16" spans="1:20" x14ac:dyDescent="0.25">
      <c r="B16" s="3">
        <v>45756</v>
      </c>
      <c r="C16">
        <v>1.0951500000000001</v>
      </c>
      <c r="D16">
        <v>9.9806500000000007</v>
      </c>
      <c r="E16">
        <v>1</v>
      </c>
      <c r="F16" s="3">
        <v>45754</v>
      </c>
      <c r="G16">
        <v>459.7</v>
      </c>
      <c r="H16">
        <v>1289.5</v>
      </c>
      <c r="I16">
        <v>67.08</v>
      </c>
      <c r="K16">
        <v>69.040000000000006</v>
      </c>
      <c r="L16">
        <v>101.5</v>
      </c>
      <c r="M16">
        <v>198</v>
      </c>
      <c r="N16">
        <v>234</v>
      </c>
      <c r="Q16" s="3">
        <v>45754</v>
      </c>
      <c r="R16">
        <v>110.21299999999999</v>
      </c>
      <c r="S16" s="3">
        <v>45751</v>
      </c>
      <c r="T16">
        <v>7.8E-2</v>
      </c>
    </row>
    <row r="17" spans="2:20" x14ac:dyDescent="0.25">
      <c r="B17" s="3">
        <v>45755</v>
      </c>
      <c r="C17">
        <v>1.0956999999999999</v>
      </c>
      <c r="D17">
        <v>10.022650000000001</v>
      </c>
      <c r="E17">
        <v>1</v>
      </c>
      <c r="F17" s="3">
        <v>45751</v>
      </c>
      <c r="G17">
        <v>479.2</v>
      </c>
      <c r="H17">
        <v>1403</v>
      </c>
      <c r="I17">
        <v>68</v>
      </c>
      <c r="K17">
        <v>72.099999999999994</v>
      </c>
      <c r="L17">
        <v>103.45</v>
      </c>
      <c r="M17">
        <v>207.1</v>
      </c>
      <c r="N17">
        <v>245.1</v>
      </c>
      <c r="Q17" s="3">
        <v>45751</v>
      </c>
      <c r="R17">
        <v>110.688</v>
      </c>
      <c r="S17" s="3">
        <v>45750</v>
      </c>
      <c r="T17">
        <v>6.8000000000000005E-2</v>
      </c>
    </row>
    <row r="18" spans="2:20" x14ac:dyDescent="0.25">
      <c r="B18" s="3">
        <v>45754</v>
      </c>
      <c r="C18">
        <v>1.0904499999999999</v>
      </c>
      <c r="D18">
        <v>10.067399999999999</v>
      </c>
      <c r="E18">
        <v>1</v>
      </c>
      <c r="F18" s="3">
        <v>45750</v>
      </c>
      <c r="G18">
        <v>486.7</v>
      </c>
      <c r="H18">
        <v>1456</v>
      </c>
      <c r="I18">
        <v>71.12</v>
      </c>
      <c r="K18">
        <v>74.06</v>
      </c>
      <c r="L18">
        <v>112.55</v>
      </c>
      <c r="M18">
        <v>217.2</v>
      </c>
      <c r="N18">
        <v>255.8</v>
      </c>
      <c r="Q18" s="3">
        <v>45750</v>
      </c>
      <c r="R18">
        <v>108.94</v>
      </c>
      <c r="S18" s="3">
        <v>45749</v>
      </c>
      <c r="T18">
        <v>3.9E-2</v>
      </c>
    </row>
    <row r="19" spans="2:20" x14ac:dyDescent="0.25">
      <c r="B19" s="3">
        <v>45751</v>
      </c>
      <c r="C19">
        <v>1.0955999999999999</v>
      </c>
      <c r="D19">
        <v>9.9922500000000003</v>
      </c>
      <c r="E19">
        <v>1</v>
      </c>
      <c r="F19" s="3">
        <v>45749</v>
      </c>
      <c r="G19">
        <v>513.79999999999995</v>
      </c>
      <c r="H19">
        <v>1444.5</v>
      </c>
      <c r="I19">
        <v>73.739999999999995</v>
      </c>
      <c r="K19">
        <v>77.599999999999994</v>
      </c>
      <c r="L19">
        <v>113.75</v>
      </c>
      <c r="M19">
        <v>225.1</v>
      </c>
      <c r="N19">
        <v>292.10000000000002</v>
      </c>
      <c r="Q19" s="3">
        <v>45749</v>
      </c>
      <c r="R19">
        <v>108.59399999999999</v>
      </c>
      <c r="S19" s="3">
        <v>45748</v>
      </c>
      <c r="T19">
        <v>2.9000000000000001E-2</v>
      </c>
    </row>
    <row r="20" spans="2:20" x14ac:dyDescent="0.25">
      <c r="B20" s="3">
        <v>45750</v>
      </c>
      <c r="C20">
        <v>1.1052</v>
      </c>
      <c r="D20">
        <v>9.7751000000000001</v>
      </c>
      <c r="E20">
        <v>1</v>
      </c>
      <c r="F20" s="3">
        <v>45748</v>
      </c>
      <c r="G20">
        <v>520.4</v>
      </c>
      <c r="H20">
        <v>1470</v>
      </c>
      <c r="I20">
        <v>74.099999999999994</v>
      </c>
      <c r="K20">
        <v>79.180000000000007</v>
      </c>
      <c r="L20">
        <v>113.7</v>
      </c>
      <c r="M20">
        <v>223.4</v>
      </c>
      <c r="N20">
        <v>291.89999999999998</v>
      </c>
      <c r="Q20" s="3">
        <v>45748</v>
      </c>
      <c r="R20">
        <v>108.86199999999999</v>
      </c>
      <c r="S20" s="3">
        <v>45747</v>
      </c>
      <c r="T20">
        <v>1.9E-2</v>
      </c>
    </row>
    <row r="21" spans="2:20" x14ac:dyDescent="0.25">
      <c r="B21" s="3">
        <v>45749</v>
      </c>
      <c r="C21">
        <v>1.08555</v>
      </c>
      <c r="D21">
        <v>9.9102999999999994</v>
      </c>
      <c r="E21">
        <v>1</v>
      </c>
      <c r="F21" s="3">
        <v>45747</v>
      </c>
      <c r="G21">
        <v>514.20000000000005</v>
      </c>
      <c r="H21">
        <v>1459</v>
      </c>
      <c r="I21">
        <v>73.680000000000007</v>
      </c>
      <c r="K21">
        <v>77.680000000000007</v>
      </c>
      <c r="L21">
        <v>113.15</v>
      </c>
      <c r="M21">
        <v>220.9</v>
      </c>
      <c r="N21">
        <v>293.2</v>
      </c>
      <c r="Q21" s="3">
        <v>45747</v>
      </c>
      <c r="R21">
        <v>108.351</v>
      </c>
      <c r="S21" s="3">
        <v>45744</v>
      </c>
      <c r="T21">
        <v>0.01</v>
      </c>
    </row>
    <row r="22" spans="2:20" x14ac:dyDescent="0.25">
      <c r="B22" s="3">
        <v>45748</v>
      </c>
      <c r="C22">
        <v>1.0793999999999999</v>
      </c>
      <c r="D22">
        <v>10.01885</v>
      </c>
      <c r="E22">
        <v>1</v>
      </c>
      <c r="F22" s="3">
        <v>45744</v>
      </c>
      <c r="G22">
        <v>535.20000000000005</v>
      </c>
      <c r="H22">
        <v>1480</v>
      </c>
      <c r="I22">
        <v>75.94</v>
      </c>
      <c r="K22">
        <v>78.78</v>
      </c>
      <c r="L22">
        <v>114.75</v>
      </c>
      <c r="M22">
        <v>226.6</v>
      </c>
      <c r="N22">
        <v>301.5</v>
      </c>
      <c r="Q22" s="3">
        <v>45744</v>
      </c>
      <c r="R22">
        <v>107.788</v>
      </c>
      <c r="S22" s="3">
        <v>45743</v>
      </c>
      <c r="T22">
        <v>0</v>
      </c>
    </row>
    <row r="23" spans="2:20" x14ac:dyDescent="0.25">
      <c r="B23" s="3">
        <v>45747</v>
      </c>
      <c r="C23">
        <v>1.08175</v>
      </c>
      <c r="D23">
        <v>10.041550000000001</v>
      </c>
      <c r="E23">
        <v>1</v>
      </c>
      <c r="F23" s="3">
        <v>45743</v>
      </c>
      <c r="G23">
        <v>548</v>
      </c>
      <c r="H23">
        <v>1458.5</v>
      </c>
      <c r="I23">
        <v>77.260000000000005</v>
      </c>
      <c r="K23">
        <v>79.400000000000006</v>
      </c>
      <c r="L23">
        <v>115.55</v>
      </c>
      <c r="M23">
        <v>227.9</v>
      </c>
      <c r="N23">
        <v>306.60000000000002</v>
      </c>
      <c r="Q23" s="3">
        <v>45743</v>
      </c>
      <c r="R23">
        <v>107.44799999999999</v>
      </c>
      <c r="S23" s="3">
        <v>45742</v>
      </c>
      <c r="T23">
        <v>-1.9E-2</v>
      </c>
    </row>
    <row r="24" spans="2:20" x14ac:dyDescent="0.25">
      <c r="B24" s="3">
        <v>45744</v>
      </c>
      <c r="C24">
        <v>1.0828</v>
      </c>
      <c r="D24">
        <v>10.006500000000001</v>
      </c>
      <c r="E24">
        <v>1</v>
      </c>
      <c r="F24" s="3">
        <v>45742</v>
      </c>
      <c r="G24">
        <v>553.20000000000005</v>
      </c>
      <c r="H24">
        <v>1457.5</v>
      </c>
      <c r="I24">
        <v>79.28</v>
      </c>
      <c r="K24">
        <v>82.08</v>
      </c>
      <c r="L24">
        <v>132</v>
      </c>
      <c r="M24">
        <v>241.7</v>
      </c>
      <c r="N24">
        <v>309.5</v>
      </c>
      <c r="Q24" s="3">
        <v>45742</v>
      </c>
      <c r="R24">
        <v>107.005</v>
      </c>
      <c r="S24" s="3">
        <v>45741</v>
      </c>
      <c r="T24">
        <v>-2.9000000000000001E-2</v>
      </c>
    </row>
    <row r="25" spans="2:20" x14ac:dyDescent="0.25">
      <c r="B25" s="3">
        <v>45743</v>
      </c>
      <c r="C25">
        <v>1.0801499999999999</v>
      </c>
      <c r="D25">
        <v>10.0014</v>
      </c>
      <c r="E25">
        <v>1</v>
      </c>
      <c r="F25" s="3">
        <v>45741</v>
      </c>
      <c r="G25">
        <v>566.79999999999995</v>
      </c>
      <c r="H25">
        <v>1477.5</v>
      </c>
      <c r="I25">
        <v>80.92</v>
      </c>
      <c r="K25">
        <v>83.66</v>
      </c>
      <c r="L25">
        <v>133.69999999999999</v>
      </c>
      <c r="M25">
        <v>244.6</v>
      </c>
      <c r="N25">
        <v>310.5</v>
      </c>
      <c r="Q25" s="3">
        <v>45741</v>
      </c>
      <c r="R25">
        <v>107.428</v>
      </c>
      <c r="S25" s="3">
        <v>45740</v>
      </c>
      <c r="T25">
        <v>-3.9E-2</v>
      </c>
    </row>
    <row r="26" spans="2:20" x14ac:dyDescent="0.25">
      <c r="B26" s="3">
        <v>45742</v>
      </c>
      <c r="C26">
        <v>1.07535</v>
      </c>
      <c r="D26">
        <v>10.0487</v>
      </c>
      <c r="E26">
        <v>1</v>
      </c>
      <c r="F26" s="3">
        <v>45740</v>
      </c>
      <c r="G26">
        <v>573.79999999999995</v>
      </c>
      <c r="H26">
        <v>1502.5</v>
      </c>
      <c r="I26">
        <v>79.44</v>
      </c>
      <c r="K26">
        <v>83.8</v>
      </c>
      <c r="L26">
        <v>131.94999999999999</v>
      </c>
      <c r="M26">
        <v>244.1</v>
      </c>
      <c r="N26">
        <v>309.7</v>
      </c>
      <c r="Q26" s="3">
        <v>45740</v>
      </c>
      <c r="R26">
        <v>107.37</v>
      </c>
      <c r="S26" s="3">
        <v>45737</v>
      </c>
      <c r="T26">
        <v>-4.9000000000000002E-2</v>
      </c>
    </row>
    <row r="27" spans="2:20" x14ac:dyDescent="0.25">
      <c r="B27" s="3">
        <v>45741</v>
      </c>
      <c r="C27">
        <v>1.0791500000000001</v>
      </c>
      <c r="D27">
        <v>10.0343</v>
      </c>
      <c r="E27">
        <v>1</v>
      </c>
      <c r="F27" s="3">
        <v>45737</v>
      </c>
      <c r="G27">
        <v>573.79999999999995</v>
      </c>
      <c r="H27">
        <v>1525</v>
      </c>
      <c r="I27">
        <v>79.16</v>
      </c>
      <c r="K27">
        <v>83.52</v>
      </c>
      <c r="L27">
        <v>131.94999999999999</v>
      </c>
      <c r="M27">
        <v>243.8</v>
      </c>
      <c r="N27">
        <v>308.89999999999998</v>
      </c>
      <c r="Q27" s="3">
        <v>45737</v>
      </c>
      <c r="R27">
        <v>107.509</v>
      </c>
      <c r="S27" s="3">
        <v>45736</v>
      </c>
      <c r="T27">
        <v>3.4420000000000002</v>
      </c>
    </row>
    <row r="28" spans="2:20" x14ac:dyDescent="0.25">
      <c r="B28" s="3">
        <v>45740</v>
      </c>
      <c r="C28">
        <v>1.0801000000000001</v>
      </c>
      <c r="D28">
        <v>10.100149999999999</v>
      </c>
      <c r="E28">
        <v>1</v>
      </c>
      <c r="F28" s="3">
        <v>45736</v>
      </c>
      <c r="G28">
        <v>585.4</v>
      </c>
      <c r="H28">
        <v>1555</v>
      </c>
      <c r="I28">
        <v>79.86</v>
      </c>
      <c r="K28">
        <v>84.32</v>
      </c>
      <c r="L28">
        <v>132.44999999999999</v>
      </c>
      <c r="M28">
        <v>246.2</v>
      </c>
      <c r="N28">
        <v>312.3</v>
      </c>
      <c r="Q28" s="3">
        <v>45736</v>
      </c>
      <c r="R28">
        <v>107.88500000000001</v>
      </c>
      <c r="S28" s="3">
        <v>45735</v>
      </c>
      <c r="T28">
        <v>3.4119999999999999</v>
      </c>
    </row>
    <row r="29" spans="2:20" x14ac:dyDescent="0.25">
      <c r="B29" s="3">
        <v>45737</v>
      </c>
      <c r="C29">
        <v>1.0814999999999999</v>
      </c>
      <c r="D29">
        <v>10.146599999999999</v>
      </c>
      <c r="E29">
        <v>1</v>
      </c>
      <c r="F29" s="3">
        <v>45735</v>
      </c>
      <c r="G29">
        <v>586.4</v>
      </c>
      <c r="H29">
        <v>1552</v>
      </c>
      <c r="I29">
        <v>82.78</v>
      </c>
      <c r="K29">
        <v>83.02</v>
      </c>
      <c r="L29">
        <v>132.94999999999999</v>
      </c>
      <c r="M29">
        <v>244.2</v>
      </c>
      <c r="N29">
        <v>317.89999999999998</v>
      </c>
      <c r="Q29" s="3">
        <v>45735</v>
      </c>
      <c r="R29">
        <v>107.65600000000001</v>
      </c>
      <c r="S29" s="3">
        <v>45734</v>
      </c>
      <c r="T29">
        <v>3.403</v>
      </c>
    </row>
    <row r="30" spans="2:20" x14ac:dyDescent="0.25">
      <c r="B30" s="3">
        <v>45736</v>
      </c>
      <c r="C30">
        <v>1.08525</v>
      </c>
      <c r="D30">
        <v>10.128</v>
      </c>
      <c r="E30">
        <v>1</v>
      </c>
      <c r="F30" s="3">
        <v>45734</v>
      </c>
      <c r="G30">
        <v>567.79999999999995</v>
      </c>
      <c r="H30">
        <v>1551.5</v>
      </c>
      <c r="I30">
        <v>84.66</v>
      </c>
      <c r="K30">
        <v>83.46</v>
      </c>
      <c r="L30">
        <v>133.15</v>
      </c>
      <c r="M30">
        <v>243.5</v>
      </c>
      <c r="N30">
        <v>321.39999999999998</v>
      </c>
      <c r="Q30" s="3">
        <v>45734</v>
      </c>
      <c r="R30">
        <v>107.956</v>
      </c>
      <c r="S30" s="3">
        <v>45733</v>
      </c>
      <c r="T30">
        <v>3.3929999999999998</v>
      </c>
    </row>
    <row r="31" spans="2:20" x14ac:dyDescent="0.25">
      <c r="B31" s="3">
        <v>45735</v>
      </c>
      <c r="C31">
        <v>1.0902499999999999</v>
      </c>
      <c r="D31">
        <v>10.1045</v>
      </c>
      <c r="E31">
        <v>1</v>
      </c>
      <c r="F31" s="3">
        <v>45733</v>
      </c>
      <c r="G31">
        <v>566</v>
      </c>
      <c r="H31">
        <v>1563</v>
      </c>
      <c r="I31">
        <v>83.54</v>
      </c>
      <c r="K31">
        <v>83.22</v>
      </c>
      <c r="L31">
        <v>132.25</v>
      </c>
      <c r="M31">
        <v>244</v>
      </c>
      <c r="N31">
        <v>317.89999999999998</v>
      </c>
      <c r="Q31" s="3">
        <v>45733</v>
      </c>
      <c r="R31">
        <v>108.23399999999999</v>
      </c>
      <c r="S31" s="3">
        <v>45730</v>
      </c>
      <c r="T31">
        <v>3.383</v>
      </c>
    </row>
    <row r="32" spans="2:20" x14ac:dyDescent="0.25">
      <c r="B32" s="3">
        <v>45734</v>
      </c>
      <c r="C32">
        <v>1.0944499999999999</v>
      </c>
      <c r="D32">
        <v>10.0419</v>
      </c>
      <c r="E32">
        <v>1</v>
      </c>
      <c r="F32" s="3">
        <v>45730</v>
      </c>
      <c r="G32">
        <v>561.20000000000005</v>
      </c>
      <c r="H32">
        <v>1573.5</v>
      </c>
      <c r="I32">
        <v>82.1</v>
      </c>
      <c r="K32">
        <v>83.36</v>
      </c>
      <c r="L32">
        <v>132.75</v>
      </c>
      <c r="M32">
        <v>245.4</v>
      </c>
      <c r="N32">
        <v>314.39999999999998</v>
      </c>
      <c r="Q32" s="3">
        <v>45730</v>
      </c>
      <c r="R32">
        <v>107.42</v>
      </c>
      <c r="S32" s="3">
        <v>45729</v>
      </c>
      <c r="T32">
        <v>3.3740000000000001</v>
      </c>
    </row>
    <row r="33" spans="2:20" x14ac:dyDescent="0.25">
      <c r="B33" s="3">
        <v>45733</v>
      </c>
      <c r="C33">
        <v>1.0923</v>
      </c>
      <c r="D33">
        <v>10.0883</v>
      </c>
      <c r="E33">
        <v>1</v>
      </c>
      <c r="F33" s="3">
        <v>45729</v>
      </c>
      <c r="G33">
        <v>555.4</v>
      </c>
      <c r="H33">
        <v>1569</v>
      </c>
      <c r="I33">
        <v>82.32</v>
      </c>
      <c r="K33">
        <v>81.42</v>
      </c>
      <c r="L33">
        <v>131.05000000000001</v>
      </c>
      <c r="M33">
        <v>241.5</v>
      </c>
      <c r="N33">
        <v>308.8</v>
      </c>
      <c r="Q33" s="3">
        <v>45729</v>
      </c>
      <c r="R33">
        <v>107.863</v>
      </c>
      <c r="S33" s="3">
        <v>45728</v>
      </c>
      <c r="T33">
        <v>3.3439999999999999</v>
      </c>
    </row>
    <row r="34" spans="2:20" x14ac:dyDescent="0.25">
      <c r="B34" s="3">
        <v>45730</v>
      </c>
      <c r="C34">
        <v>1.08805</v>
      </c>
      <c r="D34">
        <v>10.1363</v>
      </c>
      <c r="E34">
        <v>1</v>
      </c>
      <c r="F34" s="3">
        <v>45728</v>
      </c>
      <c r="G34">
        <v>562.4</v>
      </c>
      <c r="H34">
        <v>1520.5</v>
      </c>
      <c r="I34">
        <v>84.28</v>
      </c>
      <c r="K34">
        <v>81.16</v>
      </c>
      <c r="L34">
        <v>131.35</v>
      </c>
      <c r="M34">
        <v>238.7</v>
      </c>
      <c r="N34">
        <v>315.7</v>
      </c>
      <c r="Q34" s="3">
        <v>45728</v>
      </c>
      <c r="R34">
        <v>108.06</v>
      </c>
      <c r="S34" s="3">
        <v>45727</v>
      </c>
      <c r="T34">
        <v>3.335</v>
      </c>
    </row>
    <row r="35" spans="2:20" x14ac:dyDescent="0.25">
      <c r="B35" s="3">
        <v>45729</v>
      </c>
      <c r="C35">
        <v>1.08525</v>
      </c>
      <c r="D35">
        <v>10.195499999999999</v>
      </c>
      <c r="E35">
        <v>1</v>
      </c>
      <c r="F35" s="3">
        <v>45727</v>
      </c>
      <c r="G35">
        <v>557.79999999999995</v>
      </c>
      <c r="H35">
        <v>1499.5</v>
      </c>
      <c r="I35">
        <v>84.32</v>
      </c>
      <c r="K35">
        <v>83.12</v>
      </c>
      <c r="L35">
        <v>132.25</v>
      </c>
      <c r="M35">
        <v>238.4</v>
      </c>
      <c r="N35">
        <v>313.7</v>
      </c>
      <c r="Q35" s="3">
        <v>45727</v>
      </c>
      <c r="R35">
        <v>107.557</v>
      </c>
      <c r="S35" s="3">
        <v>45726</v>
      </c>
      <c r="T35">
        <v>3.3250000000000002</v>
      </c>
    </row>
    <row r="36" spans="2:20" x14ac:dyDescent="0.25">
      <c r="B36" s="3">
        <v>45728</v>
      </c>
      <c r="C36">
        <v>1.0887500000000001</v>
      </c>
      <c r="D36">
        <v>10.09135</v>
      </c>
      <c r="E36">
        <v>1</v>
      </c>
      <c r="F36" s="3">
        <v>45726</v>
      </c>
      <c r="G36">
        <v>552.6</v>
      </c>
      <c r="H36">
        <v>1553.5</v>
      </c>
      <c r="I36">
        <v>85.66</v>
      </c>
      <c r="K36">
        <v>86</v>
      </c>
      <c r="L36">
        <v>133.30000000000001</v>
      </c>
      <c r="M36">
        <v>241.5</v>
      </c>
      <c r="N36">
        <v>328.5</v>
      </c>
      <c r="Q36" s="3">
        <v>45726</v>
      </c>
      <c r="R36">
        <v>108.44799999999999</v>
      </c>
      <c r="S36" s="3">
        <v>45723</v>
      </c>
      <c r="T36">
        <v>3.3149999999999999</v>
      </c>
    </row>
    <row r="37" spans="2:20" x14ac:dyDescent="0.25">
      <c r="B37" s="3">
        <v>45727</v>
      </c>
      <c r="C37">
        <v>1.0919000000000001</v>
      </c>
      <c r="D37">
        <v>10.014099999999999</v>
      </c>
      <c r="E37">
        <v>1</v>
      </c>
      <c r="F37" s="3">
        <v>45723</v>
      </c>
      <c r="G37">
        <v>565.79999999999995</v>
      </c>
      <c r="H37">
        <v>1572</v>
      </c>
      <c r="I37">
        <v>83.62</v>
      </c>
      <c r="K37">
        <v>86.82</v>
      </c>
      <c r="L37">
        <v>134.19999999999999</v>
      </c>
      <c r="M37">
        <v>251.8</v>
      </c>
      <c r="N37">
        <v>333.5</v>
      </c>
      <c r="Q37" s="3">
        <v>45723</v>
      </c>
      <c r="R37">
        <v>108.58199999999999</v>
      </c>
      <c r="S37" s="3">
        <v>45722</v>
      </c>
      <c r="T37">
        <v>3.306</v>
      </c>
    </row>
    <row r="38" spans="2:20" x14ac:dyDescent="0.25">
      <c r="B38" s="3">
        <v>45726</v>
      </c>
      <c r="C38">
        <v>1.0833999999999999</v>
      </c>
      <c r="D38">
        <v>10.12445</v>
      </c>
      <c r="E38">
        <v>1</v>
      </c>
      <c r="F38" s="3">
        <v>45722</v>
      </c>
      <c r="G38">
        <v>561.79999999999995</v>
      </c>
      <c r="H38">
        <v>1582.5</v>
      </c>
      <c r="I38">
        <v>86.98</v>
      </c>
      <c r="K38">
        <v>87.2</v>
      </c>
      <c r="L38">
        <v>134.15</v>
      </c>
      <c r="M38">
        <v>251.2</v>
      </c>
      <c r="N38">
        <v>333.9</v>
      </c>
      <c r="Q38" s="3">
        <v>45722</v>
      </c>
      <c r="R38">
        <v>108.05200000000001</v>
      </c>
      <c r="S38" s="3">
        <v>45721</v>
      </c>
      <c r="T38">
        <v>3.2759999999999998</v>
      </c>
    </row>
    <row r="39" spans="2:20" x14ac:dyDescent="0.25">
      <c r="B39" s="3">
        <v>45723</v>
      </c>
      <c r="C39">
        <v>1.08335</v>
      </c>
      <c r="D39">
        <v>10.0863</v>
      </c>
      <c r="E39">
        <v>1</v>
      </c>
      <c r="F39" s="3">
        <v>45721</v>
      </c>
      <c r="G39">
        <v>560.6</v>
      </c>
      <c r="H39">
        <v>1596</v>
      </c>
      <c r="I39">
        <v>83.36</v>
      </c>
      <c r="K39">
        <v>87.14</v>
      </c>
      <c r="L39">
        <v>134.19999999999999</v>
      </c>
      <c r="M39">
        <v>252.4</v>
      </c>
      <c r="N39">
        <v>326.7</v>
      </c>
      <c r="Q39" s="3">
        <v>45721</v>
      </c>
      <c r="R39">
        <v>109.55</v>
      </c>
      <c r="S39" s="3">
        <v>45720</v>
      </c>
      <c r="T39">
        <v>3.2669999999999999</v>
      </c>
    </row>
    <row r="40" spans="2:20" x14ac:dyDescent="0.25">
      <c r="B40" s="3">
        <v>45722</v>
      </c>
      <c r="C40">
        <v>1.0784499999999999</v>
      </c>
      <c r="D40">
        <v>10.17985</v>
      </c>
      <c r="E40">
        <v>1</v>
      </c>
      <c r="F40" s="3">
        <v>45720</v>
      </c>
      <c r="G40">
        <v>555</v>
      </c>
      <c r="H40">
        <v>1625</v>
      </c>
      <c r="I40">
        <v>79.92</v>
      </c>
      <c r="K40">
        <v>85.4</v>
      </c>
      <c r="L40">
        <v>132.05000000000001</v>
      </c>
      <c r="M40">
        <v>245.3</v>
      </c>
      <c r="N40">
        <v>319.7</v>
      </c>
      <c r="Q40" s="3">
        <v>45720</v>
      </c>
      <c r="R40">
        <v>111.937</v>
      </c>
      <c r="S40" s="3">
        <v>45719</v>
      </c>
      <c r="T40">
        <v>3.2570000000000001</v>
      </c>
    </row>
    <row r="41" spans="2:20" x14ac:dyDescent="0.25">
      <c r="B41" s="3">
        <v>45721</v>
      </c>
      <c r="C41">
        <v>1.0790500000000001</v>
      </c>
      <c r="D41">
        <v>10.20345</v>
      </c>
      <c r="E41">
        <v>1</v>
      </c>
      <c r="F41" s="3">
        <v>45719</v>
      </c>
      <c r="G41">
        <v>573.4</v>
      </c>
      <c r="H41">
        <v>1607</v>
      </c>
      <c r="I41">
        <v>84.92</v>
      </c>
      <c r="K41">
        <v>89.22</v>
      </c>
      <c r="L41">
        <v>135.85</v>
      </c>
      <c r="M41">
        <v>254</v>
      </c>
      <c r="N41">
        <v>337.4</v>
      </c>
      <c r="Q41" s="3">
        <v>45719</v>
      </c>
      <c r="R41">
        <v>111.574</v>
      </c>
      <c r="S41" s="3">
        <v>45716</v>
      </c>
      <c r="T41">
        <v>3.2469999999999999</v>
      </c>
    </row>
    <row r="42" spans="2:20" x14ac:dyDescent="0.25">
      <c r="B42" s="3">
        <v>45720</v>
      </c>
      <c r="C42">
        <v>1.0626</v>
      </c>
      <c r="D42">
        <v>10.4198</v>
      </c>
      <c r="E42">
        <v>1</v>
      </c>
      <c r="F42" s="3">
        <v>45716</v>
      </c>
      <c r="G42">
        <v>574.4</v>
      </c>
      <c r="H42">
        <v>1622</v>
      </c>
      <c r="I42">
        <v>83.9</v>
      </c>
      <c r="K42">
        <v>88.16</v>
      </c>
      <c r="L42">
        <v>134.85</v>
      </c>
      <c r="M42">
        <v>254.8</v>
      </c>
      <c r="N42">
        <v>333</v>
      </c>
      <c r="Q42" s="3">
        <v>45716</v>
      </c>
      <c r="R42">
        <v>112.508</v>
      </c>
      <c r="S42" s="3">
        <v>45715</v>
      </c>
      <c r="T42">
        <v>3.2370000000000001</v>
      </c>
    </row>
    <row r="43" spans="2:20" x14ac:dyDescent="0.25">
      <c r="B43" s="3">
        <v>45719</v>
      </c>
      <c r="C43">
        <v>1.0488</v>
      </c>
      <c r="D43">
        <v>10.50515</v>
      </c>
      <c r="E43">
        <v>1</v>
      </c>
      <c r="F43" s="3">
        <v>45715</v>
      </c>
      <c r="G43">
        <v>585</v>
      </c>
      <c r="H43">
        <v>1630</v>
      </c>
      <c r="I43">
        <v>83.62</v>
      </c>
      <c r="K43">
        <v>89.06</v>
      </c>
      <c r="L43">
        <v>136.15</v>
      </c>
      <c r="M43">
        <v>255.3</v>
      </c>
      <c r="N43">
        <v>339.1</v>
      </c>
      <c r="Q43" s="3">
        <v>45715</v>
      </c>
      <c r="R43">
        <v>112.51</v>
      </c>
      <c r="S43" s="3">
        <v>45714</v>
      </c>
      <c r="T43">
        <v>3.1890000000000001</v>
      </c>
    </row>
    <row r="44" spans="2:20" x14ac:dyDescent="0.25">
      <c r="B44" s="3">
        <v>45716</v>
      </c>
      <c r="C44">
        <v>1.0376000000000001</v>
      </c>
      <c r="D44">
        <v>10.77065</v>
      </c>
      <c r="E44">
        <v>1</v>
      </c>
      <c r="F44" s="3">
        <v>45714</v>
      </c>
      <c r="G44">
        <v>588.79999999999995</v>
      </c>
      <c r="H44">
        <v>1609</v>
      </c>
      <c r="I44">
        <v>86.92</v>
      </c>
      <c r="K44">
        <v>88.76</v>
      </c>
      <c r="L44">
        <v>136.75</v>
      </c>
      <c r="M44">
        <v>253.5</v>
      </c>
      <c r="N44">
        <v>342.3</v>
      </c>
      <c r="Q44" s="3">
        <v>45714</v>
      </c>
      <c r="R44">
        <v>112.178</v>
      </c>
      <c r="S44" s="3">
        <v>45713</v>
      </c>
      <c r="T44">
        <v>3.1789999999999998</v>
      </c>
    </row>
    <row r="45" spans="2:20" x14ac:dyDescent="0.25">
      <c r="B45" s="3">
        <v>45715</v>
      </c>
      <c r="C45">
        <v>1.0398499999999999</v>
      </c>
      <c r="D45">
        <v>10.755000000000001</v>
      </c>
      <c r="E45">
        <v>1</v>
      </c>
      <c r="F45" s="3">
        <v>45713</v>
      </c>
      <c r="G45">
        <v>582.6</v>
      </c>
      <c r="H45">
        <v>1608.5</v>
      </c>
      <c r="I45">
        <v>85.68</v>
      </c>
      <c r="K45">
        <v>87.54</v>
      </c>
      <c r="L45">
        <v>134.80000000000001</v>
      </c>
      <c r="M45">
        <v>251.4</v>
      </c>
      <c r="N45">
        <v>335.4</v>
      </c>
      <c r="Q45" s="3">
        <v>45713</v>
      </c>
      <c r="R45">
        <v>111.89</v>
      </c>
      <c r="S45" s="3">
        <v>45712</v>
      </c>
      <c r="T45">
        <v>3.169</v>
      </c>
    </row>
    <row r="46" spans="2:20" x14ac:dyDescent="0.25">
      <c r="B46" s="3">
        <v>45714</v>
      </c>
      <c r="C46">
        <v>1.0484500000000001</v>
      </c>
      <c r="D46">
        <v>10.64335</v>
      </c>
      <c r="E46">
        <v>1</v>
      </c>
      <c r="F46" s="3">
        <v>45712</v>
      </c>
      <c r="G46">
        <v>591.4</v>
      </c>
      <c r="H46">
        <v>1589</v>
      </c>
      <c r="I46">
        <v>83.38</v>
      </c>
      <c r="K46">
        <v>85.06</v>
      </c>
      <c r="L46">
        <v>134.65</v>
      </c>
      <c r="M46">
        <v>249.1</v>
      </c>
      <c r="N46">
        <v>329.4</v>
      </c>
      <c r="Q46" s="3">
        <v>45712</v>
      </c>
      <c r="R46">
        <v>111.742</v>
      </c>
      <c r="S46" s="3">
        <v>45709</v>
      </c>
      <c r="T46">
        <v>3.16</v>
      </c>
    </row>
    <row r="47" spans="2:20" x14ac:dyDescent="0.25">
      <c r="B47" s="3">
        <v>45713</v>
      </c>
      <c r="C47">
        <v>1.05135</v>
      </c>
      <c r="D47">
        <v>10.602</v>
      </c>
      <c r="E47">
        <v>1</v>
      </c>
      <c r="F47" s="3">
        <v>45709</v>
      </c>
      <c r="G47">
        <v>618.4</v>
      </c>
      <c r="H47">
        <v>1579.5</v>
      </c>
      <c r="I47">
        <v>82.58</v>
      </c>
      <c r="K47">
        <v>85.3</v>
      </c>
      <c r="L47">
        <v>134.44999999999999</v>
      </c>
      <c r="M47">
        <v>250.1</v>
      </c>
      <c r="N47">
        <v>328.1</v>
      </c>
      <c r="Q47" s="3">
        <v>45709</v>
      </c>
      <c r="R47">
        <v>111.755</v>
      </c>
      <c r="S47" s="3">
        <v>45708</v>
      </c>
      <c r="T47">
        <v>3.15</v>
      </c>
    </row>
    <row r="48" spans="2:20" x14ac:dyDescent="0.25">
      <c r="B48" s="3">
        <v>45712</v>
      </c>
      <c r="C48">
        <v>1.0467500000000001</v>
      </c>
      <c r="D48">
        <v>10.66465</v>
      </c>
      <c r="E48">
        <v>1</v>
      </c>
      <c r="F48" s="3">
        <v>45708</v>
      </c>
      <c r="G48">
        <v>620.4</v>
      </c>
      <c r="H48">
        <v>1568</v>
      </c>
      <c r="I48">
        <v>82.5</v>
      </c>
      <c r="K48">
        <v>85.64</v>
      </c>
      <c r="L48">
        <v>131.55000000000001</v>
      </c>
      <c r="M48">
        <v>253.5</v>
      </c>
      <c r="N48">
        <v>329.7</v>
      </c>
      <c r="Q48" s="3">
        <v>45708</v>
      </c>
      <c r="R48">
        <v>111.16800000000001</v>
      </c>
      <c r="S48" s="3">
        <v>45707</v>
      </c>
      <c r="T48">
        <v>3.121</v>
      </c>
    </row>
    <row r="49" spans="2:20" x14ac:dyDescent="0.25">
      <c r="B49" s="3">
        <v>45709</v>
      </c>
      <c r="C49">
        <v>1.0459000000000001</v>
      </c>
      <c r="D49">
        <v>10.652200000000001</v>
      </c>
      <c r="E49">
        <v>1</v>
      </c>
      <c r="F49" s="3">
        <v>45707</v>
      </c>
      <c r="G49">
        <v>618</v>
      </c>
      <c r="H49">
        <v>1587</v>
      </c>
      <c r="I49">
        <v>82.4</v>
      </c>
      <c r="K49">
        <v>84.84</v>
      </c>
      <c r="L49">
        <v>131.1</v>
      </c>
      <c r="M49">
        <v>252</v>
      </c>
      <c r="N49">
        <v>328.8</v>
      </c>
      <c r="Q49" s="3">
        <v>45707</v>
      </c>
      <c r="R49">
        <v>111.16</v>
      </c>
      <c r="S49" s="3">
        <v>45706</v>
      </c>
      <c r="T49">
        <v>3.1110000000000002</v>
      </c>
    </row>
    <row r="50" spans="2:20" x14ac:dyDescent="0.25">
      <c r="B50" s="3">
        <v>45708</v>
      </c>
      <c r="C50">
        <v>1.0501499999999999</v>
      </c>
      <c r="D50">
        <v>10.63015</v>
      </c>
      <c r="E50">
        <v>1</v>
      </c>
      <c r="F50" s="3">
        <v>45706</v>
      </c>
      <c r="G50">
        <v>628.20000000000005</v>
      </c>
      <c r="H50">
        <v>1593.5</v>
      </c>
      <c r="I50">
        <v>84.32</v>
      </c>
      <c r="K50">
        <v>85.5</v>
      </c>
      <c r="L50">
        <v>132.05000000000001</v>
      </c>
      <c r="M50">
        <v>256.7</v>
      </c>
      <c r="N50">
        <v>336</v>
      </c>
      <c r="Q50" s="3">
        <v>45706</v>
      </c>
      <c r="R50">
        <v>111.613</v>
      </c>
      <c r="S50" s="3">
        <v>45705</v>
      </c>
      <c r="T50">
        <v>3.101</v>
      </c>
    </row>
    <row r="51" spans="2:20" x14ac:dyDescent="0.25">
      <c r="B51" s="3">
        <v>45707</v>
      </c>
      <c r="C51">
        <v>1.0422</v>
      </c>
      <c r="D51">
        <v>10.72555</v>
      </c>
      <c r="E51">
        <v>1</v>
      </c>
      <c r="F51" s="3">
        <v>45705</v>
      </c>
      <c r="G51">
        <v>617.4</v>
      </c>
      <c r="H51">
        <v>1587</v>
      </c>
      <c r="I51">
        <v>84.08</v>
      </c>
      <c r="K51">
        <v>85.12</v>
      </c>
      <c r="L51">
        <v>132.05000000000001</v>
      </c>
      <c r="M51">
        <v>257.7</v>
      </c>
      <c r="N51">
        <v>331.1</v>
      </c>
      <c r="Q51" s="3">
        <v>45705</v>
      </c>
      <c r="R51">
        <v>111.465</v>
      </c>
      <c r="S51" s="3">
        <v>45702</v>
      </c>
      <c r="T51">
        <v>3.0920000000000001</v>
      </c>
    </row>
    <row r="52" spans="2:20" x14ac:dyDescent="0.25">
      <c r="B52" s="3">
        <v>45706</v>
      </c>
      <c r="C52">
        <v>1.0446500000000001</v>
      </c>
      <c r="D52">
        <v>10.721500000000001</v>
      </c>
      <c r="E52">
        <v>1</v>
      </c>
      <c r="F52" s="3">
        <v>45702</v>
      </c>
      <c r="G52">
        <v>608.6</v>
      </c>
      <c r="H52">
        <v>1583.5</v>
      </c>
      <c r="I52">
        <v>82.96</v>
      </c>
      <c r="K52">
        <v>84.98</v>
      </c>
      <c r="L52">
        <v>130.05000000000001</v>
      </c>
      <c r="M52">
        <v>260.2</v>
      </c>
      <c r="N52">
        <v>327.10000000000002</v>
      </c>
      <c r="Q52" s="3">
        <v>45702</v>
      </c>
      <c r="R52">
        <v>111.794</v>
      </c>
      <c r="S52" s="3">
        <v>45701</v>
      </c>
      <c r="T52">
        <v>3.0819999999999999</v>
      </c>
    </row>
    <row r="53" spans="2:20" x14ac:dyDescent="0.25">
      <c r="B53" s="3">
        <v>45705</v>
      </c>
      <c r="C53">
        <v>1.0484</v>
      </c>
      <c r="D53">
        <v>10.69595</v>
      </c>
      <c r="E53">
        <v>1</v>
      </c>
      <c r="F53" s="3">
        <v>45701</v>
      </c>
      <c r="G53">
        <v>611</v>
      </c>
      <c r="H53">
        <v>1621</v>
      </c>
      <c r="I53">
        <v>80.86</v>
      </c>
      <c r="K53">
        <v>85.28</v>
      </c>
      <c r="L53">
        <v>129</v>
      </c>
      <c r="M53">
        <v>259.5</v>
      </c>
      <c r="N53">
        <v>325.5</v>
      </c>
      <c r="Q53" s="3">
        <v>45701</v>
      </c>
      <c r="R53">
        <v>111.852</v>
      </c>
      <c r="S53" s="3">
        <v>45700</v>
      </c>
      <c r="T53">
        <v>3.0529999999999999</v>
      </c>
    </row>
    <row r="54" spans="2:20" x14ac:dyDescent="0.25">
      <c r="B54" s="3">
        <v>45702</v>
      </c>
      <c r="C54">
        <v>1.0492999999999999</v>
      </c>
      <c r="D54">
        <v>10.693099999999999</v>
      </c>
      <c r="E54">
        <v>1</v>
      </c>
      <c r="F54" s="3">
        <v>45700</v>
      </c>
      <c r="G54">
        <v>602.4</v>
      </c>
      <c r="H54">
        <v>1603</v>
      </c>
      <c r="I54">
        <v>76.239999999999995</v>
      </c>
      <c r="K54">
        <v>85.08</v>
      </c>
      <c r="L54">
        <v>127.95</v>
      </c>
      <c r="M54">
        <v>257</v>
      </c>
      <c r="N54">
        <v>316.39999999999998</v>
      </c>
      <c r="Q54" s="3">
        <v>45700</v>
      </c>
      <c r="R54">
        <v>111.417</v>
      </c>
      <c r="S54" s="3">
        <v>45699</v>
      </c>
      <c r="T54">
        <v>3.0430000000000001</v>
      </c>
    </row>
    <row r="55" spans="2:20" x14ac:dyDescent="0.25">
      <c r="B55" s="3">
        <v>45701</v>
      </c>
      <c r="C55">
        <v>1.0464500000000001</v>
      </c>
      <c r="D55">
        <v>10.73035</v>
      </c>
      <c r="E55">
        <v>1</v>
      </c>
      <c r="F55" s="3">
        <v>45699</v>
      </c>
      <c r="G55">
        <v>601.79999999999995</v>
      </c>
      <c r="H55">
        <v>1576.5</v>
      </c>
      <c r="I55">
        <v>76.22</v>
      </c>
      <c r="K55">
        <v>84.56</v>
      </c>
      <c r="L55">
        <v>127.9</v>
      </c>
      <c r="M55">
        <v>257.7</v>
      </c>
      <c r="N55">
        <v>315.10000000000002</v>
      </c>
      <c r="Q55" s="3">
        <v>45699</v>
      </c>
      <c r="R55">
        <v>111.652</v>
      </c>
      <c r="S55" s="3">
        <v>45698</v>
      </c>
      <c r="T55">
        <v>3.0329999999999999</v>
      </c>
    </row>
    <row r="56" spans="2:20" x14ac:dyDescent="0.25">
      <c r="B56" s="3">
        <v>45700</v>
      </c>
      <c r="C56">
        <v>1.0382499999999999</v>
      </c>
      <c r="D56">
        <v>10.888199999999999</v>
      </c>
      <c r="E56">
        <v>1</v>
      </c>
      <c r="F56" s="3">
        <v>45698</v>
      </c>
      <c r="G56">
        <v>599.6</v>
      </c>
      <c r="H56">
        <v>1589.5</v>
      </c>
      <c r="I56">
        <v>77.040000000000006</v>
      </c>
      <c r="K56">
        <v>83.84</v>
      </c>
      <c r="L56">
        <v>125.9</v>
      </c>
      <c r="M56">
        <v>258.8</v>
      </c>
      <c r="N56">
        <v>312.5</v>
      </c>
      <c r="Q56" s="3">
        <v>45698</v>
      </c>
      <c r="R56">
        <v>112.399</v>
      </c>
      <c r="S56" s="3">
        <v>45695</v>
      </c>
      <c r="T56">
        <v>3.024</v>
      </c>
    </row>
    <row r="57" spans="2:20" x14ac:dyDescent="0.25">
      <c r="B57" s="3">
        <v>45699</v>
      </c>
      <c r="C57">
        <v>1.0361499999999999</v>
      </c>
      <c r="D57">
        <v>10.8598</v>
      </c>
      <c r="E57">
        <v>1</v>
      </c>
      <c r="F57" s="3">
        <v>45695</v>
      </c>
      <c r="G57">
        <v>597</v>
      </c>
      <c r="H57">
        <v>1576.5</v>
      </c>
      <c r="I57">
        <v>76.38</v>
      </c>
      <c r="K57">
        <v>83.24</v>
      </c>
      <c r="L57">
        <v>125.45</v>
      </c>
      <c r="M57">
        <v>255.4</v>
      </c>
      <c r="N57">
        <v>311.10000000000002</v>
      </c>
      <c r="Q57" s="3">
        <v>45695</v>
      </c>
      <c r="R57">
        <v>112.363</v>
      </c>
      <c r="S57" s="3">
        <v>45694</v>
      </c>
      <c r="T57">
        <v>3.0139999999999998</v>
      </c>
    </row>
    <row r="58" spans="2:20" x14ac:dyDescent="0.25">
      <c r="B58" s="3">
        <v>45698</v>
      </c>
      <c r="C58">
        <v>1.0307500000000001</v>
      </c>
      <c r="D58">
        <v>10.92435</v>
      </c>
      <c r="E58">
        <v>1</v>
      </c>
      <c r="F58" s="3">
        <v>45694</v>
      </c>
      <c r="G58">
        <v>596</v>
      </c>
      <c r="H58">
        <v>1612.5</v>
      </c>
      <c r="I58">
        <v>77.62</v>
      </c>
      <c r="K58">
        <v>83.14</v>
      </c>
      <c r="L58">
        <v>124.8</v>
      </c>
      <c r="M58">
        <v>241</v>
      </c>
      <c r="N58">
        <v>310</v>
      </c>
      <c r="Q58" s="3">
        <v>45694</v>
      </c>
      <c r="R58">
        <v>112.964</v>
      </c>
      <c r="S58" s="3">
        <v>45693</v>
      </c>
      <c r="T58">
        <v>2.9849999999999999</v>
      </c>
    </row>
    <row r="59" spans="2:20" x14ac:dyDescent="0.25">
      <c r="B59" s="3">
        <v>45695</v>
      </c>
      <c r="C59">
        <v>1.0327500000000001</v>
      </c>
      <c r="D59">
        <v>10.9411</v>
      </c>
      <c r="E59">
        <v>1</v>
      </c>
      <c r="F59" s="3">
        <v>45693</v>
      </c>
      <c r="G59">
        <v>591.4</v>
      </c>
      <c r="H59">
        <v>1524.5</v>
      </c>
      <c r="I59">
        <v>76.319999999999993</v>
      </c>
      <c r="K59">
        <v>82.94</v>
      </c>
      <c r="L59">
        <v>123.9</v>
      </c>
      <c r="M59">
        <v>236.9</v>
      </c>
      <c r="N59">
        <v>305.2</v>
      </c>
      <c r="Q59" s="3">
        <v>45693</v>
      </c>
      <c r="R59">
        <v>113.38</v>
      </c>
      <c r="S59" s="3">
        <v>45692</v>
      </c>
      <c r="T59">
        <v>2.9750000000000001</v>
      </c>
    </row>
    <row r="60" spans="2:20" x14ac:dyDescent="0.25">
      <c r="B60" s="3">
        <v>45694</v>
      </c>
      <c r="C60">
        <v>1.0383</v>
      </c>
      <c r="D60">
        <v>10.900650000000001</v>
      </c>
      <c r="E60">
        <v>1</v>
      </c>
      <c r="F60" s="3">
        <v>45692</v>
      </c>
      <c r="G60">
        <v>597.20000000000005</v>
      </c>
      <c r="H60">
        <v>1522</v>
      </c>
      <c r="I60">
        <v>77.16</v>
      </c>
      <c r="K60">
        <v>83.22</v>
      </c>
      <c r="L60">
        <v>121.9</v>
      </c>
      <c r="M60">
        <v>233.8</v>
      </c>
      <c r="N60">
        <v>307.10000000000002</v>
      </c>
      <c r="Q60" s="3">
        <v>45692</v>
      </c>
      <c r="R60">
        <v>112.883</v>
      </c>
      <c r="S60" s="3">
        <v>45691</v>
      </c>
      <c r="T60">
        <v>2.9649999999999999</v>
      </c>
    </row>
    <row r="61" spans="2:20" x14ac:dyDescent="0.25">
      <c r="B61" s="3">
        <v>45693</v>
      </c>
      <c r="C61">
        <v>1.0402499999999999</v>
      </c>
      <c r="D61">
        <v>10.90855</v>
      </c>
      <c r="E61">
        <v>1</v>
      </c>
      <c r="F61" s="3">
        <v>45691</v>
      </c>
      <c r="G61">
        <v>596.6</v>
      </c>
      <c r="H61">
        <v>1566</v>
      </c>
      <c r="I61">
        <v>76.72</v>
      </c>
      <c r="K61">
        <v>83.52</v>
      </c>
      <c r="L61">
        <v>121.6</v>
      </c>
      <c r="M61">
        <v>233.8</v>
      </c>
      <c r="N61">
        <v>307.5</v>
      </c>
      <c r="Q61" s="3">
        <v>45691</v>
      </c>
      <c r="R61">
        <v>113.938</v>
      </c>
      <c r="S61" s="3">
        <v>45688</v>
      </c>
      <c r="T61">
        <v>2.956</v>
      </c>
    </row>
    <row r="62" spans="2:20" x14ac:dyDescent="0.25">
      <c r="B62" s="3">
        <v>45692</v>
      </c>
      <c r="C62">
        <v>1.0379</v>
      </c>
      <c r="D62">
        <v>10.970599999999999</v>
      </c>
      <c r="E62">
        <v>1</v>
      </c>
      <c r="F62" s="3">
        <v>45688</v>
      </c>
      <c r="G62">
        <v>607.20000000000005</v>
      </c>
      <c r="H62">
        <v>1566</v>
      </c>
      <c r="I62">
        <v>78.599999999999994</v>
      </c>
      <c r="K62">
        <v>83.86</v>
      </c>
      <c r="L62">
        <v>122.8</v>
      </c>
      <c r="M62">
        <v>238</v>
      </c>
      <c r="N62">
        <v>306.7</v>
      </c>
      <c r="Q62" s="3">
        <v>45688</v>
      </c>
      <c r="R62">
        <v>113.053</v>
      </c>
      <c r="S62" s="3">
        <v>45687</v>
      </c>
      <c r="T62">
        <v>2.9460000000000002</v>
      </c>
    </row>
    <row r="63" spans="2:20" x14ac:dyDescent="0.25">
      <c r="B63" s="3">
        <v>45691</v>
      </c>
      <c r="C63">
        <v>1.0344500000000001</v>
      </c>
      <c r="D63">
        <v>11.066050000000001</v>
      </c>
      <c r="E63">
        <v>1</v>
      </c>
      <c r="F63" s="3">
        <v>45687</v>
      </c>
      <c r="G63">
        <v>606.6</v>
      </c>
      <c r="H63">
        <v>1556</v>
      </c>
      <c r="I63">
        <v>79.88</v>
      </c>
      <c r="K63">
        <v>85.34</v>
      </c>
      <c r="L63">
        <v>123.7</v>
      </c>
      <c r="M63">
        <v>237.9</v>
      </c>
      <c r="N63">
        <v>313.3</v>
      </c>
      <c r="Q63" s="3">
        <v>45687</v>
      </c>
      <c r="R63">
        <v>112.62</v>
      </c>
      <c r="S63" s="3">
        <v>45686</v>
      </c>
      <c r="T63">
        <v>2.9169999999999998</v>
      </c>
    </row>
    <row r="64" spans="2:20" x14ac:dyDescent="0.25">
      <c r="B64" s="3">
        <v>45688</v>
      </c>
      <c r="C64">
        <v>1.0363500000000001</v>
      </c>
      <c r="D64">
        <v>11.09675</v>
      </c>
      <c r="E64">
        <v>1</v>
      </c>
      <c r="F64" s="3">
        <v>45686</v>
      </c>
      <c r="G64">
        <v>618.79999999999995</v>
      </c>
      <c r="H64">
        <v>1540.5</v>
      </c>
      <c r="I64">
        <v>79.3</v>
      </c>
      <c r="K64">
        <v>84.48</v>
      </c>
      <c r="L64">
        <v>124.35</v>
      </c>
      <c r="M64">
        <v>236.3</v>
      </c>
      <c r="N64">
        <v>309.8</v>
      </c>
      <c r="Q64" s="3">
        <v>45686</v>
      </c>
      <c r="R64">
        <v>111.58799999999999</v>
      </c>
      <c r="S64" s="3">
        <v>45685</v>
      </c>
      <c r="T64">
        <v>2.9169999999999998</v>
      </c>
    </row>
    <row r="65" spans="2:20" x14ac:dyDescent="0.25">
      <c r="B65" s="3">
        <v>45687</v>
      </c>
      <c r="C65">
        <v>1.03905</v>
      </c>
      <c r="D65">
        <v>11.055999999999999</v>
      </c>
      <c r="E65">
        <v>1</v>
      </c>
      <c r="F65" s="3">
        <v>45685</v>
      </c>
      <c r="G65">
        <v>608.6</v>
      </c>
      <c r="H65">
        <v>1536</v>
      </c>
      <c r="I65">
        <v>78.8</v>
      </c>
      <c r="K65">
        <v>85.12</v>
      </c>
      <c r="L65">
        <v>123.35</v>
      </c>
      <c r="M65">
        <v>231.8</v>
      </c>
      <c r="N65">
        <v>287.60000000000002</v>
      </c>
      <c r="Q65" s="3">
        <v>45685</v>
      </c>
      <c r="R65">
        <v>111.36</v>
      </c>
      <c r="S65" s="3">
        <v>45684</v>
      </c>
      <c r="T65">
        <v>2.907</v>
      </c>
    </row>
    <row r="66" spans="2:20" x14ac:dyDescent="0.25">
      <c r="B66" s="3">
        <v>45686</v>
      </c>
      <c r="C66">
        <v>1.0420499999999999</v>
      </c>
      <c r="D66">
        <v>11.0008</v>
      </c>
      <c r="E66">
        <v>1</v>
      </c>
      <c r="F66" s="3">
        <v>45684</v>
      </c>
      <c r="G66">
        <v>619</v>
      </c>
      <c r="H66">
        <v>1532.5</v>
      </c>
      <c r="I66">
        <v>81.040000000000006</v>
      </c>
      <c r="K66">
        <v>86.22</v>
      </c>
      <c r="L66">
        <v>123.3</v>
      </c>
      <c r="M66">
        <v>234.7</v>
      </c>
      <c r="N66">
        <v>292</v>
      </c>
      <c r="Q66" s="3">
        <v>45684</v>
      </c>
      <c r="R66">
        <v>111.33799999999999</v>
      </c>
      <c r="S66" s="3">
        <v>45681</v>
      </c>
      <c r="T66">
        <v>2.8969999999999998</v>
      </c>
    </row>
    <row r="67" spans="2:20" x14ac:dyDescent="0.25">
      <c r="B67" s="3">
        <v>45685</v>
      </c>
      <c r="C67">
        <v>1.0429999999999999</v>
      </c>
      <c r="D67">
        <v>10.9985</v>
      </c>
      <c r="E67">
        <v>1</v>
      </c>
      <c r="F67" s="3">
        <v>45681</v>
      </c>
      <c r="G67">
        <v>650.6</v>
      </c>
      <c r="H67">
        <v>1511.5</v>
      </c>
      <c r="I67">
        <v>78.84</v>
      </c>
      <c r="K67">
        <v>85.2</v>
      </c>
      <c r="L67">
        <v>123.3</v>
      </c>
      <c r="M67">
        <v>244.7</v>
      </c>
      <c r="N67">
        <v>293.3</v>
      </c>
      <c r="Q67" s="3">
        <v>45681</v>
      </c>
      <c r="R67">
        <v>111.02500000000001</v>
      </c>
      <c r="S67" s="3">
        <v>45680</v>
      </c>
      <c r="T67">
        <v>2.8879999999999999</v>
      </c>
    </row>
    <row r="68" spans="2:20" x14ac:dyDescent="0.25">
      <c r="B68" s="3">
        <v>45684</v>
      </c>
      <c r="C68">
        <v>1.0491999999999999</v>
      </c>
      <c r="D68">
        <v>10.9323</v>
      </c>
      <c r="E68">
        <v>1</v>
      </c>
      <c r="F68" s="3">
        <v>45680</v>
      </c>
      <c r="G68">
        <v>649.4</v>
      </c>
      <c r="H68">
        <v>1505.5</v>
      </c>
      <c r="I68">
        <v>77.38</v>
      </c>
      <c r="K68">
        <v>97.62</v>
      </c>
      <c r="L68">
        <v>124.95</v>
      </c>
      <c r="M68">
        <v>244.7</v>
      </c>
      <c r="N68">
        <v>291</v>
      </c>
      <c r="Q68" s="3">
        <v>45680</v>
      </c>
      <c r="R68">
        <v>111.54300000000001</v>
      </c>
      <c r="S68" s="3">
        <v>45679</v>
      </c>
      <c r="T68">
        <v>2.8580000000000001</v>
      </c>
    </row>
    <row r="69" spans="2:20" x14ac:dyDescent="0.25">
      <c r="B69" s="3">
        <v>45681</v>
      </c>
      <c r="C69">
        <v>1.0494000000000001</v>
      </c>
      <c r="D69">
        <v>10.92615</v>
      </c>
      <c r="E69">
        <v>1</v>
      </c>
      <c r="F69" s="3">
        <v>45679</v>
      </c>
      <c r="G69">
        <v>650.20000000000005</v>
      </c>
      <c r="H69">
        <v>1499</v>
      </c>
      <c r="I69">
        <v>78.22</v>
      </c>
      <c r="K69">
        <v>96.64</v>
      </c>
      <c r="L69">
        <v>121.8</v>
      </c>
      <c r="M69">
        <v>243</v>
      </c>
      <c r="N69">
        <v>287.7</v>
      </c>
      <c r="Q69" s="3">
        <v>45679</v>
      </c>
      <c r="R69">
        <v>112.155</v>
      </c>
      <c r="S69" s="3">
        <v>45678</v>
      </c>
      <c r="T69">
        <v>2.8490000000000002</v>
      </c>
    </row>
    <row r="70" spans="2:20" x14ac:dyDescent="0.25">
      <c r="B70" s="3">
        <v>45680</v>
      </c>
      <c r="C70">
        <v>1.0416000000000001</v>
      </c>
      <c r="D70">
        <v>11.0131</v>
      </c>
      <c r="E70">
        <v>1</v>
      </c>
      <c r="F70" s="3">
        <v>45678</v>
      </c>
      <c r="G70">
        <v>626</v>
      </c>
      <c r="H70">
        <v>1499</v>
      </c>
      <c r="I70">
        <v>77.84</v>
      </c>
      <c r="K70">
        <v>95.56</v>
      </c>
      <c r="L70">
        <v>122.1</v>
      </c>
      <c r="M70">
        <v>238.7</v>
      </c>
      <c r="N70">
        <v>289.10000000000002</v>
      </c>
      <c r="Q70" s="3">
        <v>45678</v>
      </c>
      <c r="R70">
        <v>111.992</v>
      </c>
      <c r="S70" s="3">
        <v>45677</v>
      </c>
      <c r="T70">
        <v>2.839</v>
      </c>
    </row>
    <row r="71" spans="2:20" x14ac:dyDescent="0.25">
      <c r="B71" s="3">
        <v>45679</v>
      </c>
      <c r="C71">
        <v>1.0408500000000001</v>
      </c>
      <c r="D71">
        <v>11.006349999999999</v>
      </c>
      <c r="E71">
        <v>1</v>
      </c>
      <c r="F71" s="3">
        <v>45677</v>
      </c>
      <c r="G71">
        <v>617</v>
      </c>
      <c r="H71">
        <v>1471.5</v>
      </c>
      <c r="I71">
        <v>79.260000000000005</v>
      </c>
      <c r="K71">
        <v>95.08</v>
      </c>
      <c r="L71">
        <v>120.55</v>
      </c>
      <c r="M71">
        <v>233.7</v>
      </c>
      <c r="N71">
        <v>288.10000000000002</v>
      </c>
      <c r="Q71" s="3">
        <v>45677</v>
      </c>
      <c r="R71">
        <v>111.703</v>
      </c>
      <c r="S71" s="3">
        <v>45674</v>
      </c>
      <c r="T71">
        <v>2.8290000000000002</v>
      </c>
    </row>
    <row r="72" spans="2:20" x14ac:dyDescent="0.25">
      <c r="B72" s="3">
        <v>45678</v>
      </c>
      <c r="C72">
        <v>1.04295</v>
      </c>
      <c r="D72">
        <v>10.980449999999999</v>
      </c>
      <c r="E72">
        <v>1</v>
      </c>
      <c r="F72" s="3">
        <v>45674</v>
      </c>
      <c r="G72">
        <v>617.79999999999995</v>
      </c>
      <c r="H72">
        <v>1492</v>
      </c>
      <c r="I72">
        <v>77.099999999999994</v>
      </c>
      <c r="K72">
        <v>95.3</v>
      </c>
      <c r="L72">
        <v>121.35</v>
      </c>
      <c r="M72">
        <v>234</v>
      </c>
      <c r="N72">
        <v>288</v>
      </c>
      <c r="Q72" s="3">
        <v>45674</v>
      </c>
      <c r="R72">
        <v>111.983</v>
      </c>
      <c r="S72" s="3">
        <v>45673</v>
      </c>
      <c r="T72">
        <v>2.819</v>
      </c>
    </row>
    <row r="73" spans="2:20" x14ac:dyDescent="0.25">
      <c r="B73" s="3">
        <v>45677</v>
      </c>
      <c r="C73">
        <v>1.0416000000000001</v>
      </c>
      <c r="D73">
        <v>11.0213</v>
      </c>
      <c r="E73">
        <v>1</v>
      </c>
      <c r="F73" s="3">
        <v>45673</v>
      </c>
      <c r="G73">
        <v>606.6</v>
      </c>
      <c r="H73">
        <v>1480</v>
      </c>
      <c r="I73">
        <v>76.239999999999995</v>
      </c>
      <c r="K73">
        <v>94.36</v>
      </c>
      <c r="L73">
        <v>120.35</v>
      </c>
      <c r="M73">
        <v>232.4</v>
      </c>
      <c r="N73">
        <v>282.2</v>
      </c>
      <c r="Q73" s="3">
        <v>45673</v>
      </c>
      <c r="R73">
        <v>111.151</v>
      </c>
      <c r="S73" s="3">
        <v>45672</v>
      </c>
      <c r="T73">
        <v>2.79</v>
      </c>
    </row>
    <row r="74" spans="2:20" x14ac:dyDescent="0.25">
      <c r="B74" s="3">
        <v>45674</v>
      </c>
      <c r="C74">
        <v>1.02715</v>
      </c>
      <c r="D74">
        <v>11.19575</v>
      </c>
      <c r="E74">
        <v>1</v>
      </c>
      <c r="F74" s="3">
        <v>45672</v>
      </c>
      <c r="G74">
        <v>606.20000000000005</v>
      </c>
      <c r="H74">
        <v>1451.5</v>
      </c>
      <c r="I74">
        <v>77.040000000000006</v>
      </c>
      <c r="K74">
        <v>95.02</v>
      </c>
      <c r="L74">
        <v>120.7</v>
      </c>
      <c r="M74">
        <v>231.5</v>
      </c>
      <c r="N74">
        <v>283.39999999999998</v>
      </c>
      <c r="Q74" s="3">
        <v>45672</v>
      </c>
      <c r="R74">
        <v>111.19499999999999</v>
      </c>
      <c r="S74" s="3">
        <v>45671</v>
      </c>
      <c r="T74">
        <v>2.7810000000000001</v>
      </c>
    </row>
    <row r="75" spans="2:20" x14ac:dyDescent="0.25">
      <c r="B75" s="3">
        <v>45673</v>
      </c>
      <c r="C75">
        <v>1.0299</v>
      </c>
      <c r="D75">
        <v>11.153600000000001</v>
      </c>
      <c r="E75">
        <v>1</v>
      </c>
      <c r="F75" s="3">
        <v>45671</v>
      </c>
      <c r="G75">
        <v>597.79999999999995</v>
      </c>
      <c r="H75">
        <v>1454.5</v>
      </c>
      <c r="I75">
        <v>75.98</v>
      </c>
      <c r="K75">
        <v>91.46</v>
      </c>
      <c r="L75">
        <v>119.55</v>
      </c>
      <c r="M75">
        <v>224.9</v>
      </c>
      <c r="N75">
        <v>277.39999999999998</v>
      </c>
      <c r="Q75" s="3">
        <v>45671</v>
      </c>
      <c r="R75">
        <v>109.7</v>
      </c>
      <c r="S75" s="3">
        <v>45670</v>
      </c>
      <c r="T75">
        <v>2.7709999999999999</v>
      </c>
    </row>
    <row r="76" spans="2:20" x14ac:dyDescent="0.25">
      <c r="B76" s="3">
        <v>45672</v>
      </c>
      <c r="C76">
        <v>1.02895</v>
      </c>
      <c r="D76">
        <v>11.1591</v>
      </c>
      <c r="E76">
        <v>1</v>
      </c>
      <c r="F76" s="3">
        <v>45670</v>
      </c>
      <c r="G76">
        <v>597</v>
      </c>
      <c r="H76">
        <v>1487</v>
      </c>
      <c r="I76">
        <v>76.22</v>
      </c>
      <c r="K76">
        <v>89.66</v>
      </c>
      <c r="L76">
        <v>118.75</v>
      </c>
      <c r="M76">
        <v>225.1</v>
      </c>
      <c r="N76">
        <v>276.5</v>
      </c>
      <c r="Q76" s="3">
        <v>45670</v>
      </c>
      <c r="R76">
        <v>110.197</v>
      </c>
      <c r="S76" s="3">
        <v>45667</v>
      </c>
      <c r="T76">
        <v>2.7610000000000001</v>
      </c>
    </row>
    <row r="77" spans="2:20" x14ac:dyDescent="0.25">
      <c r="B77" s="3">
        <v>45671</v>
      </c>
      <c r="C77">
        <v>1.0307999999999999</v>
      </c>
      <c r="D77">
        <v>11.1691</v>
      </c>
      <c r="E77">
        <v>1</v>
      </c>
      <c r="F77" s="3">
        <v>45667</v>
      </c>
      <c r="G77">
        <v>602.6</v>
      </c>
      <c r="H77">
        <v>1508</v>
      </c>
      <c r="I77">
        <v>76.38</v>
      </c>
      <c r="K77">
        <v>92.58</v>
      </c>
      <c r="L77">
        <v>118.05</v>
      </c>
      <c r="M77">
        <v>228.3</v>
      </c>
      <c r="N77">
        <v>279.2</v>
      </c>
      <c r="Q77" s="3">
        <v>45667</v>
      </c>
      <c r="R77">
        <v>110.611</v>
      </c>
      <c r="S77" s="3">
        <v>45666</v>
      </c>
      <c r="T77">
        <v>2.7509999999999999</v>
      </c>
    </row>
    <row r="78" spans="2:20" x14ac:dyDescent="0.25">
      <c r="B78" s="3">
        <v>45670</v>
      </c>
      <c r="C78">
        <v>1.0245</v>
      </c>
      <c r="D78">
        <v>11.24775</v>
      </c>
      <c r="E78">
        <v>1</v>
      </c>
      <c r="F78" s="3">
        <v>45666</v>
      </c>
      <c r="G78">
        <v>610.6</v>
      </c>
      <c r="H78">
        <v>1508.5</v>
      </c>
      <c r="I78">
        <v>75.52</v>
      </c>
      <c r="K78">
        <v>93.5</v>
      </c>
      <c r="L78">
        <v>117.85</v>
      </c>
      <c r="M78">
        <v>229</v>
      </c>
      <c r="N78">
        <v>286.39999999999998</v>
      </c>
      <c r="Q78" s="3">
        <v>45666</v>
      </c>
      <c r="R78">
        <v>111.303</v>
      </c>
      <c r="S78" s="3">
        <v>45665</v>
      </c>
      <c r="T78">
        <v>2.722</v>
      </c>
    </row>
    <row r="79" spans="2:20" x14ac:dyDescent="0.25">
      <c r="B79" s="3">
        <v>45667</v>
      </c>
      <c r="C79">
        <v>1.0245500000000001</v>
      </c>
      <c r="D79">
        <v>11.223000000000001</v>
      </c>
      <c r="E79">
        <v>1</v>
      </c>
      <c r="F79" s="3">
        <v>45665</v>
      </c>
      <c r="G79">
        <v>611</v>
      </c>
      <c r="H79">
        <v>1487</v>
      </c>
      <c r="I79">
        <v>76.760000000000005</v>
      </c>
      <c r="K79">
        <v>92.02</v>
      </c>
      <c r="L79">
        <v>118.1</v>
      </c>
      <c r="M79">
        <v>229.6</v>
      </c>
      <c r="N79">
        <v>284.10000000000002</v>
      </c>
      <c r="Q79" s="3">
        <v>45665</v>
      </c>
      <c r="R79">
        <v>110.893</v>
      </c>
      <c r="S79" s="3">
        <v>45664</v>
      </c>
      <c r="T79">
        <v>2.7130000000000001</v>
      </c>
    </row>
    <row r="80" spans="2:20" x14ac:dyDescent="0.25">
      <c r="B80" s="3">
        <v>45666</v>
      </c>
      <c r="C80">
        <v>1.0299499999999999</v>
      </c>
      <c r="D80">
        <v>11.1553</v>
      </c>
      <c r="E80">
        <v>1</v>
      </c>
      <c r="F80" s="3">
        <v>45664</v>
      </c>
      <c r="G80">
        <v>603.6</v>
      </c>
      <c r="H80">
        <v>1482</v>
      </c>
      <c r="I80">
        <v>78.86</v>
      </c>
      <c r="K80">
        <v>91.86</v>
      </c>
      <c r="L80">
        <v>117.75</v>
      </c>
      <c r="M80">
        <v>229.9</v>
      </c>
      <c r="N80">
        <v>285.10000000000002</v>
      </c>
      <c r="Q80" s="3">
        <v>45664</v>
      </c>
      <c r="R80">
        <v>111.045</v>
      </c>
      <c r="S80" s="3">
        <v>45660</v>
      </c>
      <c r="T80">
        <v>2.7029999999999998</v>
      </c>
    </row>
    <row r="81" spans="2:20" x14ac:dyDescent="0.25">
      <c r="B81" s="3">
        <v>45665</v>
      </c>
      <c r="C81">
        <v>1.0319</v>
      </c>
      <c r="D81">
        <v>11.150550000000001</v>
      </c>
      <c r="E81">
        <v>1</v>
      </c>
      <c r="F81" s="3">
        <v>45663</v>
      </c>
      <c r="I81">
        <v>79.8</v>
      </c>
      <c r="Q81" s="3">
        <v>45660</v>
      </c>
      <c r="R81">
        <v>111.767</v>
      </c>
      <c r="S81" s="3">
        <v>45659</v>
      </c>
      <c r="T81">
        <v>2.6930000000000001</v>
      </c>
    </row>
    <row r="82" spans="2:20" x14ac:dyDescent="0.25">
      <c r="B82" s="3">
        <v>45664</v>
      </c>
      <c r="C82">
        <v>1.034</v>
      </c>
      <c r="D82">
        <v>11.120799999999999</v>
      </c>
      <c r="E82">
        <v>1</v>
      </c>
      <c r="F82" s="3">
        <v>45660</v>
      </c>
      <c r="G82">
        <v>600.4</v>
      </c>
      <c r="H82">
        <v>1475</v>
      </c>
      <c r="I82">
        <v>76.42</v>
      </c>
      <c r="K82">
        <v>91</v>
      </c>
      <c r="L82">
        <v>116.75</v>
      </c>
      <c r="M82">
        <v>238.6</v>
      </c>
      <c r="N82">
        <v>268.7</v>
      </c>
      <c r="Q82" s="3">
        <v>45659</v>
      </c>
      <c r="R82">
        <v>112.583</v>
      </c>
      <c r="S82" s="3">
        <v>45656</v>
      </c>
      <c r="T82">
        <v>2.6539999999999999</v>
      </c>
    </row>
    <row r="83" spans="2:20" x14ac:dyDescent="0.25">
      <c r="B83" s="3">
        <v>45663</v>
      </c>
      <c r="C83">
        <v>1.03905</v>
      </c>
      <c r="D83">
        <v>11.04705</v>
      </c>
      <c r="E83">
        <v>1</v>
      </c>
      <c r="F83" s="3">
        <v>45659</v>
      </c>
      <c r="G83">
        <v>593.20000000000005</v>
      </c>
      <c r="H83">
        <v>1475.5</v>
      </c>
      <c r="I83">
        <v>78.099999999999994</v>
      </c>
      <c r="K83">
        <v>90.9</v>
      </c>
      <c r="L83">
        <v>116.1</v>
      </c>
      <c r="M83">
        <v>237.1</v>
      </c>
      <c r="N83">
        <v>269.8</v>
      </c>
      <c r="Q83" s="3">
        <v>45656</v>
      </c>
      <c r="R83">
        <v>111.03100000000001</v>
      </c>
      <c r="S83" s="3">
        <v>45653</v>
      </c>
      <c r="T83">
        <v>2.6440000000000001</v>
      </c>
    </row>
    <row r="84" spans="2:20" x14ac:dyDescent="0.25">
      <c r="B84" s="3">
        <v>45660</v>
      </c>
      <c r="C84">
        <v>1.0308999999999999</v>
      </c>
      <c r="D84">
        <v>11.1114</v>
      </c>
      <c r="E84">
        <v>1</v>
      </c>
      <c r="F84" s="3">
        <v>45656</v>
      </c>
      <c r="G84">
        <v>595.4</v>
      </c>
      <c r="H84">
        <v>1446.5</v>
      </c>
      <c r="I84">
        <v>78.98</v>
      </c>
      <c r="K84">
        <v>89.88</v>
      </c>
      <c r="L84">
        <v>114.2</v>
      </c>
      <c r="M84">
        <v>232.7</v>
      </c>
      <c r="N84">
        <v>268.60000000000002</v>
      </c>
      <c r="Q84" s="3">
        <v>45653</v>
      </c>
      <c r="R84">
        <v>111.373</v>
      </c>
      <c r="S84" s="3">
        <v>45649</v>
      </c>
      <c r="T84">
        <v>2.625</v>
      </c>
    </row>
    <row r="85" spans="2:20" x14ac:dyDescent="0.25">
      <c r="B85" s="3">
        <v>45659</v>
      </c>
      <c r="C85">
        <v>1.0266</v>
      </c>
      <c r="D85">
        <v>11.162850000000001</v>
      </c>
      <c r="E85">
        <v>1</v>
      </c>
      <c r="F85" s="3">
        <v>45653</v>
      </c>
      <c r="G85">
        <v>604.6</v>
      </c>
      <c r="H85">
        <v>1459</v>
      </c>
      <c r="I85">
        <v>78.34</v>
      </c>
      <c r="K85">
        <v>89.8</v>
      </c>
      <c r="L85">
        <v>113.95</v>
      </c>
      <c r="M85">
        <v>232.2</v>
      </c>
      <c r="N85">
        <v>268.39999999999998</v>
      </c>
      <c r="Q85" s="3">
        <v>45649</v>
      </c>
      <c r="R85">
        <v>112.315</v>
      </c>
      <c r="S85" s="3">
        <v>45646</v>
      </c>
      <c r="T85">
        <v>2.5960000000000001</v>
      </c>
    </row>
    <row r="86" spans="2:20" x14ac:dyDescent="0.25">
      <c r="B86" s="3">
        <v>45658</v>
      </c>
      <c r="C86">
        <v>1.03565</v>
      </c>
      <c r="D86">
        <v>11.0649</v>
      </c>
      <c r="E86">
        <v>1</v>
      </c>
      <c r="F86" s="3">
        <v>45649</v>
      </c>
      <c r="G86">
        <v>604</v>
      </c>
      <c r="H86">
        <v>1454</v>
      </c>
      <c r="I86">
        <v>76.94</v>
      </c>
      <c r="K86">
        <v>89.22</v>
      </c>
      <c r="L86">
        <v>113.35</v>
      </c>
      <c r="M86">
        <v>231.2</v>
      </c>
      <c r="N86">
        <v>266.2</v>
      </c>
      <c r="Q86" s="3">
        <v>45646</v>
      </c>
      <c r="R86">
        <v>112.79600000000001</v>
      </c>
      <c r="S86" s="3">
        <v>45645</v>
      </c>
      <c r="T86">
        <v>2.5569999999999999</v>
      </c>
    </row>
    <row r="87" spans="2:20" x14ac:dyDescent="0.25">
      <c r="B87" s="3">
        <v>45657</v>
      </c>
      <c r="C87">
        <v>1.03535</v>
      </c>
      <c r="D87">
        <v>11.06915</v>
      </c>
      <c r="E87">
        <v>1</v>
      </c>
      <c r="F87" s="3">
        <v>45646</v>
      </c>
      <c r="G87">
        <v>603.6</v>
      </c>
      <c r="H87">
        <v>1433</v>
      </c>
      <c r="I87">
        <v>77.58</v>
      </c>
      <c r="K87">
        <v>89.1</v>
      </c>
      <c r="L87">
        <v>112.05</v>
      </c>
      <c r="M87">
        <v>229.5</v>
      </c>
      <c r="N87">
        <v>267.7</v>
      </c>
      <c r="Q87" s="3">
        <v>45645</v>
      </c>
      <c r="R87">
        <v>112.714</v>
      </c>
      <c r="S87" s="3">
        <v>45644</v>
      </c>
      <c r="T87">
        <v>2.528</v>
      </c>
    </row>
    <row r="88" spans="2:20" x14ac:dyDescent="0.25">
      <c r="B88" s="3">
        <v>45656</v>
      </c>
      <c r="C88">
        <v>1.0407500000000001</v>
      </c>
      <c r="D88">
        <v>11.022349999999999</v>
      </c>
      <c r="E88">
        <v>1</v>
      </c>
      <c r="F88" s="3">
        <v>45645</v>
      </c>
      <c r="G88">
        <v>598.20000000000005</v>
      </c>
      <c r="H88">
        <v>1423</v>
      </c>
      <c r="I88">
        <v>77.28</v>
      </c>
      <c r="K88">
        <v>89.22</v>
      </c>
      <c r="L88">
        <v>112.85</v>
      </c>
      <c r="M88">
        <v>229.7</v>
      </c>
      <c r="N88">
        <v>269.89999999999998</v>
      </c>
      <c r="Q88" s="3">
        <v>45644</v>
      </c>
      <c r="R88">
        <v>114.001</v>
      </c>
      <c r="S88" s="3">
        <v>45643</v>
      </c>
      <c r="T88">
        <v>2.5179999999999998</v>
      </c>
    </row>
    <row r="89" spans="2:20" x14ac:dyDescent="0.25">
      <c r="B89" s="3">
        <v>45653</v>
      </c>
      <c r="C89">
        <v>1.0427999999999999</v>
      </c>
      <c r="D89">
        <v>11.004</v>
      </c>
      <c r="E89">
        <v>1</v>
      </c>
      <c r="F89" s="3">
        <v>45644</v>
      </c>
      <c r="G89">
        <v>631.6</v>
      </c>
      <c r="H89">
        <v>1447</v>
      </c>
      <c r="I89">
        <v>78</v>
      </c>
      <c r="K89">
        <v>90.7</v>
      </c>
      <c r="L89">
        <v>113.65</v>
      </c>
      <c r="M89">
        <v>234.4</v>
      </c>
      <c r="N89">
        <v>275.60000000000002</v>
      </c>
      <c r="Q89" s="3">
        <v>45643</v>
      </c>
      <c r="R89">
        <v>114.322</v>
      </c>
      <c r="S89" s="3">
        <v>45642</v>
      </c>
      <c r="T89">
        <v>2.508</v>
      </c>
    </row>
    <row r="90" spans="2:20" x14ac:dyDescent="0.25">
      <c r="B90" s="3">
        <v>45652</v>
      </c>
      <c r="C90">
        <v>1.0423</v>
      </c>
      <c r="D90">
        <v>11.0473</v>
      </c>
      <c r="E90">
        <v>1</v>
      </c>
      <c r="F90" s="3">
        <v>45643</v>
      </c>
      <c r="G90">
        <v>634.6</v>
      </c>
      <c r="H90">
        <v>1465</v>
      </c>
      <c r="I90">
        <v>78.36</v>
      </c>
      <c r="K90">
        <v>89.86</v>
      </c>
      <c r="L90">
        <v>113.4</v>
      </c>
      <c r="M90">
        <v>235</v>
      </c>
      <c r="N90">
        <v>275.7</v>
      </c>
      <c r="Q90" s="3">
        <v>45642</v>
      </c>
      <c r="R90">
        <v>114.20099999999999</v>
      </c>
      <c r="S90" s="3">
        <v>45639</v>
      </c>
      <c r="T90">
        <v>2.4990000000000001</v>
      </c>
    </row>
    <row r="91" spans="2:20" x14ac:dyDescent="0.25">
      <c r="B91" s="3">
        <v>45651</v>
      </c>
      <c r="C91">
        <v>1.0405500000000001</v>
      </c>
      <c r="D91">
        <v>11.082800000000001</v>
      </c>
      <c r="E91">
        <v>1</v>
      </c>
      <c r="F91" s="3">
        <v>45642</v>
      </c>
      <c r="G91">
        <v>634.4</v>
      </c>
      <c r="H91">
        <v>1462.5</v>
      </c>
      <c r="I91">
        <v>77.62</v>
      </c>
      <c r="K91">
        <v>90.7</v>
      </c>
      <c r="L91">
        <v>113.9</v>
      </c>
      <c r="M91">
        <v>237</v>
      </c>
      <c r="N91">
        <v>274.89999999999998</v>
      </c>
      <c r="Q91" s="3">
        <v>45639</v>
      </c>
      <c r="R91">
        <v>114.32</v>
      </c>
      <c r="S91" s="3">
        <v>45638</v>
      </c>
      <c r="T91">
        <v>2.4889999999999999</v>
      </c>
    </row>
    <row r="92" spans="2:20" x14ac:dyDescent="0.25">
      <c r="B92" s="3">
        <v>45650</v>
      </c>
      <c r="C92">
        <v>1.0398000000000001</v>
      </c>
      <c r="D92">
        <v>11.097300000000001</v>
      </c>
      <c r="E92">
        <v>1</v>
      </c>
      <c r="F92" s="3">
        <v>45639</v>
      </c>
      <c r="G92">
        <v>634</v>
      </c>
      <c r="H92">
        <v>1458.5</v>
      </c>
      <c r="I92">
        <v>80.16</v>
      </c>
      <c r="K92">
        <v>90.82</v>
      </c>
      <c r="L92">
        <v>114.1</v>
      </c>
      <c r="M92">
        <v>236.7</v>
      </c>
      <c r="N92">
        <v>280.39999999999998</v>
      </c>
      <c r="Q92" s="3">
        <v>45638</v>
      </c>
      <c r="R92">
        <v>114.886</v>
      </c>
      <c r="S92" s="3">
        <v>45637</v>
      </c>
      <c r="T92">
        <v>2.46</v>
      </c>
    </row>
    <row r="93" spans="2:20" x14ac:dyDescent="0.25">
      <c r="B93" s="3">
        <v>45649</v>
      </c>
      <c r="C93">
        <v>1.0405500000000001</v>
      </c>
      <c r="D93">
        <v>11.04485</v>
      </c>
      <c r="E93">
        <v>1</v>
      </c>
      <c r="F93" s="3">
        <v>45638</v>
      </c>
      <c r="G93">
        <v>641.20000000000005</v>
      </c>
      <c r="H93">
        <v>1480.5</v>
      </c>
      <c r="I93">
        <v>79.98</v>
      </c>
      <c r="K93">
        <v>91</v>
      </c>
      <c r="L93">
        <v>114.05</v>
      </c>
      <c r="M93">
        <v>233.4</v>
      </c>
      <c r="N93">
        <v>283</v>
      </c>
      <c r="Q93" s="3">
        <v>45637</v>
      </c>
      <c r="R93">
        <v>115.514</v>
      </c>
      <c r="S93" s="3">
        <v>45636</v>
      </c>
      <c r="T93">
        <v>2.4500000000000002</v>
      </c>
    </row>
    <row r="94" spans="2:20" x14ac:dyDescent="0.25">
      <c r="B94" s="3">
        <v>45646</v>
      </c>
      <c r="C94">
        <v>1.0429999999999999</v>
      </c>
      <c r="D94">
        <v>11.034050000000001</v>
      </c>
      <c r="E94">
        <v>1</v>
      </c>
      <c r="F94" s="3">
        <v>45637</v>
      </c>
      <c r="G94">
        <v>645.20000000000005</v>
      </c>
      <c r="H94">
        <v>1482.5</v>
      </c>
      <c r="I94">
        <v>78.48</v>
      </c>
      <c r="K94">
        <v>90.72</v>
      </c>
      <c r="L94">
        <v>114.75</v>
      </c>
      <c r="M94">
        <v>233.6</v>
      </c>
      <c r="N94">
        <v>284</v>
      </c>
      <c r="Q94" s="3">
        <v>45636</v>
      </c>
      <c r="R94">
        <v>115.60899999999999</v>
      </c>
      <c r="S94" s="3">
        <v>45635</v>
      </c>
      <c r="T94">
        <v>2.44</v>
      </c>
    </row>
    <row r="95" spans="2:20" x14ac:dyDescent="0.25">
      <c r="B95" s="3">
        <v>45645</v>
      </c>
      <c r="C95">
        <v>1.0363</v>
      </c>
      <c r="D95">
        <v>11.03035</v>
      </c>
      <c r="E95">
        <v>1</v>
      </c>
      <c r="F95" s="3">
        <v>45636</v>
      </c>
      <c r="G95">
        <v>638</v>
      </c>
      <c r="H95">
        <v>1475.5</v>
      </c>
      <c r="I95">
        <v>79.680000000000007</v>
      </c>
      <c r="K95">
        <v>91.3</v>
      </c>
      <c r="L95">
        <v>116.6</v>
      </c>
      <c r="M95">
        <v>232.2</v>
      </c>
      <c r="N95">
        <v>284.89999999999998</v>
      </c>
      <c r="Q95" s="3">
        <v>45635</v>
      </c>
      <c r="R95">
        <v>115.586</v>
      </c>
      <c r="S95" s="3">
        <v>45632</v>
      </c>
      <c r="T95">
        <v>2.431</v>
      </c>
    </row>
    <row r="96" spans="2:20" x14ac:dyDescent="0.25">
      <c r="B96" s="3">
        <v>45644</v>
      </c>
      <c r="C96">
        <v>1.03525</v>
      </c>
      <c r="D96">
        <v>11.12965</v>
      </c>
      <c r="E96">
        <v>1</v>
      </c>
      <c r="F96" s="3">
        <v>45635</v>
      </c>
      <c r="G96">
        <v>646.79999999999995</v>
      </c>
      <c r="H96">
        <v>1493</v>
      </c>
      <c r="I96">
        <v>79.2</v>
      </c>
      <c r="K96">
        <v>91.92</v>
      </c>
      <c r="L96">
        <v>116.7</v>
      </c>
      <c r="M96">
        <v>232.8</v>
      </c>
      <c r="N96">
        <v>287.89999999999998</v>
      </c>
      <c r="Q96" s="3">
        <v>45632</v>
      </c>
      <c r="R96">
        <v>115.70699999999999</v>
      </c>
      <c r="S96" s="3">
        <v>45631</v>
      </c>
      <c r="T96">
        <v>2.4209999999999998</v>
      </c>
    </row>
    <row r="97" spans="2:20" x14ac:dyDescent="0.25">
      <c r="B97" s="3">
        <v>45643</v>
      </c>
      <c r="C97">
        <v>1.0490999999999999</v>
      </c>
      <c r="D97">
        <v>10.96175</v>
      </c>
      <c r="E97">
        <v>1</v>
      </c>
      <c r="F97" s="3">
        <v>45632</v>
      </c>
      <c r="G97">
        <v>647</v>
      </c>
      <c r="H97">
        <v>1486.5</v>
      </c>
      <c r="I97">
        <v>77.239999999999995</v>
      </c>
      <c r="K97">
        <v>91.36</v>
      </c>
      <c r="L97">
        <v>116.55</v>
      </c>
      <c r="M97">
        <v>235.2</v>
      </c>
      <c r="N97">
        <v>286.8</v>
      </c>
      <c r="Q97" s="3">
        <v>45631</v>
      </c>
      <c r="R97">
        <v>115.405</v>
      </c>
      <c r="S97" s="3">
        <v>45630</v>
      </c>
      <c r="T97">
        <v>2.3919999999999999</v>
      </c>
    </row>
    <row r="98" spans="2:20" x14ac:dyDescent="0.25">
      <c r="B98" s="3">
        <v>45642</v>
      </c>
      <c r="C98">
        <v>1.0511999999999999</v>
      </c>
      <c r="D98">
        <v>10.885400000000001</v>
      </c>
      <c r="E98">
        <v>1</v>
      </c>
      <c r="F98" s="3">
        <v>45631</v>
      </c>
      <c r="G98">
        <v>642.6</v>
      </c>
      <c r="H98">
        <v>1470.5</v>
      </c>
      <c r="I98">
        <v>75.2</v>
      </c>
      <c r="K98">
        <v>91.96</v>
      </c>
      <c r="L98">
        <v>118.1</v>
      </c>
      <c r="M98">
        <v>232.4</v>
      </c>
      <c r="N98">
        <v>287</v>
      </c>
      <c r="Q98" s="3">
        <v>45630</v>
      </c>
      <c r="R98">
        <v>116.224</v>
      </c>
      <c r="S98" s="3">
        <v>45629</v>
      </c>
      <c r="T98">
        <v>2.3820000000000001</v>
      </c>
    </row>
    <row r="99" spans="2:20" x14ac:dyDescent="0.25">
      <c r="B99" s="3">
        <v>45639</v>
      </c>
      <c r="C99">
        <v>1.0502499999999999</v>
      </c>
      <c r="D99">
        <v>10.982799999999999</v>
      </c>
      <c r="E99">
        <v>1</v>
      </c>
      <c r="F99" s="3">
        <v>45630</v>
      </c>
      <c r="G99">
        <v>644.20000000000005</v>
      </c>
      <c r="H99">
        <v>1461.5</v>
      </c>
      <c r="I99">
        <v>73.44</v>
      </c>
      <c r="K99">
        <v>90.8</v>
      </c>
      <c r="L99">
        <v>116.65</v>
      </c>
      <c r="M99">
        <v>232.7</v>
      </c>
      <c r="N99">
        <v>285</v>
      </c>
      <c r="Q99" s="3">
        <v>45629</v>
      </c>
      <c r="R99">
        <v>117.045</v>
      </c>
      <c r="S99" s="3">
        <v>45628</v>
      </c>
      <c r="T99">
        <v>2.3719999999999999</v>
      </c>
    </row>
    <row r="100" spans="2:20" x14ac:dyDescent="0.25">
      <c r="B100" s="3">
        <v>45638</v>
      </c>
      <c r="C100">
        <v>1.0467500000000001</v>
      </c>
      <c r="D100">
        <v>11.0182</v>
      </c>
      <c r="E100">
        <v>1</v>
      </c>
      <c r="F100" s="3">
        <v>45629</v>
      </c>
      <c r="G100">
        <v>637</v>
      </c>
      <c r="H100">
        <v>1507.5</v>
      </c>
      <c r="I100">
        <v>71.8</v>
      </c>
      <c r="K100">
        <v>90.74</v>
      </c>
      <c r="L100">
        <v>117.3</v>
      </c>
      <c r="M100">
        <v>231.2</v>
      </c>
      <c r="N100">
        <v>279</v>
      </c>
      <c r="Q100" s="3">
        <v>45628</v>
      </c>
      <c r="R100">
        <v>117.102</v>
      </c>
      <c r="S100" s="3">
        <v>45625</v>
      </c>
      <c r="T100">
        <v>2.3620000000000001</v>
      </c>
    </row>
    <row r="101" spans="2:20" x14ac:dyDescent="0.25">
      <c r="B101" s="3">
        <v>45637</v>
      </c>
      <c r="C101">
        <v>1.04955</v>
      </c>
      <c r="D101">
        <v>10.9756</v>
      </c>
      <c r="E101">
        <v>1</v>
      </c>
      <c r="F101" s="3">
        <v>45628</v>
      </c>
      <c r="G101">
        <v>632.79999999999995</v>
      </c>
      <c r="H101">
        <v>1472.5</v>
      </c>
      <c r="I101">
        <v>71.88</v>
      </c>
      <c r="K101">
        <v>90.02</v>
      </c>
      <c r="L101">
        <v>115.2</v>
      </c>
      <c r="M101">
        <v>229</v>
      </c>
      <c r="N101">
        <v>276.7</v>
      </c>
      <c r="Q101" s="3">
        <v>45625</v>
      </c>
      <c r="R101">
        <v>116.593</v>
      </c>
      <c r="S101" s="3">
        <v>45624</v>
      </c>
      <c r="T101">
        <v>2.3530000000000002</v>
      </c>
    </row>
    <row r="102" spans="2:20" x14ac:dyDescent="0.25">
      <c r="B102" s="3">
        <v>45636</v>
      </c>
      <c r="C102">
        <v>1.0527500000000001</v>
      </c>
      <c r="D102">
        <v>10.969049999999999</v>
      </c>
      <c r="E102">
        <v>1</v>
      </c>
      <c r="F102" s="3">
        <v>45625</v>
      </c>
      <c r="G102">
        <v>619.6</v>
      </c>
      <c r="H102">
        <v>1471</v>
      </c>
      <c r="I102">
        <v>70.02</v>
      </c>
      <c r="K102">
        <v>88.68</v>
      </c>
      <c r="L102">
        <v>113.5</v>
      </c>
      <c r="M102">
        <v>227.5</v>
      </c>
      <c r="N102">
        <v>271.60000000000002</v>
      </c>
      <c r="Q102" s="3">
        <v>45624</v>
      </c>
      <c r="R102">
        <v>116.44799999999999</v>
      </c>
      <c r="S102" s="3">
        <v>45623</v>
      </c>
      <c r="T102">
        <v>2.3239999999999998</v>
      </c>
    </row>
    <row r="103" spans="2:20" x14ac:dyDescent="0.25">
      <c r="B103" s="3">
        <v>45635</v>
      </c>
      <c r="C103">
        <v>1.05535</v>
      </c>
      <c r="D103">
        <v>10.91455</v>
      </c>
      <c r="E103">
        <v>1</v>
      </c>
      <c r="F103" s="3">
        <v>45624</v>
      </c>
      <c r="G103">
        <v>611.20000000000005</v>
      </c>
      <c r="H103">
        <v>1472</v>
      </c>
      <c r="I103">
        <v>68.92</v>
      </c>
      <c r="K103">
        <v>89.32</v>
      </c>
      <c r="L103">
        <v>113.8</v>
      </c>
      <c r="M103">
        <v>225.2</v>
      </c>
      <c r="N103">
        <v>272.39999999999998</v>
      </c>
      <c r="Q103" s="3">
        <v>45623</v>
      </c>
      <c r="R103">
        <v>116.845</v>
      </c>
      <c r="S103" s="3">
        <v>45622</v>
      </c>
      <c r="T103">
        <v>2.3140000000000001</v>
      </c>
    </row>
    <row r="104" spans="2:20" x14ac:dyDescent="0.25">
      <c r="B104" s="3">
        <v>45632</v>
      </c>
      <c r="C104">
        <v>1.0569500000000001</v>
      </c>
      <c r="D104">
        <v>10.936500000000001</v>
      </c>
      <c r="E104">
        <v>1</v>
      </c>
      <c r="F104" s="3">
        <v>45623</v>
      </c>
      <c r="G104">
        <v>606</v>
      </c>
      <c r="H104">
        <v>1460</v>
      </c>
      <c r="I104">
        <v>68.400000000000006</v>
      </c>
      <c r="K104">
        <v>89.28</v>
      </c>
      <c r="L104">
        <v>111.8</v>
      </c>
      <c r="M104">
        <v>221.1</v>
      </c>
      <c r="N104">
        <v>269.39999999999998</v>
      </c>
      <c r="Q104" s="3">
        <v>45622</v>
      </c>
      <c r="R104">
        <v>116.352</v>
      </c>
      <c r="S104" s="3">
        <v>45621</v>
      </c>
      <c r="T104">
        <v>2.3039999999999998</v>
      </c>
    </row>
    <row r="105" spans="2:20" x14ac:dyDescent="0.25">
      <c r="B105" s="3">
        <v>45631</v>
      </c>
      <c r="C105">
        <v>1.0587</v>
      </c>
      <c r="D105">
        <v>10.852499999999999</v>
      </c>
      <c r="E105">
        <v>1</v>
      </c>
      <c r="F105" s="3">
        <v>45622</v>
      </c>
      <c r="G105">
        <v>612.4</v>
      </c>
      <c r="H105">
        <v>1454</v>
      </c>
      <c r="I105">
        <v>68.48</v>
      </c>
      <c r="K105">
        <v>89.8</v>
      </c>
      <c r="L105">
        <v>110.35</v>
      </c>
      <c r="M105">
        <v>218.3</v>
      </c>
      <c r="N105">
        <v>267.60000000000002</v>
      </c>
      <c r="Q105" s="3">
        <v>45621</v>
      </c>
      <c r="R105">
        <v>116.34099999999999</v>
      </c>
      <c r="S105" s="3">
        <v>45618</v>
      </c>
      <c r="T105">
        <v>2.294</v>
      </c>
    </row>
    <row r="106" spans="2:20" x14ac:dyDescent="0.25">
      <c r="B106" s="3">
        <v>45630</v>
      </c>
      <c r="C106">
        <v>1.0510999999999999</v>
      </c>
      <c r="D106">
        <v>10.927300000000001</v>
      </c>
      <c r="E106">
        <v>1</v>
      </c>
      <c r="F106" s="3">
        <v>45621</v>
      </c>
      <c r="G106">
        <v>617.6</v>
      </c>
      <c r="H106">
        <v>1449.5</v>
      </c>
      <c r="I106">
        <v>69.3</v>
      </c>
      <c r="K106">
        <v>89.2</v>
      </c>
      <c r="L106">
        <v>110.95</v>
      </c>
      <c r="M106">
        <v>221.8</v>
      </c>
      <c r="N106">
        <v>269.7</v>
      </c>
      <c r="Q106" s="3">
        <v>45618</v>
      </c>
      <c r="R106">
        <v>115.41</v>
      </c>
      <c r="S106" s="3">
        <v>45617</v>
      </c>
      <c r="T106">
        <v>2.2850000000000001</v>
      </c>
    </row>
    <row r="107" spans="2:20" x14ac:dyDescent="0.25">
      <c r="B107" s="3">
        <v>45629</v>
      </c>
      <c r="C107">
        <v>1.0509500000000001</v>
      </c>
      <c r="D107">
        <v>11.00915</v>
      </c>
      <c r="E107">
        <v>1</v>
      </c>
      <c r="F107" s="3">
        <v>45618</v>
      </c>
      <c r="G107">
        <v>621.4</v>
      </c>
      <c r="H107">
        <v>1462</v>
      </c>
      <c r="I107">
        <v>67.8</v>
      </c>
      <c r="K107">
        <v>89.16</v>
      </c>
      <c r="L107">
        <v>110.8</v>
      </c>
      <c r="M107">
        <v>220.4</v>
      </c>
      <c r="N107">
        <v>271.5</v>
      </c>
      <c r="Q107" s="3">
        <v>45617</v>
      </c>
      <c r="R107">
        <v>114.84399999999999</v>
      </c>
      <c r="S107" s="3">
        <v>45616</v>
      </c>
      <c r="T107">
        <v>2.2559999999999998</v>
      </c>
    </row>
    <row r="108" spans="2:20" x14ac:dyDescent="0.25">
      <c r="B108" s="3">
        <v>45628</v>
      </c>
      <c r="C108">
        <v>1.04975</v>
      </c>
      <c r="D108">
        <v>10.99395</v>
      </c>
      <c r="E108">
        <v>1</v>
      </c>
      <c r="F108" s="3">
        <v>45617</v>
      </c>
      <c r="G108">
        <v>618.6</v>
      </c>
      <c r="H108">
        <v>1413.5</v>
      </c>
      <c r="I108">
        <v>67.94</v>
      </c>
      <c r="K108">
        <v>87.96</v>
      </c>
      <c r="L108">
        <v>110.6</v>
      </c>
      <c r="M108">
        <v>217.6</v>
      </c>
      <c r="N108">
        <v>269.39999999999998</v>
      </c>
      <c r="Q108" s="3">
        <v>45616</v>
      </c>
      <c r="R108">
        <v>114.654</v>
      </c>
      <c r="S108" s="3">
        <v>45615</v>
      </c>
      <c r="T108">
        <v>2.246</v>
      </c>
    </row>
    <row r="109" spans="2:20" x14ac:dyDescent="0.25">
      <c r="B109" s="3">
        <v>45625</v>
      </c>
      <c r="C109">
        <v>1.05765</v>
      </c>
      <c r="D109">
        <v>10.9046</v>
      </c>
      <c r="E109">
        <v>1</v>
      </c>
      <c r="F109" s="3">
        <v>45616</v>
      </c>
      <c r="G109">
        <v>611</v>
      </c>
      <c r="H109">
        <v>1409</v>
      </c>
      <c r="I109">
        <v>68.5</v>
      </c>
      <c r="K109">
        <v>87.86</v>
      </c>
      <c r="L109">
        <v>110.05</v>
      </c>
      <c r="M109">
        <v>219.4</v>
      </c>
      <c r="N109">
        <v>264.39999999999998</v>
      </c>
      <c r="Q109" s="3">
        <v>45615</v>
      </c>
      <c r="R109">
        <v>114.92</v>
      </c>
      <c r="S109" s="3">
        <v>45614</v>
      </c>
      <c r="T109">
        <v>2.2360000000000002</v>
      </c>
    </row>
    <row r="110" spans="2:20" x14ac:dyDescent="0.25">
      <c r="B110" s="3">
        <v>45624</v>
      </c>
      <c r="C110">
        <v>1.0555000000000001</v>
      </c>
      <c r="D110">
        <v>10.922700000000001</v>
      </c>
      <c r="E110">
        <v>1</v>
      </c>
      <c r="F110" s="3">
        <v>45615</v>
      </c>
      <c r="G110">
        <v>606.79999999999995</v>
      </c>
      <c r="H110">
        <v>1398.5</v>
      </c>
      <c r="I110">
        <v>69.06</v>
      </c>
      <c r="K110">
        <v>88.6</v>
      </c>
      <c r="L110">
        <v>110.5</v>
      </c>
      <c r="M110">
        <v>219.4</v>
      </c>
      <c r="N110">
        <v>266.7</v>
      </c>
      <c r="Q110" s="3">
        <v>45614</v>
      </c>
      <c r="R110">
        <v>114.252</v>
      </c>
      <c r="S110" s="3">
        <v>45611</v>
      </c>
      <c r="T110">
        <v>2.226</v>
      </c>
    </row>
    <row r="111" spans="2:20" x14ac:dyDescent="0.25">
      <c r="B111" s="3">
        <v>45623</v>
      </c>
      <c r="C111">
        <v>1.0566</v>
      </c>
      <c r="D111">
        <v>10.914849999999999</v>
      </c>
      <c r="E111">
        <v>1</v>
      </c>
      <c r="F111" s="3">
        <v>45614</v>
      </c>
      <c r="G111">
        <v>609</v>
      </c>
      <c r="H111">
        <v>1386</v>
      </c>
      <c r="I111">
        <v>68.72</v>
      </c>
      <c r="K111">
        <v>88.12</v>
      </c>
      <c r="L111">
        <v>112.1</v>
      </c>
      <c r="M111">
        <v>218.9</v>
      </c>
      <c r="N111">
        <v>271.2</v>
      </c>
      <c r="Q111" s="3">
        <v>45611</v>
      </c>
      <c r="R111">
        <v>114.67400000000001</v>
      </c>
      <c r="S111" s="3">
        <v>45610</v>
      </c>
      <c r="T111">
        <v>2.2170000000000001</v>
      </c>
    </row>
    <row r="112" spans="2:20" x14ac:dyDescent="0.25">
      <c r="B112" s="3">
        <v>45622</v>
      </c>
      <c r="C112">
        <v>1.0488</v>
      </c>
      <c r="D112">
        <v>10.99235</v>
      </c>
      <c r="E112">
        <v>1</v>
      </c>
      <c r="F112" s="3">
        <v>45611</v>
      </c>
      <c r="G112">
        <v>615</v>
      </c>
      <c r="H112">
        <v>1392.5</v>
      </c>
      <c r="I112">
        <v>67.92</v>
      </c>
      <c r="K112">
        <v>87.42</v>
      </c>
      <c r="L112">
        <v>111.3</v>
      </c>
      <c r="M112">
        <v>223</v>
      </c>
      <c r="N112">
        <v>272.60000000000002</v>
      </c>
      <c r="Q112" s="3">
        <v>45610</v>
      </c>
      <c r="R112">
        <v>114.98</v>
      </c>
      <c r="S112" s="3">
        <v>45609</v>
      </c>
      <c r="T112">
        <v>2.1880000000000002</v>
      </c>
    </row>
    <row r="113" spans="2:20" x14ac:dyDescent="0.25">
      <c r="B113" s="3">
        <v>45621</v>
      </c>
      <c r="C113">
        <v>1.04945</v>
      </c>
      <c r="D113">
        <v>10.984999999999999</v>
      </c>
      <c r="E113">
        <v>1</v>
      </c>
      <c r="F113" s="3">
        <v>45610</v>
      </c>
      <c r="G113">
        <v>619.6</v>
      </c>
      <c r="H113">
        <v>1440</v>
      </c>
      <c r="I113">
        <v>67.64</v>
      </c>
      <c r="K113">
        <v>88</v>
      </c>
      <c r="L113">
        <v>111.3</v>
      </c>
      <c r="M113">
        <v>223.4</v>
      </c>
      <c r="N113">
        <v>275.2</v>
      </c>
      <c r="Q113" s="3">
        <v>45609</v>
      </c>
      <c r="R113">
        <v>114.38200000000001</v>
      </c>
      <c r="S113" s="3">
        <v>45608</v>
      </c>
      <c r="T113">
        <v>2.1779999999999999</v>
      </c>
    </row>
    <row r="114" spans="2:20" x14ac:dyDescent="0.25">
      <c r="B114" s="3">
        <v>45618</v>
      </c>
      <c r="C114">
        <v>1.0418000000000001</v>
      </c>
      <c r="D114">
        <v>11.0375</v>
      </c>
      <c r="E114">
        <v>1</v>
      </c>
      <c r="F114" s="3">
        <v>45609</v>
      </c>
      <c r="G114">
        <v>616.79999999999995</v>
      </c>
      <c r="H114">
        <v>1426</v>
      </c>
      <c r="I114">
        <v>65.959999999999994</v>
      </c>
      <c r="K114">
        <v>87.96</v>
      </c>
      <c r="L114">
        <v>110.4</v>
      </c>
      <c r="M114">
        <v>222.6</v>
      </c>
      <c r="N114">
        <v>273.7</v>
      </c>
      <c r="Q114" s="3">
        <v>45608</v>
      </c>
      <c r="R114">
        <v>114.687</v>
      </c>
      <c r="S114" s="3">
        <v>45607</v>
      </c>
      <c r="T114">
        <v>2.1680000000000001</v>
      </c>
    </row>
    <row r="115" spans="2:20" x14ac:dyDescent="0.25">
      <c r="B115" s="3">
        <v>45617</v>
      </c>
      <c r="C115">
        <v>1.04745</v>
      </c>
      <c r="D115">
        <v>11.060700000000001</v>
      </c>
      <c r="E115">
        <v>1</v>
      </c>
      <c r="F115" s="3">
        <v>45608</v>
      </c>
      <c r="G115">
        <v>611.6</v>
      </c>
      <c r="H115">
        <v>1409.5</v>
      </c>
      <c r="I115">
        <v>67.22</v>
      </c>
      <c r="K115">
        <v>87.4</v>
      </c>
      <c r="L115">
        <v>110.95</v>
      </c>
      <c r="M115">
        <v>227.5</v>
      </c>
      <c r="N115">
        <v>277</v>
      </c>
      <c r="Q115" s="3">
        <v>45607</v>
      </c>
      <c r="R115">
        <v>114.715</v>
      </c>
      <c r="S115" s="3">
        <v>45604</v>
      </c>
      <c r="T115">
        <v>2.1579999999999999</v>
      </c>
    </row>
    <row r="116" spans="2:20" x14ac:dyDescent="0.25">
      <c r="B116" s="3">
        <v>45616</v>
      </c>
      <c r="C116">
        <v>1.0544</v>
      </c>
      <c r="D116">
        <v>11.02675</v>
      </c>
      <c r="E116">
        <v>1</v>
      </c>
      <c r="F116" s="3">
        <v>45607</v>
      </c>
      <c r="G116">
        <v>625.79999999999995</v>
      </c>
      <c r="H116">
        <v>1407</v>
      </c>
      <c r="I116">
        <v>67.84</v>
      </c>
      <c r="K116">
        <v>88.48</v>
      </c>
      <c r="L116">
        <v>112.3</v>
      </c>
      <c r="M116">
        <v>229.2</v>
      </c>
      <c r="N116">
        <v>283.5</v>
      </c>
      <c r="Q116" s="3">
        <v>45604</v>
      </c>
      <c r="R116">
        <v>114.256</v>
      </c>
      <c r="S116" s="3">
        <v>45603</v>
      </c>
      <c r="T116">
        <v>2.149</v>
      </c>
    </row>
    <row r="117" spans="2:20" x14ac:dyDescent="0.25">
      <c r="B117" s="3">
        <v>45615</v>
      </c>
      <c r="C117">
        <v>1.0596000000000001</v>
      </c>
      <c r="D117">
        <v>10.921150000000001</v>
      </c>
      <c r="E117">
        <v>1</v>
      </c>
      <c r="F117" s="3">
        <v>45604</v>
      </c>
      <c r="G117">
        <v>618.6</v>
      </c>
      <c r="H117">
        <v>1397.5</v>
      </c>
      <c r="I117">
        <v>67.58</v>
      </c>
      <c r="K117">
        <v>88.4</v>
      </c>
      <c r="L117">
        <v>111.3</v>
      </c>
      <c r="M117">
        <v>226.9</v>
      </c>
      <c r="N117">
        <v>283.60000000000002</v>
      </c>
      <c r="Q117" s="3">
        <v>45603</v>
      </c>
      <c r="R117">
        <v>113.24</v>
      </c>
      <c r="S117" s="3">
        <v>45602</v>
      </c>
      <c r="T117">
        <v>2.1190000000000002</v>
      </c>
    </row>
    <row r="118" spans="2:20" x14ac:dyDescent="0.25">
      <c r="B118" s="3">
        <v>45614</v>
      </c>
      <c r="C118">
        <v>1.0599499999999999</v>
      </c>
      <c r="D118">
        <v>10.907</v>
      </c>
      <c r="E118">
        <v>1</v>
      </c>
      <c r="F118" s="3">
        <v>45603</v>
      </c>
      <c r="G118">
        <v>616.20000000000005</v>
      </c>
      <c r="H118">
        <v>1372</v>
      </c>
      <c r="I118">
        <v>69.819999999999993</v>
      </c>
      <c r="K118">
        <v>87.94</v>
      </c>
      <c r="L118">
        <v>112.1</v>
      </c>
      <c r="M118">
        <v>228.2</v>
      </c>
      <c r="N118">
        <v>291.7</v>
      </c>
      <c r="Q118" s="3">
        <v>45602</v>
      </c>
      <c r="R118">
        <v>113.964</v>
      </c>
      <c r="S118" s="3">
        <v>45601</v>
      </c>
      <c r="T118">
        <v>2.11</v>
      </c>
    </row>
    <row r="119" spans="2:20" x14ac:dyDescent="0.25">
      <c r="B119" s="3">
        <v>45611</v>
      </c>
      <c r="C119">
        <v>1.0541499999999999</v>
      </c>
      <c r="D119">
        <v>10.98085</v>
      </c>
      <c r="E119">
        <v>1</v>
      </c>
      <c r="F119" s="3">
        <v>45602</v>
      </c>
      <c r="G119">
        <v>620.4</v>
      </c>
      <c r="H119">
        <v>1394</v>
      </c>
      <c r="I119">
        <v>67.84</v>
      </c>
      <c r="K119">
        <v>88.74</v>
      </c>
      <c r="L119">
        <v>112.9</v>
      </c>
      <c r="M119">
        <v>220.2</v>
      </c>
      <c r="N119">
        <v>278.39999999999998</v>
      </c>
      <c r="Q119" s="3">
        <v>45601</v>
      </c>
      <c r="R119">
        <v>114.203</v>
      </c>
      <c r="S119" s="3">
        <v>45600</v>
      </c>
      <c r="T119">
        <v>2.1</v>
      </c>
    </row>
    <row r="120" spans="2:20" x14ac:dyDescent="0.25">
      <c r="B120" s="3">
        <v>45610</v>
      </c>
      <c r="C120">
        <v>1.05305</v>
      </c>
      <c r="D120">
        <v>11.000400000000001</v>
      </c>
      <c r="E120">
        <v>1</v>
      </c>
      <c r="F120" s="3">
        <v>45601</v>
      </c>
      <c r="G120">
        <v>611.79999999999995</v>
      </c>
      <c r="H120">
        <v>1412</v>
      </c>
      <c r="I120">
        <v>72.62</v>
      </c>
      <c r="K120">
        <v>89.06</v>
      </c>
      <c r="L120">
        <v>114.25</v>
      </c>
      <c r="M120">
        <v>220</v>
      </c>
      <c r="N120">
        <v>278.8</v>
      </c>
      <c r="Q120" s="3">
        <v>45600</v>
      </c>
      <c r="R120">
        <v>114.877</v>
      </c>
      <c r="S120" s="3">
        <v>45597</v>
      </c>
      <c r="T120">
        <v>2.09</v>
      </c>
    </row>
    <row r="121" spans="2:20" x14ac:dyDescent="0.25">
      <c r="B121" s="3">
        <v>45609</v>
      </c>
      <c r="C121">
        <v>1.0564</v>
      </c>
      <c r="D121">
        <v>10.986549999999999</v>
      </c>
      <c r="E121">
        <v>1</v>
      </c>
      <c r="F121" s="3">
        <v>45600</v>
      </c>
      <c r="G121">
        <v>598.20000000000005</v>
      </c>
      <c r="H121">
        <v>1531</v>
      </c>
      <c r="I121">
        <v>72.7</v>
      </c>
      <c r="K121">
        <v>89.42</v>
      </c>
      <c r="L121">
        <v>113.8</v>
      </c>
      <c r="M121">
        <v>220</v>
      </c>
      <c r="N121">
        <v>275</v>
      </c>
      <c r="Q121" s="3">
        <v>45597</v>
      </c>
      <c r="R121">
        <v>115.02500000000001</v>
      </c>
      <c r="S121" s="3">
        <v>45596</v>
      </c>
      <c r="T121">
        <v>2.081</v>
      </c>
    </row>
    <row r="122" spans="2:20" x14ac:dyDescent="0.25">
      <c r="B122" s="3">
        <v>45608</v>
      </c>
      <c r="C122">
        <v>1.0623499999999999</v>
      </c>
      <c r="D122">
        <v>10.8978</v>
      </c>
      <c r="E122">
        <v>1</v>
      </c>
      <c r="F122" s="3">
        <v>45597</v>
      </c>
      <c r="G122">
        <v>596.79999999999995</v>
      </c>
      <c r="H122">
        <v>1526</v>
      </c>
      <c r="I122">
        <v>73.16</v>
      </c>
      <c r="K122">
        <v>89.5</v>
      </c>
      <c r="L122">
        <v>112.3</v>
      </c>
      <c r="M122">
        <v>217.5</v>
      </c>
      <c r="N122">
        <v>274.89999999999998</v>
      </c>
      <c r="Q122" s="3">
        <v>45596</v>
      </c>
      <c r="R122">
        <v>114.962</v>
      </c>
      <c r="S122" s="3">
        <v>45595</v>
      </c>
      <c r="T122">
        <v>2.0510000000000002</v>
      </c>
    </row>
    <row r="123" spans="2:20" x14ac:dyDescent="0.25">
      <c r="B123" s="3">
        <v>45607</v>
      </c>
      <c r="C123">
        <v>1.0656000000000001</v>
      </c>
      <c r="D123">
        <v>10.844099999999999</v>
      </c>
      <c r="E123">
        <v>1</v>
      </c>
      <c r="F123" s="3">
        <v>45596</v>
      </c>
      <c r="G123">
        <v>593</v>
      </c>
      <c r="H123">
        <v>1520.5</v>
      </c>
      <c r="I123">
        <v>72.319999999999993</v>
      </c>
      <c r="K123">
        <v>88.98</v>
      </c>
      <c r="L123">
        <v>110.8</v>
      </c>
      <c r="M123">
        <v>216.2</v>
      </c>
      <c r="N123">
        <v>276.7</v>
      </c>
      <c r="Q123" s="3">
        <v>45595</v>
      </c>
      <c r="R123">
        <v>115.5</v>
      </c>
      <c r="S123" s="3">
        <v>45594</v>
      </c>
      <c r="T123">
        <v>2.0419999999999998</v>
      </c>
    </row>
    <row r="124" spans="2:20" x14ac:dyDescent="0.25">
      <c r="B124" s="3">
        <v>45604</v>
      </c>
      <c r="C124">
        <v>1.07185</v>
      </c>
      <c r="D124">
        <v>10.8185</v>
      </c>
      <c r="E124">
        <v>1</v>
      </c>
      <c r="F124" s="3">
        <v>45595</v>
      </c>
      <c r="G124">
        <v>598.4</v>
      </c>
      <c r="H124">
        <v>1551.5</v>
      </c>
      <c r="I124">
        <v>73.44</v>
      </c>
      <c r="K124">
        <v>90.62</v>
      </c>
      <c r="L124">
        <v>111.3</v>
      </c>
      <c r="M124">
        <v>218.1</v>
      </c>
      <c r="N124">
        <v>277.60000000000002</v>
      </c>
      <c r="Q124" s="3">
        <v>45594</v>
      </c>
      <c r="R124">
        <v>115.06399999999999</v>
      </c>
      <c r="S124" s="3">
        <v>45593</v>
      </c>
      <c r="T124">
        <v>2.0419999999999998</v>
      </c>
    </row>
    <row r="125" spans="2:20" x14ac:dyDescent="0.25">
      <c r="B125" s="3">
        <v>45603</v>
      </c>
      <c r="C125">
        <v>1.0805</v>
      </c>
      <c r="D125">
        <v>10.68295</v>
      </c>
      <c r="E125">
        <v>1</v>
      </c>
      <c r="F125" s="3">
        <v>45594</v>
      </c>
      <c r="G125">
        <v>598.4</v>
      </c>
      <c r="H125">
        <v>1600.5</v>
      </c>
      <c r="I125">
        <v>74.3</v>
      </c>
      <c r="K125">
        <v>91.12</v>
      </c>
      <c r="L125">
        <v>112.3</v>
      </c>
      <c r="M125">
        <v>218.5</v>
      </c>
      <c r="N125">
        <v>279.8</v>
      </c>
      <c r="Q125" s="3">
        <v>45593</v>
      </c>
      <c r="R125">
        <v>115.396</v>
      </c>
      <c r="S125" s="3">
        <v>45590</v>
      </c>
      <c r="T125">
        <v>2.032</v>
      </c>
    </row>
    <row r="126" spans="2:20" x14ac:dyDescent="0.25">
      <c r="B126" s="3">
        <v>45602</v>
      </c>
      <c r="C126">
        <v>1.0729</v>
      </c>
      <c r="D126">
        <v>10.860799999999999</v>
      </c>
      <c r="E126">
        <v>1</v>
      </c>
      <c r="F126" s="3">
        <v>45593</v>
      </c>
      <c r="G126">
        <v>603.20000000000005</v>
      </c>
      <c r="H126">
        <v>1606</v>
      </c>
      <c r="I126">
        <v>75.52</v>
      </c>
      <c r="K126">
        <v>91.02</v>
      </c>
      <c r="L126">
        <v>112.4</v>
      </c>
      <c r="M126">
        <v>220.8</v>
      </c>
      <c r="N126">
        <v>279.8</v>
      </c>
      <c r="Q126" s="3">
        <v>45590</v>
      </c>
      <c r="R126">
        <v>115.066</v>
      </c>
      <c r="S126" s="3">
        <v>45589</v>
      </c>
      <c r="T126">
        <v>2.0219999999999998</v>
      </c>
    </row>
    <row r="127" spans="2:20" x14ac:dyDescent="0.25">
      <c r="B127" s="3">
        <v>45601</v>
      </c>
      <c r="C127">
        <v>1.0931</v>
      </c>
      <c r="D127">
        <v>10.702249999999999</v>
      </c>
      <c r="E127">
        <v>1</v>
      </c>
      <c r="F127" s="3">
        <v>45590</v>
      </c>
      <c r="G127">
        <v>594.79999999999995</v>
      </c>
      <c r="H127">
        <v>1594.5</v>
      </c>
      <c r="I127">
        <v>76</v>
      </c>
      <c r="K127">
        <v>89.94</v>
      </c>
      <c r="L127">
        <v>111.8</v>
      </c>
      <c r="M127">
        <v>216.9</v>
      </c>
      <c r="N127">
        <v>277.2</v>
      </c>
      <c r="Q127" s="3">
        <v>45589</v>
      </c>
      <c r="R127">
        <v>115.215</v>
      </c>
      <c r="S127" s="3">
        <v>45588</v>
      </c>
      <c r="T127">
        <v>1.9930000000000001</v>
      </c>
    </row>
    <row r="128" spans="2:20" x14ac:dyDescent="0.25">
      <c r="B128" s="3">
        <v>45600</v>
      </c>
      <c r="C128">
        <v>1.08775</v>
      </c>
      <c r="D128">
        <v>10.72315</v>
      </c>
      <c r="E128">
        <v>1</v>
      </c>
      <c r="F128" s="3">
        <v>45589</v>
      </c>
      <c r="G128">
        <v>591.20000000000005</v>
      </c>
      <c r="H128">
        <v>1602.5</v>
      </c>
      <c r="I128">
        <v>76.48</v>
      </c>
      <c r="K128">
        <v>89.58</v>
      </c>
      <c r="L128">
        <v>109.7</v>
      </c>
      <c r="M128">
        <v>216.8</v>
      </c>
      <c r="N128">
        <v>269.3</v>
      </c>
      <c r="Q128" s="3">
        <v>45588</v>
      </c>
      <c r="R128">
        <v>114.547</v>
      </c>
      <c r="S128" s="3">
        <v>45587</v>
      </c>
      <c r="T128">
        <v>1.9830000000000001</v>
      </c>
    </row>
    <row r="129" spans="2:20" x14ac:dyDescent="0.25">
      <c r="B129" s="3">
        <v>45597</v>
      </c>
      <c r="C129">
        <v>1.08345</v>
      </c>
      <c r="D129">
        <v>10.74775</v>
      </c>
      <c r="E129">
        <v>1</v>
      </c>
      <c r="F129" s="3">
        <v>45588</v>
      </c>
      <c r="G129">
        <v>590.4</v>
      </c>
      <c r="H129">
        <v>1624</v>
      </c>
      <c r="I129">
        <v>75.56</v>
      </c>
      <c r="K129">
        <v>89.4</v>
      </c>
      <c r="L129">
        <v>111.9</v>
      </c>
      <c r="M129">
        <v>217.2</v>
      </c>
      <c r="N129">
        <v>270.89999999999998</v>
      </c>
      <c r="Q129" s="3">
        <v>45587</v>
      </c>
      <c r="R129">
        <v>114.628</v>
      </c>
      <c r="S129" s="3">
        <v>45586</v>
      </c>
      <c r="T129">
        <v>1.974</v>
      </c>
    </row>
    <row r="130" spans="2:20" x14ac:dyDescent="0.25">
      <c r="B130" s="3">
        <v>45596</v>
      </c>
      <c r="C130">
        <v>1.0883499999999999</v>
      </c>
      <c r="D130">
        <v>10.6464</v>
      </c>
      <c r="E130">
        <v>1</v>
      </c>
      <c r="F130" s="3">
        <v>45587</v>
      </c>
      <c r="G130">
        <v>597.79999999999995</v>
      </c>
      <c r="H130">
        <v>1618.5</v>
      </c>
      <c r="I130">
        <v>75.22</v>
      </c>
      <c r="K130">
        <v>88.68</v>
      </c>
      <c r="L130">
        <v>103.65</v>
      </c>
      <c r="M130">
        <v>217</v>
      </c>
      <c r="N130">
        <v>269.8</v>
      </c>
      <c r="Q130" s="3">
        <v>45586</v>
      </c>
      <c r="R130">
        <v>114.749</v>
      </c>
      <c r="S130" s="3">
        <v>45583</v>
      </c>
      <c r="T130">
        <v>1.964</v>
      </c>
    </row>
    <row r="131" spans="2:20" x14ac:dyDescent="0.25">
      <c r="B131" s="3">
        <v>45595</v>
      </c>
      <c r="C131">
        <v>1.0855999999999999</v>
      </c>
      <c r="D131">
        <v>10.676349999999999</v>
      </c>
      <c r="E131">
        <v>1</v>
      </c>
      <c r="F131" s="3">
        <v>45586</v>
      </c>
      <c r="G131">
        <v>598</v>
      </c>
      <c r="H131">
        <v>1634.5</v>
      </c>
      <c r="I131">
        <v>74.88</v>
      </c>
      <c r="K131">
        <v>89.26</v>
      </c>
      <c r="L131">
        <v>103.2</v>
      </c>
      <c r="M131">
        <v>217</v>
      </c>
      <c r="N131">
        <v>272.10000000000002</v>
      </c>
      <c r="Q131" s="3">
        <v>45583</v>
      </c>
      <c r="R131">
        <v>115.92400000000001</v>
      </c>
      <c r="S131" s="3">
        <v>45582</v>
      </c>
      <c r="T131">
        <v>1.954</v>
      </c>
    </row>
    <row r="132" spans="2:20" x14ac:dyDescent="0.25">
      <c r="B132" s="3">
        <v>45594</v>
      </c>
      <c r="C132">
        <v>1.08185</v>
      </c>
      <c r="D132">
        <v>10.638249999999999</v>
      </c>
      <c r="E132">
        <v>1</v>
      </c>
      <c r="F132" s="3">
        <v>45583</v>
      </c>
      <c r="G132">
        <v>602.79999999999995</v>
      </c>
      <c r="H132">
        <v>1638</v>
      </c>
      <c r="I132">
        <v>75.099999999999994</v>
      </c>
      <c r="K132">
        <v>89.02</v>
      </c>
      <c r="L132">
        <v>102.8</v>
      </c>
      <c r="M132">
        <v>220.3</v>
      </c>
      <c r="N132">
        <v>274.3</v>
      </c>
      <c r="Q132" s="3">
        <v>45582</v>
      </c>
      <c r="R132">
        <v>116.06100000000001</v>
      </c>
      <c r="S132" s="3">
        <v>45581</v>
      </c>
      <c r="T132">
        <v>1.925</v>
      </c>
    </row>
    <row r="133" spans="2:20" x14ac:dyDescent="0.25">
      <c r="B133" s="3">
        <v>45593</v>
      </c>
      <c r="C133">
        <v>1.08125</v>
      </c>
      <c r="D133">
        <v>10.649900000000001</v>
      </c>
      <c r="E133">
        <v>1</v>
      </c>
      <c r="F133" s="3">
        <v>45582</v>
      </c>
      <c r="G133">
        <v>611.6</v>
      </c>
      <c r="H133">
        <v>1643</v>
      </c>
      <c r="I133">
        <v>74.760000000000005</v>
      </c>
      <c r="K133">
        <v>87.5</v>
      </c>
      <c r="L133">
        <v>103.1</v>
      </c>
      <c r="M133">
        <v>221.2</v>
      </c>
      <c r="N133">
        <v>265</v>
      </c>
      <c r="Q133" s="3">
        <v>45581</v>
      </c>
      <c r="R133">
        <v>116.05500000000001</v>
      </c>
      <c r="S133" s="3">
        <v>45580</v>
      </c>
      <c r="T133">
        <v>1.915</v>
      </c>
    </row>
    <row r="134" spans="2:20" x14ac:dyDescent="0.25">
      <c r="B134" s="3">
        <v>45590</v>
      </c>
      <c r="C134">
        <v>1.0794999999999999</v>
      </c>
      <c r="D134">
        <v>10.6228</v>
      </c>
      <c r="E134">
        <v>1</v>
      </c>
      <c r="F134" s="3">
        <v>45581</v>
      </c>
      <c r="G134">
        <v>597.20000000000005</v>
      </c>
      <c r="H134">
        <v>1645.5</v>
      </c>
      <c r="I134">
        <v>74.739999999999995</v>
      </c>
      <c r="K134">
        <v>88.36</v>
      </c>
      <c r="L134">
        <v>100.6</v>
      </c>
      <c r="M134">
        <v>219.2</v>
      </c>
      <c r="N134">
        <v>267.5</v>
      </c>
      <c r="Q134" s="3">
        <v>45580</v>
      </c>
      <c r="R134">
        <v>115.789</v>
      </c>
      <c r="S134" s="3">
        <v>45579</v>
      </c>
      <c r="T134">
        <v>1.9059999999999999</v>
      </c>
    </row>
    <row r="135" spans="2:20" x14ac:dyDescent="0.25">
      <c r="B135" s="3">
        <v>45589</v>
      </c>
      <c r="C135">
        <v>1.0827500000000001</v>
      </c>
      <c r="D135">
        <v>10.556649999999999</v>
      </c>
      <c r="E135">
        <v>1</v>
      </c>
      <c r="F135" s="3">
        <v>45580</v>
      </c>
      <c r="G135">
        <v>597.20000000000005</v>
      </c>
      <c r="H135">
        <v>1613.5</v>
      </c>
      <c r="I135">
        <v>75.28</v>
      </c>
      <c r="K135">
        <v>86.76</v>
      </c>
      <c r="L135">
        <v>101.5</v>
      </c>
      <c r="M135">
        <v>218.9</v>
      </c>
      <c r="N135">
        <v>267.10000000000002</v>
      </c>
      <c r="Q135" s="3">
        <v>45579</v>
      </c>
      <c r="R135">
        <v>115.124</v>
      </c>
      <c r="S135" s="3">
        <v>45576</v>
      </c>
      <c r="T135">
        <v>1.8959999999999999</v>
      </c>
    </row>
    <row r="136" spans="2:20" x14ac:dyDescent="0.25">
      <c r="B136" s="3">
        <v>45588</v>
      </c>
      <c r="C136">
        <v>1.0782499999999999</v>
      </c>
      <c r="D136">
        <v>10.594900000000001</v>
      </c>
      <c r="E136">
        <v>1</v>
      </c>
      <c r="F136" s="3">
        <v>45579</v>
      </c>
      <c r="G136">
        <v>609</v>
      </c>
      <c r="H136">
        <v>1622.5</v>
      </c>
      <c r="I136">
        <v>76.239999999999995</v>
      </c>
      <c r="K136">
        <v>78.319999999999993</v>
      </c>
      <c r="L136">
        <v>101.25</v>
      </c>
      <c r="M136">
        <v>220.5</v>
      </c>
      <c r="N136">
        <v>269.39999999999998</v>
      </c>
      <c r="Q136" s="3">
        <v>45576</v>
      </c>
      <c r="R136">
        <v>114.928</v>
      </c>
      <c r="S136" s="3">
        <v>45575</v>
      </c>
      <c r="T136">
        <v>1.8859999999999999</v>
      </c>
    </row>
    <row r="137" spans="2:20" x14ac:dyDescent="0.25">
      <c r="B137" s="3">
        <v>45587</v>
      </c>
      <c r="C137">
        <v>1.0799000000000001</v>
      </c>
      <c r="D137">
        <v>10.545349999999999</v>
      </c>
      <c r="E137">
        <v>1</v>
      </c>
      <c r="F137" s="3">
        <v>45576</v>
      </c>
      <c r="G137">
        <v>602.20000000000005</v>
      </c>
      <c r="H137">
        <v>1596</v>
      </c>
      <c r="I137">
        <v>75.78</v>
      </c>
      <c r="K137">
        <v>77.62</v>
      </c>
      <c r="L137">
        <v>101.5</v>
      </c>
      <c r="M137">
        <v>220.6</v>
      </c>
      <c r="N137">
        <v>267.7</v>
      </c>
      <c r="Q137" s="3">
        <v>45575</v>
      </c>
      <c r="R137">
        <v>115.117</v>
      </c>
      <c r="S137" s="3">
        <v>45574</v>
      </c>
      <c r="T137">
        <v>1.857</v>
      </c>
    </row>
    <row r="138" spans="2:20" x14ac:dyDescent="0.25">
      <c r="B138" s="3">
        <v>45586</v>
      </c>
      <c r="C138">
        <v>1.08155</v>
      </c>
      <c r="D138">
        <v>10.56265</v>
      </c>
      <c r="E138">
        <v>1</v>
      </c>
      <c r="F138" s="3">
        <v>45575</v>
      </c>
      <c r="G138">
        <v>598.20000000000005</v>
      </c>
      <c r="H138">
        <v>1596.5</v>
      </c>
      <c r="I138">
        <v>76.64</v>
      </c>
      <c r="K138">
        <v>77.459999999999994</v>
      </c>
      <c r="L138">
        <v>101.7</v>
      </c>
      <c r="M138">
        <v>219.7</v>
      </c>
      <c r="N138">
        <v>268.89999999999998</v>
      </c>
      <c r="Q138" s="3">
        <v>45574</v>
      </c>
      <c r="R138">
        <v>114.196</v>
      </c>
      <c r="S138" s="3">
        <v>45573</v>
      </c>
      <c r="T138">
        <v>1.847</v>
      </c>
    </row>
    <row r="139" spans="2:20" x14ac:dyDescent="0.25">
      <c r="B139" s="3">
        <v>45583</v>
      </c>
      <c r="C139">
        <v>1.0866499999999999</v>
      </c>
      <c r="D139">
        <v>10.5207</v>
      </c>
      <c r="E139">
        <v>1</v>
      </c>
      <c r="F139" s="3">
        <v>45574</v>
      </c>
      <c r="G139">
        <v>603</v>
      </c>
      <c r="H139">
        <v>1595</v>
      </c>
      <c r="I139">
        <v>77.2</v>
      </c>
      <c r="K139">
        <v>77.66</v>
      </c>
      <c r="L139">
        <v>101.95</v>
      </c>
      <c r="M139">
        <v>222.5</v>
      </c>
      <c r="N139">
        <v>271</v>
      </c>
      <c r="Q139" s="3">
        <v>45573</v>
      </c>
      <c r="R139">
        <v>114.054</v>
      </c>
      <c r="S139" s="3">
        <v>45572</v>
      </c>
      <c r="T139">
        <v>1.837</v>
      </c>
    </row>
    <row r="140" spans="2:20" x14ac:dyDescent="0.25">
      <c r="B140" s="3">
        <v>45582</v>
      </c>
      <c r="C140">
        <v>1.0831500000000001</v>
      </c>
      <c r="D140">
        <v>10.5403</v>
      </c>
      <c r="E140">
        <v>1</v>
      </c>
      <c r="F140" s="3">
        <v>45573</v>
      </c>
      <c r="G140">
        <v>597.6</v>
      </c>
      <c r="H140">
        <v>1585</v>
      </c>
      <c r="I140">
        <v>76.260000000000005</v>
      </c>
      <c r="K140">
        <v>77.38</v>
      </c>
      <c r="L140">
        <v>102.05</v>
      </c>
      <c r="M140">
        <v>220.3</v>
      </c>
      <c r="N140">
        <v>270.7</v>
      </c>
      <c r="Q140" s="3">
        <v>45572</v>
      </c>
      <c r="R140">
        <v>114.663</v>
      </c>
      <c r="S140" s="3">
        <v>45569</v>
      </c>
      <c r="T140">
        <v>1.8280000000000001</v>
      </c>
    </row>
    <row r="141" spans="2:20" x14ac:dyDescent="0.25">
      <c r="B141" s="3">
        <v>45581</v>
      </c>
      <c r="C141">
        <v>1.0862000000000001</v>
      </c>
      <c r="D141">
        <v>10.50455</v>
      </c>
      <c r="E141">
        <v>1</v>
      </c>
      <c r="F141" s="3">
        <v>45572</v>
      </c>
      <c r="G141">
        <v>592</v>
      </c>
      <c r="H141">
        <v>1599</v>
      </c>
      <c r="I141">
        <v>77.84</v>
      </c>
      <c r="K141">
        <v>77.040000000000006</v>
      </c>
      <c r="L141">
        <v>102.45</v>
      </c>
      <c r="M141">
        <v>223</v>
      </c>
      <c r="N141">
        <v>273</v>
      </c>
      <c r="Q141" s="3">
        <v>45569</v>
      </c>
      <c r="R141">
        <v>115.491</v>
      </c>
      <c r="S141" s="3">
        <v>45568</v>
      </c>
      <c r="T141">
        <v>1.8180000000000001</v>
      </c>
    </row>
    <row r="142" spans="2:20" x14ac:dyDescent="0.25">
      <c r="B142" s="3">
        <v>45580</v>
      </c>
      <c r="C142">
        <v>1.0891</v>
      </c>
      <c r="D142">
        <v>10.4133</v>
      </c>
      <c r="E142">
        <v>1</v>
      </c>
      <c r="F142" s="3">
        <v>45569</v>
      </c>
      <c r="G142">
        <v>593.79999999999995</v>
      </c>
      <c r="H142">
        <v>1598.5</v>
      </c>
      <c r="I142">
        <v>77.760000000000005</v>
      </c>
      <c r="K142">
        <v>76.459999999999994</v>
      </c>
      <c r="L142">
        <v>102</v>
      </c>
      <c r="M142">
        <v>220.3</v>
      </c>
      <c r="N142">
        <v>273.8</v>
      </c>
      <c r="Q142" s="3">
        <v>45568</v>
      </c>
      <c r="R142">
        <v>116.489</v>
      </c>
      <c r="S142" s="3">
        <v>45567</v>
      </c>
      <c r="T142">
        <v>1.7889999999999999</v>
      </c>
    </row>
    <row r="143" spans="2:20" x14ac:dyDescent="0.25">
      <c r="B143" s="3">
        <v>45579</v>
      </c>
      <c r="C143">
        <v>1.0909500000000001</v>
      </c>
      <c r="D143">
        <v>10.4262</v>
      </c>
      <c r="E143">
        <v>1</v>
      </c>
      <c r="F143" s="3">
        <v>45568</v>
      </c>
      <c r="G143">
        <v>591.79999999999995</v>
      </c>
      <c r="H143">
        <v>1616</v>
      </c>
      <c r="I143">
        <v>76.42</v>
      </c>
      <c r="K143">
        <v>75.680000000000007</v>
      </c>
      <c r="L143">
        <v>101.2</v>
      </c>
      <c r="M143">
        <v>215</v>
      </c>
      <c r="N143">
        <v>266.3</v>
      </c>
      <c r="Q143" s="3">
        <v>45567</v>
      </c>
      <c r="R143">
        <v>116.91800000000001</v>
      </c>
      <c r="S143" s="3">
        <v>45566</v>
      </c>
      <c r="T143">
        <v>1.7789999999999999</v>
      </c>
    </row>
    <row r="144" spans="2:20" x14ac:dyDescent="0.25">
      <c r="B144" s="3">
        <v>45576</v>
      </c>
      <c r="C144">
        <v>1.0938000000000001</v>
      </c>
      <c r="D144">
        <v>10.37105</v>
      </c>
      <c r="E144">
        <v>1</v>
      </c>
      <c r="F144" s="3">
        <v>45567</v>
      </c>
      <c r="G144">
        <v>596.4</v>
      </c>
      <c r="H144">
        <v>1629.5</v>
      </c>
      <c r="I144">
        <v>77.62</v>
      </c>
      <c r="K144">
        <v>76.66</v>
      </c>
      <c r="L144">
        <v>103.85</v>
      </c>
      <c r="M144">
        <v>213.3</v>
      </c>
      <c r="N144">
        <v>265.10000000000002</v>
      </c>
      <c r="Q144" s="3">
        <v>45566</v>
      </c>
      <c r="R144">
        <v>118.026</v>
      </c>
      <c r="S144" s="3">
        <v>45565</v>
      </c>
      <c r="T144">
        <v>1.7689999999999999</v>
      </c>
    </row>
    <row r="145" spans="2:20" x14ac:dyDescent="0.25">
      <c r="B145" s="3">
        <v>45575</v>
      </c>
      <c r="C145">
        <v>1.09355</v>
      </c>
      <c r="D145">
        <v>10.3902</v>
      </c>
      <c r="E145">
        <v>1</v>
      </c>
      <c r="F145" s="3">
        <v>45566</v>
      </c>
      <c r="G145">
        <v>595</v>
      </c>
      <c r="H145">
        <v>1605.5</v>
      </c>
      <c r="I145">
        <v>77.739999999999995</v>
      </c>
      <c r="K145">
        <v>75.64</v>
      </c>
      <c r="L145">
        <v>103.3</v>
      </c>
      <c r="M145">
        <v>211.7</v>
      </c>
      <c r="N145">
        <v>265.89999999999998</v>
      </c>
      <c r="Q145" s="3">
        <v>45565</v>
      </c>
      <c r="R145">
        <v>116.854</v>
      </c>
      <c r="S145" s="3">
        <v>45562</v>
      </c>
      <c r="T145">
        <v>1.76</v>
      </c>
    </row>
    <row r="146" spans="2:20" x14ac:dyDescent="0.25">
      <c r="B146" s="3">
        <v>45574</v>
      </c>
      <c r="C146">
        <v>1.09395</v>
      </c>
      <c r="D146">
        <v>10.4017</v>
      </c>
      <c r="E146">
        <v>1</v>
      </c>
      <c r="F146" s="3">
        <v>45565</v>
      </c>
      <c r="G146">
        <v>585.4</v>
      </c>
      <c r="H146">
        <v>1571.5</v>
      </c>
      <c r="I146">
        <v>79.180000000000007</v>
      </c>
      <c r="K146">
        <v>76.72</v>
      </c>
      <c r="L146">
        <v>104.25</v>
      </c>
      <c r="M146">
        <v>211.8</v>
      </c>
      <c r="N146">
        <v>268.2</v>
      </c>
      <c r="Q146" s="3">
        <v>45562</v>
      </c>
      <c r="R146">
        <v>116.83</v>
      </c>
      <c r="S146" s="3">
        <v>45561</v>
      </c>
      <c r="T146">
        <v>1.75</v>
      </c>
    </row>
    <row r="147" spans="2:20" x14ac:dyDescent="0.25">
      <c r="B147" s="3">
        <v>45573</v>
      </c>
      <c r="C147">
        <v>1.09815</v>
      </c>
      <c r="D147">
        <v>10.33405</v>
      </c>
      <c r="E147">
        <v>1</v>
      </c>
      <c r="F147" s="3">
        <v>45562</v>
      </c>
      <c r="G147">
        <v>591.20000000000005</v>
      </c>
      <c r="H147">
        <v>1575</v>
      </c>
      <c r="I147">
        <v>81.14</v>
      </c>
      <c r="K147">
        <v>77.819999999999993</v>
      </c>
      <c r="L147">
        <v>104.75</v>
      </c>
      <c r="M147">
        <v>212.5</v>
      </c>
      <c r="N147">
        <v>272.5</v>
      </c>
      <c r="Q147" s="3">
        <v>45561</v>
      </c>
      <c r="R147">
        <v>116.44</v>
      </c>
      <c r="S147" s="3">
        <v>45560</v>
      </c>
      <c r="T147">
        <v>1.7210000000000001</v>
      </c>
    </row>
    <row r="148" spans="2:20" x14ac:dyDescent="0.25">
      <c r="B148" s="3">
        <v>45572</v>
      </c>
      <c r="C148">
        <v>1.09755</v>
      </c>
      <c r="D148">
        <v>10.3543</v>
      </c>
      <c r="E148">
        <v>1</v>
      </c>
      <c r="F148" s="3">
        <v>45561</v>
      </c>
      <c r="G148">
        <v>599</v>
      </c>
      <c r="H148">
        <v>1585</v>
      </c>
      <c r="I148">
        <v>78.540000000000006</v>
      </c>
      <c r="K148">
        <v>78.7</v>
      </c>
      <c r="L148">
        <v>106.55</v>
      </c>
      <c r="M148">
        <v>216.7</v>
      </c>
      <c r="N148">
        <v>272.89999999999998</v>
      </c>
      <c r="Q148" s="3">
        <v>45560</v>
      </c>
      <c r="R148">
        <v>116.15</v>
      </c>
      <c r="S148" s="3">
        <v>45559</v>
      </c>
      <c r="T148">
        <v>1.7110000000000001</v>
      </c>
    </row>
    <row r="149" spans="2:20" x14ac:dyDescent="0.25">
      <c r="B149" s="3">
        <v>45569</v>
      </c>
      <c r="C149">
        <v>1.0976999999999999</v>
      </c>
      <c r="D149">
        <v>10.3696</v>
      </c>
      <c r="E149">
        <v>1</v>
      </c>
      <c r="F149" s="3">
        <v>45560</v>
      </c>
      <c r="G149">
        <v>594.79999999999995</v>
      </c>
      <c r="H149">
        <v>1569</v>
      </c>
      <c r="I149">
        <v>75.66</v>
      </c>
      <c r="K149">
        <v>78.38</v>
      </c>
      <c r="L149">
        <v>106.4</v>
      </c>
      <c r="M149">
        <v>214</v>
      </c>
      <c r="N149">
        <v>266.7</v>
      </c>
      <c r="Q149" s="3">
        <v>45559</v>
      </c>
      <c r="R149">
        <v>116.789</v>
      </c>
      <c r="S149" s="3">
        <v>45558</v>
      </c>
      <c r="T149">
        <v>1.7010000000000001</v>
      </c>
    </row>
    <row r="150" spans="2:20" x14ac:dyDescent="0.25">
      <c r="B150" s="3">
        <v>45568</v>
      </c>
      <c r="C150">
        <v>1.1032</v>
      </c>
      <c r="D150">
        <v>10.3065</v>
      </c>
      <c r="E150">
        <v>1</v>
      </c>
      <c r="F150" s="3">
        <v>45559</v>
      </c>
      <c r="G150">
        <v>580.6</v>
      </c>
      <c r="H150">
        <v>1562</v>
      </c>
      <c r="I150">
        <v>78.12</v>
      </c>
      <c r="K150">
        <v>77.88</v>
      </c>
      <c r="L150">
        <v>106.45</v>
      </c>
      <c r="M150">
        <v>214.8</v>
      </c>
      <c r="N150">
        <v>266</v>
      </c>
      <c r="Q150" s="3">
        <v>45558</v>
      </c>
      <c r="R150">
        <v>116.79300000000001</v>
      </c>
      <c r="S150" s="3">
        <v>45555</v>
      </c>
      <c r="T150">
        <v>1.6919999999999999</v>
      </c>
    </row>
    <row r="151" spans="2:20" x14ac:dyDescent="0.25">
      <c r="B151" s="3">
        <v>45567</v>
      </c>
      <c r="C151">
        <v>1.1045499999999999</v>
      </c>
      <c r="D151">
        <v>10.2666</v>
      </c>
      <c r="E151">
        <v>1</v>
      </c>
      <c r="F151" s="3">
        <v>45558</v>
      </c>
      <c r="G151">
        <v>578.20000000000005</v>
      </c>
      <c r="H151">
        <v>1576.5</v>
      </c>
      <c r="I151">
        <v>75.44</v>
      </c>
      <c r="K151">
        <v>77.84</v>
      </c>
      <c r="L151">
        <v>105.85</v>
      </c>
      <c r="M151">
        <v>214.1</v>
      </c>
      <c r="N151">
        <v>262.3</v>
      </c>
      <c r="Q151" s="3">
        <v>45555</v>
      </c>
      <c r="R151">
        <v>116.577</v>
      </c>
      <c r="S151" s="3">
        <v>45554</v>
      </c>
      <c r="T151">
        <v>1.6819999999999999</v>
      </c>
    </row>
    <row r="152" spans="2:20" x14ac:dyDescent="0.25">
      <c r="B152" s="3">
        <v>45566</v>
      </c>
      <c r="C152">
        <v>1.1067499999999999</v>
      </c>
      <c r="D152">
        <v>10.26125</v>
      </c>
      <c r="E152">
        <v>1</v>
      </c>
      <c r="F152" s="3">
        <v>45555</v>
      </c>
      <c r="G152">
        <v>577</v>
      </c>
      <c r="H152">
        <v>1601</v>
      </c>
      <c r="I152">
        <v>73.64</v>
      </c>
      <c r="K152">
        <v>77.28</v>
      </c>
      <c r="L152">
        <v>106.8</v>
      </c>
      <c r="M152">
        <v>209.4</v>
      </c>
      <c r="N152">
        <v>261.5</v>
      </c>
      <c r="Q152" s="3">
        <v>45554</v>
      </c>
      <c r="R152">
        <v>116.934</v>
      </c>
      <c r="S152" s="3">
        <v>45553</v>
      </c>
      <c r="T152">
        <v>1.653</v>
      </c>
    </row>
    <row r="153" spans="2:20" x14ac:dyDescent="0.25">
      <c r="B153" s="3">
        <v>45565</v>
      </c>
      <c r="C153">
        <v>1.1134500000000001</v>
      </c>
      <c r="D153">
        <v>10.159750000000001</v>
      </c>
      <c r="E153">
        <v>1</v>
      </c>
      <c r="F153" s="3">
        <v>45554</v>
      </c>
      <c r="G153">
        <v>583.6</v>
      </c>
      <c r="H153">
        <v>1605</v>
      </c>
      <c r="I153">
        <v>76.14</v>
      </c>
      <c r="K153">
        <v>76.3</v>
      </c>
      <c r="L153">
        <v>107.15</v>
      </c>
      <c r="M153">
        <v>210.9</v>
      </c>
      <c r="N153">
        <v>264.8</v>
      </c>
      <c r="Q153" s="3">
        <v>45553</v>
      </c>
      <c r="R153">
        <v>117.188</v>
      </c>
      <c r="S153" s="3">
        <v>45552</v>
      </c>
      <c r="T153">
        <v>1.643</v>
      </c>
    </row>
    <row r="154" spans="2:20" x14ac:dyDescent="0.25">
      <c r="B154" s="3">
        <v>45562</v>
      </c>
      <c r="C154">
        <v>1.11635</v>
      </c>
      <c r="D154">
        <v>10.089700000000001</v>
      </c>
      <c r="E154">
        <v>1</v>
      </c>
      <c r="F154" s="3">
        <v>45553</v>
      </c>
      <c r="G154">
        <v>573.6</v>
      </c>
      <c r="H154">
        <v>1598</v>
      </c>
      <c r="I154">
        <v>74.52</v>
      </c>
      <c r="K154">
        <v>75.14</v>
      </c>
      <c r="L154">
        <v>105.4</v>
      </c>
      <c r="M154">
        <v>209.3</v>
      </c>
      <c r="N154">
        <v>261.60000000000002</v>
      </c>
      <c r="Q154" s="3">
        <v>45552</v>
      </c>
      <c r="R154">
        <v>118.054</v>
      </c>
      <c r="S154" s="3">
        <v>45551</v>
      </c>
      <c r="T154">
        <v>1.633</v>
      </c>
    </row>
    <row r="155" spans="2:20" x14ac:dyDescent="0.25">
      <c r="B155" s="3">
        <v>45561</v>
      </c>
      <c r="C155">
        <v>1.11765</v>
      </c>
      <c r="D155">
        <v>10.116</v>
      </c>
      <c r="E155">
        <v>1</v>
      </c>
      <c r="F155" s="3">
        <v>45552</v>
      </c>
      <c r="G155">
        <v>575.6</v>
      </c>
      <c r="H155">
        <v>1610</v>
      </c>
      <c r="I155">
        <v>72.92</v>
      </c>
      <c r="K155">
        <v>74.959999999999994</v>
      </c>
      <c r="L155">
        <v>105.45</v>
      </c>
      <c r="M155">
        <v>207.1</v>
      </c>
      <c r="N155">
        <v>260.60000000000002</v>
      </c>
      <c r="Q155" s="3">
        <v>45551</v>
      </c>
      <c r="R155">
        <v>117.947</v>
      </c>
      <c r="S155" s="3">
        <v>45548</v>
      </c>
      <c r="T155">
        <v>1.6240000000000001</v>
      </c>
    </row>
    <row r="156" spans="2:20" x14ac:dyDescent="0.25">
      <c r="B156" s="3">
        <v>45560</v>
      </c>
      <c r="C156">
        <v>1.1133</v>
      </c>
      <c r="D156">
        <v>10.180300000000001</v>
      </c>
      <c r="E156">
        <v>1</v>
      </c>
      <c r="F156" s="3">
        <v>45551</v>
      </c>
      <c r="G156">
        <v>566.79999999999995</v>
      </c>
      <c r="H156">
        <v>1618.5</v>
      </c>
      <c r="I156">
        <v>72.52</v>
      </c>
      <c r="K156">
        <v>75.3</v>
      </c>
      <c r="L156">
        <v>104.3</v>
      </c>
      <c r="M156">
        <v>205.9</v>
      </c>
      <c r="N156">
        <v>254.3</v>
      </c>
      <c r="Q156" s="3">
        <v>45548</v>
      </c>
      <c r="R156">
        <v>117.992</v>
      </c>
      <c r="S156" s="3">
        <v>45547</v>
      </c>
      <c r="T156">
        <v>1.6140000000000001</v>
      </c>
    </row>
    <row r="157" spans="2:20" x14ac:dyDescent="0.25">
      <c r="B157" s="3">
        <v>45559</v>
      </c>
      <c r="C157">
        <v>1.11805</v>
      </c>
      <c r="D157">
        <v>10.09825</v>
      </c>
      <c r="E157">
        <v>1</v>
      </c>
      <c r="F157" s="3">
        <v>45548</v>
      </c>
      <c r="G157">
        <v>566.20000000000005</v>
      </c>
      <c r="H157">
        <v>1600</v>
      </c>
      <c r="I157">
        <v>73.319999999999993</v>
      </c>
      <c r="K157">
        <v>75.900000000000006</v>
      </c>
      <c r="L157">
        <v>102.95</v>
      </c>
      <c r="M157">
        <v>205.3</v>
      </c>
      <c r="N157">
        <v>254.8</v>
      </c>
      <c r="Q157" s="3">
        <v>45547</v>
      </c>
      <c r="R157">
        <v>118.229</v>
      </c>
      <c r="S157" s="3">
        <v>45546</v>
      </c>
      <c r="T157">
        <v>1.585</v>
      </c>
    </row>
    <row r="158" spans="2:20" x14ac:dyDescent="0.25">
      <c r="B158" s="3">
        <v>45558</v>
      </c>
      <c r="C158">
        <v>1.1112500000000001</v>
      </c>
      <c r="D158">
        <v>10.194800000000001</v>
      </c>
      <c r="E158">
        <v>1</v>
      </c>
      <c r="F158" s="3">
        <v>45547</v>
      </c>
      <c r="G158">
        <v>567.20000000000005</v>
      </c>
      <c r="H158">
        <v>1628</v>
      </c>
      <c r="I158">
        <v>71.36</v>
      </c>
      <c r="K158">
        <v>75.2</v>
      </c>
      <c r="L158">
        <v>104.45</v>
      </c>
      <c r="M158">
        <v>203</v>
      </c>
      <c r="N158">
        <v>252</v>
      </c>
      <c r="Q158" s="3">
        <v>45546</v>
      </c>
      <c r="R158">
        <v>118.69499999999999</v>
      </c>
      <c r="S158" s="3">
        <v>45545</v>
      </c>
      <c r="T158">
        <v>1.575</v>
      </c>
    </row>
    <row r="159" spans="2:20" x14ac:dyDescent="0.25">
      <c r="B159" s="3">
        <v>45555</v>
      </c>
      <c r="C159">
        <v>1.11625</v>
      </c>
      <c r="D159">
        <v>10.173999999999999</v>
      </c>
      <c r="E159">
        <v>1</v>
      </c>
      <c r="F159" s="3">
        <v>45546</v>
      </c>
      <c r="G159">
        <v>562.20000000000005</v>
      </c>
      <c r="H159">
        <v>1663</v>
      </c>
      <c r="I159">
        <v>71.08</v>
      </c>
      <c r="K159">
        <v>74.739999999999995</v>
      </c>
      <c r="L159">
        <v>104.15</v>
      </c>
      <c r="M159">
        <v>201.3</v>
      </c>
      <c r="N159">
        <v>249.9</v>
      </c>
      <c r="Q159" s="3">
        <v>45545</v>
      </c>
      <c r="R159">
        <v>117.813</v>
      </c>
      <c r="S159" s="3">
        <v>45544</v>
      </c>
      <c r="T159">
        <v>1.5649999999999999</v>
      </c>
    </row>
    <row r="160" spans="2:20" x14ac:dyDescent="0.25">
      <c r="B160" s="3">
        <v>45554</v>
      </c>
      <c r="C160">
        <v>1.11615</v>
      </c>
      <c r="D160">
        <v>10.161849999999999</v>
      </c>
      <c r="E160">
        <v>1</v>
      </c>
      <c r="F160" s="3">
        <v>45545</v>
      </c>
      <c r="G160">
        <v>565.20000000000005</v>
      </c>
      <c r="H160">
        <v>1684.5</v>
      </c>
      <c r="I160">
        <v>68.98</v>
      </c>
      <c r="K160">
        <v>75.56</v>
      </c>
      <c r="L160">
        <v>104.75</v>
      </c>
      <c r="M160">
        <v>202</v>
      </c>
      <c r="N160">
        <v>248.7</v>
      </c>
      <c r="Q160" s="3">
        <v>45544</v>
      </c>
      <c r="R160">
        <v>117.432</v>
      </c>
      <c r="S160" s="3">
        <v>45541</v>
      </c>
      <c r="T160">
        <v>1.556</v>
      </c>
    </row>
    <row r="161" spans="2:20" x14ac:dyDescent="0.25">
      <c r="B161" s="3">
        <v>45553</v>
      </c>
      <c r="C161">
        <v>1.11185</v>
      </c>
      <c r="D161">
        <v>10.2104</v>
      </c>
      <c r="E161">
        <v>1</v>
      </c>
      <c r="F161" s="3">
        <v>45544</v>
      </c>
      <c r="G161">
        <v>563.79999999999995</v>
      </c>
      <c r="H161">
        <v>1720.5</v>
      </c>
      <c r="I161">
        <v>77.64</v>
      </c>
      <c r="K161">
        <v>75.400000000000006</v>
      </c>
      <c r="L161">
        <v>106.05</v>
      </c>
      <c r="M161">
        <v>201.3</v>
      </c>
      <c r="N161">
        <v>254.9</v>
      </c>
      <c r="Q161" s="3">
        <v>45541</v>
      </c>
      <c r="R161">
        <v>117.202</v>
      </c>
      <c r="S161" s="3">
        <v>45540</v>
      </c>
      <c r="T161">
        <v>1.546</v>
      </c>
    </row>
    <row r="162" spans="2:20" x14ac:dyDescent="0.25">
      <c r="B162" s="3">
        <v>45552</v>
      </c>
      <c r="C162">
        <v>1.1113500000000001</v>
      </c>
      <c r="D162">
        <v>10.1905</v>
      </c>
      <c r="E162">
        <v>1</v>
      </c>
      <c r="F162" s="3">
        <v>45541</v>
      </c>
      <c r="G162">
        <v>551.4</v>
      </c>
      <c r="H162">
        <v>1706.5</v>
      </c>
      <c r="I162">
        <v>78.2</v>
      </c>
      <c r="K162">
        <v>74.58</v>
      </c>
      <c r="L162">
        <v>105.15</v>
      </c>
      <c r="M162">
        <v>199.65</v>
      </c>
      <c r="N162">
        <v>254.7</v>
      </c>
      <c r="Q162" s="3">
        <v>45540</v>
      </c>
      <c r="R162">
        <v>117.136</v>
      </c>
      <c r="S162" s="3">
        <v>45539</v>
      </c>
      <c r="T162">
        <v>1.5169999999999999</v>
      </c>
    </row>
    <row r="163" spans="2:20" x14ac:dyDescent="0.25">
      <c r="B163" s="3">
        <v>45551</v>
      </c>
      <c r="C163">
        <v>1.1132500000000001</v>
      </c>
      <c r="D163">
        <v>10.17535</v>
      </c>
      <c r="E163">
        <v>1</v>
      </c>
      <c r="F163" s="3">
        <v>45540</v>
      </c>
      <c r="G163">
        <v>561.20000000000005</v>
      </c>
      <c r="H163">
        <v>1700</v>
      </c>
      <c r="I163">
        <v>80.3</v>
      </c>
      <c r="K163">
        <v>75.8</v>
      </c>
      <c r="L163">
        <v>106.15</v>
      </c>
      <c r="M163">
        <v>201.6</v>
      </c>
      <c r="N163">
        <v>257.39999999999998</v>
      </c>
      <c r="Q163" s="3">
        <v>45539</v>
      </c>
      <c r="R163">
        <v>116.84399999999999</v>
      </c>
      <c r="S163" s="3">
        <v>45538</v>
      </c>
      <c r="T163">
        <v>1.5069999999999999</v>
      </c>
    </row>
    <row r="164" spans="2:20" x14ac:dyDescent="0.25">
      <c r="B164" s="3">
        <v>45548</v>
      </c>
      <c r="C164">
        <v>1.10765</v>
      </c>
      <c r="D164">
        <v>10.233000000000001</v>
      </c>
      <c r="E164">
        <v>1</v>
      </c>
      <c r="F164" s="3">
        <v>45539</v>
      </c>
      <c r="G164">
        <v>572.79999999999995</v>
      </c>
      <c r="H164">
        <v>1759</v>
      </c>
      <c r="I164">
        <v>80.540000000000006</v>
      </c>
      <c r="K164">
        <v>76</v>
      </c>
      <c r="L164">
        <v>105.3</v>
      </c>
      <c r="M164">
        <v>203.3</v>
      </c>
      <c r="N164">
        <v>260.89999999999998</v>
      </c>
      <c r="Q164" s="3">
        <v>45538</v>
      </c>
      <c r="R164">
        <v>116.249</v>
      </c>
      <c r="S164" s="3">
        <v>45537</v>
      </c>
      <c r="T164">
        <v>1.4970000000000001</v>
      </c>
    </row>
    <row r="165" spans="2:20" x14ac:dyDescent="0.25">
      <c r="B165" s="3">
        <v>45547</v>
      </c>
      <c r="C165">
        <v>1.10745</v>
      </c>
      <c r="D165">
        <v>10.2844</v>
      </c>
      <c r="E165">
        <v>1</v>
      </c>
      <c r="F165" s="3">
        <v>45538</v>
      </c>
      <c r="G165">
        <v>584.6</v>
      </c>
      <c r="H165">
        <v>1781</v>
      </c>
      <c r="I165">
        <v>81.56</v>
      </c>
      <c r="K165">
        <v>76.52</v>
      </c>
      <c r="L165">
        <v>105.15</v>
      </c>
      <c r="M165">
        <v>205.4</v>
      </c>
      <c r="N165">
        <v>265.89999999999998</v>
      </c>
      <c r="Q165" s="3">
        <v>45537</v>
      </c>
      <c r="R165">
        <v>115.295</v>
      </c>
      <c r="S165" s="3">
        <v>45534</v>
      </c>
      <c r="T165">
        <v>1.4870000000000001</v>
      </c>
    </row>
    <row r="166" spans="2:20" x14ac:dyDescent="0.25">
      <c r="B166" s="3">
        <v>45546</v>
      </c>
      <c r="C166">
        <v>1.1012</v>
      </c>
      <c r="D166">
        <v>10.389200000000001</v>
      </c>
      <c r="E166">
        <v>1</v>
      </c>
      <c r="F166" s="3">
        <v>45537</v>
      </c>
      <c r="G166">
        <v>590.4</v>
      </c>
      <c r="H166">
        <v>1785.5</v>
      </c>
      <c r="I166">
        <v>83.14</v>
      </c>
      <c r="K166">
        <v>76.2</v>
      </c>
      <c r="L166">
        <v>106.45</v>
      </c>
      <c r="M166">
        <v>206.9</v>
      </c>
      <c r="N166">
        <v>269.2</v>
      </c>
      <c r="Q166" s="3">
        <v>45534</v>
      </c>
      <c r="R166">
        <v>116.20099999999999</v>
      </c>
      <c r="S166" s="3">
        <v>45533</v>
      </c>
      <c r="T166">
        <v>1.478</v>
      </c>
    </row>
    <row r="167" spans="2:20" x14ac:dyDescent="0.25">
      <c r="B167" s="3">
        <v>45545</v>
      </c>
      <c r="C167">
        <v>1.10195</v>
      </c>
      <c r="D167">
        <v>10.3749</v>
      </c>
      <c r="E167">
        <v>1</v>
      </c>
      <c r="F167" s="3">
        <v>45534</v>
      </c>
      <c r="G167">
        <v>587.20000000000005</v>
      </c>
      <c r="H167">
        <v>1783.5</v>
      </c>
      <c r="I167">
        <v>83.82</v>
      </c>
      <c r="K167">
        <v>76.52</v>
      </c>
      <c r="L167">
        <v>105.9</v>
      </c>
      <c r="M167">
        <v>207.3</v>
      </c>
      <c r="N167">
        <v>272.60000000000002</v>
      </c>
      <c r="Q167" s="3">
        <v>45533</v>
      </c>
      <c r="R167">
        <v>116.32599999999999</v>
      </c>
      <c r="S167" s="3">
        <v>45532</v>
      </c>
      <c r="T167">
        <v>1.458</v>
      </c>
    </row>
    <row r="168" spans="2:20" x14ac:dyDescent="0.25">
      <c r="B168" s="3">
        <v>45544</v>
      </c>
      <c r="C168">
        <v>1.10345</v>
      </c>
      <c r="D168">
        <v>10.37965</v>
      </c>
      <c r="E168">
        <v>1</v>
      </c>
      <c r="F168" s="3">
        <v>45533</v>
      </c>
      <c r="G168">
        <v>584</v>
      </c>
      <c r="H168">
        <v>1787.5</v>
      </c>
      <c r="I168">
        <v>83.86</v>
      </c>
      <c r="K168">
        <v>76.099999999999994</v>
      </c>
      <c r="L168">
        <v>105.45</v>
      </c>
      <c r="M168">
        <v>207.2</v>
      </c>
      <c r="N168">
        <v>269.5</v>
      </c>
      <c r="Q168" s="3">
        <v>45532</v>
      </c>
      <c r="R168">
        <v>116.86199999999999</v>
      </c>
      <c r="S168" s="3">
        <v>45531</v>
      </c>
      <c r="T168">
        <v>1.4490000000000001</v>
      </c>
    </row>
    <row r="169" spans="2:20" x14ac:dyDescent="0.25">
      <c r="B169" s="3">
        <v>45541</v>
      </c>
      <c r="C169">
        <v>1.1085</v>
      </c>
      <c r="D169">
        <v>10.30025</v>
      </c>
      <c r="E169">
        <v>1</v>
      </c>
      <c r="F169" s="3">
        <v>45532</v>
      </c>
      <c r="G169">
        <v>579.79999999999995</v>
      </c>
      <c r="H169">
        <v>1773</v>
      </c>
      <c r="I169">
        <v>83.54</v>
      </c>
      <c r="K169">
        <v>75.84</v>
      </c>
      <c r="L169">
        <v>105</v>
      </c>
      <c r="M169">
        <v>205.1</v>
      </c>
      <c r="N169">
        <v>266.7</v>
      </c>
      <c r="Q169" s="3">
        <v>45531</v>
      </c>
      <c r="R169">
        <v>116.959</v>
      </c>
      <c r="S169" s="3">
        <v>45530</v>
      </c>
      <c r="T169">
        <v>1.4390000000000001</v>
      </c>
    </row>
    <row r="170" spans="2:20" x14ac:dyDescent="0.25">
      <c r="B170" s="3">
        <v>45540</v>
      </c>
      <c r="C170">
        <v>1.1110500000000001</v>
      </c>
      <c r="D170">
        <v>10.25665</v>
      </c>
      <c r="E170">
        <v>1</v>
      </c>
      <c r="F170" s="3">
        <v>45531</v>
      </c>
      <c r="G170">
        <v>577.4</v>
      </c>
      <c r="H170">
        <v>1770</v>
      </c>
      <c r="I170">
        <v>84.78</v>
      </c>
      <c r="K170">
        <v>75.48</v>
      </c>
      <c r="L170">
        <v>105</v>
      </c>
      <c r="M170">
        <v>204.3</v>
      </c>
      <c r="N170">
        <v>266.2</v>
      </c>
      <c r="Q170" s="3">
        <v>45530</v>
      </c>
      <c r="R170">
        <v>117.496</v>
      </c>
      <c r="S170" s="3">
        <v>45527</v>
      </c>
      <c r="T170">
        <v>1.429</v>
      </c>
    </row>
    <row r="171" spans="2:20" x14ac:dyDescent="0.25">
      <c r="B171" s="3">
        <v>45539</v>
      </c>
      <c r="C171">
        <v>1.10825</v>
      </c>
      <c r="D171">
        <v>10.27905</v>
      </c>
      <c r="E171">
        <v>1</v>
      </c>
      <c r="F171" s="3">
        <v>45530</v>
      </c>
      <c r="G171">
        <v>578</v>
      </c>
      <c r="H171">
        <v>1763</v>
      </c>
      <c r="I171">
        <v>84.8</v>
      </c>
      <c r="K171">
        <v>76</v>
      </c>
      <c r="L171">
        <v>104.95</v>
      </c>
      <c r="M171">
        <v>203.9</v>
      </c>
      <c r="N171">
        <v>268.5</v>
      </c>
      <c r="Q171" s="3">
        <v>45527</v>
      </c>
      <c r="R171">
        <v>117.94</v>
      </c>
      <c r="S171" s="3">
        <v>45526</v>
      </c>
      <c r="T171">
        <v>1.419</v>
      </c>
    </row>
    <row r="172" spans="2:20" x14ac:dyDescent="0.25">
      <c r="B172" s="3">
        <v>45538</v>
      </c>
      <c r="C172">
        <v>1.1043499999999999</v>
      </c>
      <c r="D172">
        <v>10.30705</v>
      </c>
      <c r="E172">
        <v>1</v>
      </c>
      <c r="F172" s="3">
        <v>45527</v>
      </c>
      <c r="G172">
        <v>574.20000000000005</v>
      </c>
      <c r="H172">
        <v>1758</v>
      </c>
      <c r="I172">
        <v>84.46</v>
      </c>
      <c r="K172">
        <v>75.12</v>
      </c>
      <c r="L172">
        <v>104.65</v>
      </c>
      <c r="M172">
        <v>205.6</v>
      </c>
      <c r="N172">
        <v>268</v>
      </c>
      <c r="Q172" s="3">
        <v>45526</v>
      </c>
      <c r="R172">
        <v>117.654</v>
      </c>
      <c r="S172" s="3">
        <v>45525</v>
      </c>
      <c r="T172">
        <v>1.39</v>
      </c>
    </row>
    <row r="173" spans="2:20" x14ac:dyDescent="0.25">
      <c r="B173" s="3">
        <v>45537</v>
      </c>
      <c r="C173">
        <v>1.1072</v>
      </c>
      <c r="D173">
        <v>10.2522</v>
      </c>
      <c r="E173">
        <v>1</v>
      </c>
      <c r="F173" s="3">
        <v>45526</v>
      </c>
      <c r="G173">
        <v>577.20000000000005</v>
      </c>
      <c r="H173">
        <v>1745</v>
      </c>
      <c r="I173">
        <v>83.22</v>
      </c>
      <c r="K173">
        <v>74.48</v>
      </c>
      <c r="L173">
        <v>103.65</v>
      </c>
      <c r="M173">
        <v>204.1</v>
      </c>
      <c r="N173">
        <v>264.5</v>
      </c>
      <c r="Q173" s="3">
        <v>45525</v>
      </c>
      <c r="R173">
        <v>118.27</v>
      </c>
      <c r="S173" s="3">
        <v>45524</v>
      </c>
      <c r="T173">
        <v>1.381</v>
      </c>
    </row>
    <row r="174" spans="2:20" x14ac:dyDescent="0.25">
      <c r="B174" s="3">
        <v>45534</v>
      </c>
      <c r="C174">
        <v>1.1047499999999999</v>
      </c>
      <c r="D174">
        <v>10.2714</v>
      </c>
      <c r="E174">
        <v>1</v>
      </c>
      <c r="F174" s="3">
        <v>45525</v>
      </c>
      <c r="G174">
        <v>572.79999999999995</v>
      </c>
      <c r="H174">
        <v>1731</v>
      </c>
      <c r="I174">
        <v>83.56</v>
      </c>
      <c r="K174">
        <v>73.62</v>
      </c>
      <c r="L174">
        <v>103.1</v>
      </c>
      <c r="M174">
        <v>203.2</v>
      </c>
      <c r="N174">
        <v>263.2</v>
      </c>
      <c r="Q174" s="3">
        <v>45524</v>
      </c>
      <c r="R174">
        <v>118.01</v>
      </c>
      <c r="S174" s="3">
        <v>45523</v>
      </c>
      <c r="T174">
        <v>1.371</v>
      </c>
    </row>
    <row r="175" spans="2:20" x14ac:dyDescent="0.25">
      <c r="B175" s="3">
        <v>45533</v>
      </c>
      <c r="C175">
        <v>1.10775</v>
      </c>
      <c r="D175">
        <v>10.23175</v>
      </c>
      <c r="E175">
        <v>1</v>
      </c>
      <c r="F175" s="3">
        <v>45524</v>
      </c>
      <c r="G175">
        <v>573</v>
      </c>
      <c r="H175">
        <v>1749.5</v>
      </c>
      <c r="I175">
        <v>82.66</v>
      </c>
      <c r="K175">
        <v>73.52</v>
      </c>
      <c r="L175">
        <v>102.2</v>
      </c>
      <c r="M175">
        <v>202.3</v>
      </c>
      <c r="N175">
        <v>264.2</v>
      </c>
      <c r="Q175" s="3">
        <v>45523</v>
      </c>
      <c r="R175">
        <v>118.026</v>
      </c>
      <c r="S175" s="3">
        <v>45520</v>
      </c>
      <c r="T175">
        <v>1.361</v>
      </c>
    </row>
    <row r="176" spans="2:20" x14ac:dyDescent="0.25">
      <c r="B176" s="3">
        <v>45532</v>
      </c>
      <c r="C176">
        <v>1.11205</v>
      </c>
      <c r="D176">
        <v>10.19985</v>
      </c>
      <c r="E176">
        <v>1</v>
      </c>
      <c r="F176" s="3">
        <v>45523</v>
      </c>
      <c r="G176">
        <v>573.20000000000005</v>
      </c>
      <c r="H176">
        <v>1753</v>
      </c>
      <c r="I176">
        <v>82.72</v>
      </c>
      <c r="K176">
        <v>74.12</v>
      </c>
      <c r="L176">
        <v>104.25</v>
      </c>
      <c r="M176">
        <v>201.6</v>
      </c>
      <c r="N176">
        <v>264.10000000000002</v>
      </c>
      <c r="Q176" s="3">
        <v>45520</v>
      </c>
      <c r="R176">
        <v>117.82299999999999</v>
      </c>
      <c r="S176" s="3">
        <v>45519</v>
      </c>
      <c r="T176">
        <v>1.351</v>
      </c>
    </row>
    <row r="177" spans="2:20" x14ac:dyDescent="0.25">
      <c r="B177" s="3">
        <v>45531</v>
      </c>
      <c r="C177">
        <v>1.1184499999999999</v>
      </c>
      <c r="D177">
        <v>10.150700000000001</v>
      </c>
      <c r="E177">
        <v>1</v>
      </c>
      <c r="F177" s="3">
        <v>45520</v>
      </c>
      <c r="G177">
        <v>571.79999999999995</v>
      </c>
      <c r="H177">
        <v>1773.5</v>
      </c>
      <c r="I177">
        <v>81.739999999999995</v>
      </c>
      <c r="K177">
        <v>74.3</v>
      </c>
      <c r="L177">
        <v>103.75</v>
      </c>
      <c r="M177">
        <v>200.1</v>
      </c>
      <c r="N177">
        <v>264.39999999999998</v>
      </c>
      <c r="Q177" s="3">
        <v>45519</v>
      </c>
      <c r="R177">
        <v>117.467</v>
      </c>
      <c r="S177" s="3">
        <v>45518</v>
      </c>
      <c r="T177">
        <v>1.3220000000000001</v>
      </c>
    </row>
    <row r="178" spans="2:20" x14ac:dyDescent="0.25">
      <c r="B178" s="3">
        <v>45530</v>
      </c>
      <c r="C178">
        <v>1.11615</v>
      </c>
      <c r="D178">
        <v>10.215350000000001</v>
      </c>
      <c r="E178">
        <v>1</v>
      </c>
      <c r="F178" s="3">
        <v>45519</v>
      </c>
      <c r="G178">
        <v>570.20000000000005</v>
      </c>
      <c r="H178">
        <v>1784.5</v>
      </c>
      <c r="I178">
        <v>81.48</v>
      </c>
      <c r="K178">
        <v>73.36</v>
      </c>
      <c r="L178">
        <v>103.45</v>
      </c>
      <c r="M178">
        <v>200.7</v>
      </c>
      <c r="N178">
        <v>263.60000000000002</v>
      </c>
      <c r="Q178" s="3">
        <v>45518</v>
      </c>
      <c r="R178">
        <v>118.30500000000001</v>
      </c>
      <c r="S178" s="3">
        <v>45517</v>
      </c>
      <c r="T178">
        <v>1.3129999999999999</v>
      </c>
    </row>
    <row r="179" spans="2:20" x14ac:dyDescent="0.25">
      <c r="B179" s="3">
        <v>45527</v>
      </c>
      <c r="C179">
        <v>1.1191500000000001</v>
      </c>
      <c r="D179">
        <v>10.1792</v>
      </c>
      <c r="E179">
        <v>1</v>
      </c>
      <c r="F179" s="3">
        <v>45518</v>
      </c>
      <c r="G179">
        <v>561.4</v>
      </c>
      <c r="H179">
        <v>1733.5</v>
      </c>
      <c r="I179">
        <v>80.040000000000006</v>
      </c>
      <c r="K179">
        <v>71.8</v>
      </c>
      <c r="L179">
        <v>103.3</v>
      </c>
      <c r="M179">
        <v>200.3</v>
      </c>
      <c r="N179">
        <v>259.39999999999998</v>
      </c>
      <c r="Q179" s="3">
        <v>45517</v>
      </c>
      <c r="R179">
        <v>119.01900000000001</v>
      </c>
      <c r="S179" s="3">
        <v>45516</v>
      </c>
      <c r="T179">
        <v>1.3029999999999999</v>
      </c>
    </row>
    <row r="180" spans="2:20" x14ac:dyDescent="0.25">
      <c r="B180" s="3">
        <v>45526</v>
      </c>
      <c r="C180">
        <v>1.1112500000000001</v>
      </c>
      <c r="D180">
        <v>10.2469</v>
      </c>
      <c r="E180">
        <v>1</v>
      </c>
      <c r="F180" s="3">
        <v>45517</v>
      </c>
      <c r="G180">
        <v>557.6</v>
      </c>
      <c r="H180">
        <v>1745</v>
      </c>
      <c r="I180">
        <v>79.319999999999993</v>
      </c>
      <c r="K180">
        <v>71.540000000000006</v>
      </c>
      <c r="L180">
        <v>102.55</v>
      </c>
      <c r="M180">
        <v>200.5</v>
      </c>
      <c r="N180">
        <v>257</v>
      </c>
      <c r="Q180" s="3">
        <v>45516</v>
      </c>
      <c r="R180">
        <v>118.20099999999999</v>
      </c>
      <c r="S180" s="3">
        <v>45513</v>
      </c>
      <c r="T180">
        <v>1.2929999999999999</v>
      </c>
    </row>
    <row r="181" spans="2:20" x14ac:dyDescent="0.25">
      <c r="B181" s="3">
        <v>45525</v>
      </c>
      <c r="C181">
        <v>1.1150500000000001</v>
      </c>
      <c r="D181">
        <v>10.18465</v>
      </c>
      <c r="E181">
        <v>1</v>
      </c>
      <c r="F181" s="3">
        <v>45516</v>
      </c>
      <c r="G181">
        <v>553</v>
      </c>
      <c r="H181">
        <v>1724</v>
      </c>
      <c r="I181">
        <v>78.98</v>
      </c>
      <c r="K181">
        <v>71.08</v>
      </c>
      <c r="L181">
        <v>102.15</v>
      </c>
      <c r="M181">
        <v>200.5</v>
      </c>
      <c r="N181">
        <v>255.7</v>
      </c>
      <c r="Q181" s="3">
        <v>45513</v>
      </c>
      <c r="R181">
        <v>118.065</v>
      </c>
      <c r="S181" s="3">
        <v>45512</v>
      </c>
      <c r="T181">
        <v>1.2829999999999999</v>
      </c>
    </row>
    <row r="182" spans="2:20" x14ac:dyDescent="0.25">
      <c r="B182" s="3">
        <v>45524</v>
      </c>
      <c r="C182">
        <v>1.1130500000000001</v>
      </c>
      <c r="D182">
        <v>10.2057</v>
      </c>
      <c r="E182">
        <v>1</v>
      </c>
      <c r="F182" s="3">
        <v>45513</v>
      </c>
      <c r="G182">
        <v>550.4</v>
      </c>
      <c r="H182">
        <v>1709</v>
      </c>
      <c r="I182">
        <v>79.7</v>
      </c>
      <c r="K182">
        <v>70.28</v>
      </c>
      <c r="L182">
        <v>101.85</v>
      </c>
      <c r="M182">
        <v>199.3</v>
      </c>
      <c r="N182">
        <v>256</v>
      </c>
      <c r="Q182" s="3">
        <v>45512</v>
      </c>
      <c r="R182">
        <v>117.599</v>
      </c>
      <c r="S182" s="3">
        <v>45511</v>
      </c>
      <c r="T182">
        <v>1.254</v>
      </c>
    </row>
    <row r="183" spans="2:20" x14ac:dyDescent="0.25">
      <c r="B183" s="3">
        <v>45523</v>
      </c>
      <c r="C183">
        <v>1.1085499999999999</v>
      </c>
      <c r="D183">
        <v>10.312900000000001</v>
      </c>
      <c r="E183">
        <v>1</v>
      </c>
      <c r="F183" s="3">
        <v>45512</v>
      </c>
      <c r="G183">
        <v>549.79999999999995</v>
      </c>
      <c r="H183">
        <v>1695</v>
      </c>
      <c r="I183">
        <v>79.819999999999993</v>
      </c>
      <c r="K183">
        <v>70.2</v>
      </c>
      <c r="L183">
        <v>101.15</v>
      </c>
      <c r="M183">
        <v>198.3</v>
      </c>
      <c r="N183">
        <v>256.39999999999998</v>
      </c>
      <c r="Q183" s="3">
        <v>45511</v>
      </c>
      <c r="R183">
        <v>117.676</v>
      </c>
      <c r="S183" s="3">
        <v>45510</v>
      </c>
      <c r="T183">
        <v>1.244</v>
      </c>
    </row>
    <row r="184" spans="2:20" x14ac:dyDescent="0.25">
      <c r="B184" s="3">
        <v>45520</v>
      </c>
      <c r="C184">
        <v>1.1028500000000001</v>
      </c>
      <c r="D184">
        <v>10.445650000000001</v>
      </c>
      <c r="E184">
        <v>1</v>
      </c>
      <c r="F184" s="3">
        <v>45511</v>
      </c>
      <c r="G184">
        <v>544</v>
      </c>
      <c r="H184">
        <v>1686</v>
      </c>
      <c r="I184">
        <v>80.400000000000006</v>
      </c>
      <c r="K184">
        <v>70.02</v>
      </c>
      <c r="L184">
        <v>100.65</v>
      </c>
      <c r="M184">
        <v>197.75</v>
      </c>
      <c r="N184">
        <v>254.1</v>
      </c>
      <c r="Q184" s="3">
        <v>45510</v>
      </c>
      <c r="R184">
        <v>118.732</v>
      </c>
      <c r="S184" s="3">
        <v>45509</v>
      </c>
      <c r="T184">
        <v>1.2350000000000001</v>
      </c>
    </row>
    <row r="185" spans="2:20" x14ac:dyDescent="0.25">
      <c r="B185" s="3">
        <v>45519</v>
      </c>
      <c r="C185">
        <v>1.0972</v>
      </c>
      <c r="D185">
        <v>10.5404</v>
      </c>
      <c r="E185">
        <v>1</v>
      </c>
      <c r="F185" s="3">
        <v>45510</v>
      </c>
      <c r="G185">
        <v>537.6</v>
      </c>
      <c r="H185">
        <v>1666</v>
      </c>
      <c r="I185">
        <v>79.540000000000006</v>
      </c>
      <c r="K185">
        <v>69.14</v>
      </c>
      <c r="L185">
        <v>98.82</v>
      </c>
      <c r="M185">
        <v>193</v>
      </c>
      <c r="N185">
        <v>250.2</v>
      </c>
      <c r="Q185" s="3">
        <v>45509</v>
      </c>
      <c r="R185">
        <v>119.325</v>
      </c>
      <c r="S185" s="3">
        <v>45506</v>
      </c>
      <c r="T185">
        <v>1.2250000000000001</v>
      </c>
    </row>
    <row r="186" spans="2:20" x14ac:dyDescent="0.25">
      <c r="B186" s="3">
        <v>45518</v>
      </c>
      <c r="C186">
        <v>1.1012500000000001</v>
      </c>
      <c r="D186">
        <v>10.4689</v>
      </c>
      <c r="E186">
        <v>1</v>
      </c>
      <c r="F186" s="3">
        <v>45509</v>
      </c>
      <c r="G186">
        <v>540.6</v>
      </c>
      <c r="H186">
        <v>1669.5</v>
      </c>
      <c r="I186">
        <v>79.819999999999993</v>
      </c>
      <c r="K186">
        <v>69.040000000000006</v>
      </c>
      <c r="L186">
        <v>100.15</v>
      </c>
      <c r="M186">
        <v>194.2</v>
      </c>
      <c r="N186">
        <v>251.8</v>
      </c>
      <c r="Q186" s="3">
        <v>45506</v>
      </c>
      <c r="R186">
        <v>119.41200000000001</v>
      </c>
      <c r="S186" s="3">
        <v>45505</v>
      </c>
      <c r="T186">
        <v>1.2150000000000001</v>
      </c>
    </row>
    <row r="187" spans="2:20" x14ac:dyDescent="0.25">
      <c r="B187" s="3">
        <v>45517</v>
      </c>
      <c r="C187">
        <v>1.0992999999999999</v>
      </c>
      <c r="D187">
        <v>10.46805</v>
      </c>
      <c r="E187">
        <v>1</v>
      </c>
      <c r="F187" s="3">
        <v>45506</v>
      </c>
      <c r="G187">
        <v>547.79999999999995</v>
      </c>
      <c r="H187">
        <v>1713</v>
      </c>
      <c r="I187">
        <v>82.06</v>
      </c>
      <c r="K187">
        <v>71.36</v>
      </c>
      <c r="L187">
        <v>102.1</v>
      </c>
      <c r="M187">
        <v>198.05</v>
      </c>
      <c r="N187">
        <v>259.5</v>
      </c>
      <c r="Q187" s="3">
        <v>45505</v>
      </c>
      <c r="R187">
        <v>118.26900000000001</v>
      </c>
      <c r="S187" s="3">
        <v>45504</v>
      </c>
      <c r="T187">
        <v>1.1859999999999999</v>
      </c>
    </row>
    <row r="188" spans="2:20" x14ac:dyDescent="0.25">
      <c r="B188" s="3">
        <v>45516</v>
      </c>
      <c r="C188">
        <v>1.0931500000000001</v>
      </c>
      <c r="D188">
        <v>10.523949999999999</v>
      </c>
      <c r="E188">
        <v>1</v>
      </c>
      <c r="F188" s="3">
        <v>45505</v>
      </c>
      <c r="G188">
        <v>575</v>
      </c>
      <c r="H188">
        <v>1711.5</v>
      </c>
      <c r="I188">
        <v>83.2</v>
      </c>
      <c r="K188">
        <v>73.319999999999993</v>
      </c>
      <c r="L188">
        <v>105.25</v>
      </c>
      <c r="M188">
        <v>203.1</v>
      </c>
      <c r="N188">
        <v>266.3</v>
      </c>
      <c r="Q188" s="3">
        <v>45504</v>
      </c>
      <c r="R188">
        <v>117.31</v>
      </c>
      <c r="S188" s="3">
        <v>45503</v>
      </c>
      <c r="T188">
        <v>1.1759999999999999</v>
      </c>
    </row>
    <row r="189" spans="2:20" x14ac:dyDescent="0.25">
      <c r="B189" s="3">
        <v>45513</v>
      </c>
      <c r="C189">
        <v>1.09165</v>
      </c>
      <c r="D189">
        <v>10.51985</v>
      </c>
      <c r="E189">
        <v>1</v>
      </c>
      <c r="F189" s="3">
        <v>45504</v>
      </c>
      <c r="G189">
        <v>594.79999999999995</v>
      </c>
      <c r="H189">
        <v>1696.5</v>
      </c>
      <c r="I189">
        <v>85.82</v>
      </c>
      <c r="K189">
        <v>73.260000000000005</v>
      </c>
      <c r="L189">
        <v>108.2</v>
      </c>
      <c r="M189">
        <v>209.1</v>
      </c>
      <c r="N189">
        <v>273.3</v>
      </c>
      <c r="Q189" s="3">
        <v>45503</v>
      </c>
      <c r="R189">
        <v>117.12</v>
      </c>
      <c r="S189" s="3">
        <v>45502</v>
      </c>
      <c r="T189">
        <v>1.167</v>
      </c>
    </row>
    <row r="190" spans="2:20" x14ac:dyDescent="0.25">
      <c r="B190" s="3">
        <v>45512</v>
      </c>
      <c r="C190">
        <v>1.09185</v>
      </c>
      <c r="D190">
        <v>10.5161</v>
      </c>
      <c r="E190">
        <v>1</v>
      </c>
      <c r="F190" s="3">
        <v>45503</v>
      </c>
      <c r="G190">
        <v>586.6</v>
      </c>
      <c r="H190">
        <v>1698</v>
      </c>
      <c r="I190">
        <v>86.76</v>
      </c>
      <c r="K190">
        <v>73.400000000000006</v>
      </c>
      <c r="L190">
        <v>108.75</v>
      </c>
      <c r="M190">
        <v>210.8</v>
      </c>
      <c r="N190">
        <v>273.10000000000002</v>
      </c>
      <c r="Q190" s="3">
        <v>45502</v>
      </c>
      <c r="R190">
        <v>117.136</v>
      </c>
      <c r="S190" s="3">
        <v>45499</v>
      </c>
      <c r="T190">
        <v>1.167</v>
      </c>
    </row>
    <row r="191" spans="2:20" x14ac:dyDescent="0.25">
      <c r="B191" s="3">
        <v>45511</v>
      </c>
      <c r="C191">
        <v>1.0922000000000001</v>
      </c>
      <c r="D191">
        <v>10.49385</v>
      </c>
      <c r="E191">
        <v>1</v>
      </c>
      <c r="F191" s="3">
        <v>45502</v>
      </c>
      <c r="G191">
        <v>583.4</v>
      </c>
      <c r="H191">
        <v>1718</v>
      </c>
      <c r="I191">
        <v>86.58</v>
      </c>
      <c r="K191">
        <v>72.099999999999994</v>
      </c>
      <c r="L191">
        <v>108</v>
      </c>
      <c r="M191">
        <v>209.3</v>
      </c>
      <c r="N191">
        <v>271.10000000000002</v>
      </c>
      <c r="Q191" s="3">
        <v>45499</v>
      </c>
      <c r="R191">
        <v>116.411</v>
      </c>
      <c r="S191" s="3">
        <v>45498</v>
      </c>
      <c r="T191">
        <v>1.157</v>
      </c>
    </row>
    <row r="192" spans="2:20" x14ac:dyDescent="0.25">
      <c r="B192" s="3">
        <v>45510</v>
      </c>
      <c r="C192">
        <v>1.0931500000000001</v>
      </c>
      <c r="D192">
        <v>10.528600000000001</v>
      </c>
      <c r="E192">
        <v>1</v>
      </c>
      <c r="F192" s="3">
        <v>45499</v>
      </c>
      <c r="G192">
        <v>589.79999999999995</v>
      </c>
      <c r="H192">
        <v>1697.5</v>
      </c>
      <c r="I192">
        <v>87.56</v>
      </c>
      <c r="K192">
        <v>71.819999999999993</v>
      </c>
      <c r="L192">
        <v>107.45</v>
      </c>
      <c r="M192">
        <v>210.1</v>
      </c>
      <c r="N192">
        <v>272.39999999999998</v>
      </c>
      <c r="Q192" s="3">
        <v>45498</v>
      </c>
      <c r="R192">
        <v>116.509</v>
      </c>
      <c r="S192" s="3">
        <v>45497</v>
      </c>
      <c r="T192">
        <v>1.1279999999999999</v>
      </c>
    </row>
    <row r="193" spans="2:20" x14ac:dyDescent="0.25">
      <c r="B193" s="3">
        <v>45509</v>
      </c>
      <c r="C193">
        <v>1.0952999999999999</v>
      </c>
      <c r="D193">
        <v>10.5488</v>
      </c>
      <c r="E193">
        <v>1</v>
      </c>
      <c r="F193" s="3">
        <v>45498</v>
      </c>
      <c r="G193">
        <v>579.20000000000005</v>
      </c>
      <c r="H193">
        <v>1667.5</v>
      </c>
      <c r="I193">
        <v>88.2</v>
      </c>
      <c r="K193">
        <v>71.2</v>
      </c>
      <c r="L193">
        <v>106.7</v>
      </c>
      <c r="M193">
        <v>207.4</v>
      </c>
      <c r="N193">
        <v>270.39999999999998</v>
      </c>
      <c r="Q193" s="3">
        <v>45497</v>
      </c>
      <c r="R193">
        <v>116.39400000000001</v>
      </c>
      <c r="S193" s="3">
        <v>45496</v>
      </c>
      <c r="T193">
        <v>1.1180000000000001</v>
      </c>
    </row>
    <row r="194" spans="2:20" x14ac:dyDescent="0.25">
      <c r="B194" s="3">
        <v>45506</v>
      </c>
      <c r="C194">
        <v>1.0909</v>
      </c>
      <c r="D194">
        <v>10.58085</v>
      </c>
      <c r="E194">
        <v>1</v>
      </c>
      <c r="F194" s="3">
        <v>45497</v>
      </c>
      <c r="G194">
        <v>587.6</v>
      </c>
      <c r="H194">
        <v>1698</v>
      </c>
      <c r="I194">
        <v>89.1</v>
      </c>
      <c r="K194">
        <v>71</v>
      </c>
      <c r="L194">
        <v>106.3</v>
      </c>
      <c r="M194">
        <v>209.1</v>
      </c>
      <c r="N194">
        <v>270.60000000000002</v>
      </c>
      <c r="Q194" s="3">
        <v>45496</v>
      </c>
      <c r="R194">
        <v>116.971</v>
      </c>
      <c r="S194" s="3">
        <v>45495</v>
      </c>
      <c r="T194">
        <v>1.1080000000000001</v>
      </c>
    </row>
    <row r="195" spans="2:20" x14ac:dyDescent="0.25">
      <c r="B195" s="3">
        <v>45505</v>
      </c>
      <c r="C195">
        <v>1.0791500000000001</v>
      </c>
      <c r="D195">
        <v>10.732849999999999</v>
      </c>
      <c r="E195">
        <v>1</v>
      </c>
      <c r="F195" s="3">
        <v>45496</v>
      </c>
      <c r="G195">
        <v>596.4</v>
      </c>
      <c r="H195">
        <v>1693.5</v>
      </c>
      <c r="I195">
        <v>90.02</v>
      </c>
      <c r="K195">
        <v>71.72</v>
      </c>
      <c r="L195">
        <v>107</v>
      </c>
      <c r="M195">
        <v>212</v>
      </c>
      <c r="N195">
        <v>281.10000000000002</v>
      </c>
      <c r="Q195" s="3">
        <v>45495</v>
      </c>
      <c r="R195">
        <v>116.563</v>
      </c>
      <c r="S195" s="3">
        <v>45492</v>
      </c>
      <c r="T195">
        <v>1.099</v>
      </c>
    </row>
    <row r="196" spans="2:20" x14ac:dyDescent="0.25">
      <c r="B196" s="3">
        <v>45504</v>
      </c>
      <c r="C196">
        <v>1.0825499999999999</v>
      </c>
      <c r="D196">
        <v>10.6982</v>
      </c>
      <c r="E196">
        <v>1</v>
      </c>
      <c r="F196" s="3">
        <v>45495</v>
      </c>
      <c r="G196">
        <v>586.20000000000005</v>
      </c>
      <c r="H196">
        <v>1696.5</v>
      </c>
      <c r="I196">
        <v>90.92</v>
      </c>
      <c r="K196">
        <v>71.7</v>
      </c>
      <c r="L196">
        <v>107.55</v>
      </c>
      <c r="M196">
        <v>212</v>
      </c>
      <c r="N196">
        <v>286.3</v>
      </c>
      <c r="Q196" s="3">
        <v>45492</v>
      </c>
      <c r="R196">
        <v>116.29300000000001</v>
      </c>
      <c r="S196" s="3">
        <v>45491</v>
      </c>
      <c r="T196">
        <v>1.089</v>
      </c>
    </row>
    <row r="197" spans="2:20" x14ac:dyDescent="0.25">
      <c r="B197" s="3">
        <v>45503</v>
      </c>
      <c r="C197">
        <v>1.08155</v>
      </c>
      <c r="D197">
        <v>10.7605</v>
      </c>
      <c r="E197">
        <v>1</v>
      </c>
      <c r="F197" s="3">
        <v>45492</v>
      </c>
      <c r="G197">
        <v>579.79999999999995</v>
      </c>
      <c r="H197">
        <v>1672</v>
      </c>
      <c r="I197">
        <v>89.48</v>
      </c>
      <c r="K197">
        <v>70.400000000000006</v>
      </c>
      <c r="L197">
        <v>106.95</v>
      </c>
      <c r="M197">
        <v>210</v>
      </c>
      <c r="N197">
        <v>281.39999999999998</v>
      </c>
      <c r="Q197" s="3">
        <v>45491</v>
      </c>
      <c r="R197">
        <v>117.07599999999999</v>
      </c>
      <c r="S197" s="3">
        <v>45490</v>
      </c>
      <c r="T197">
        <v>1.06</v>
      </c>
    </row>
    <row r="198" spans="2:20" x14ac:dyDescent="0.25">
      <c r="B198" s="3">
        <v>45502</v>
      </c>
      <c r="C198">
        <v>1.0821000000000001</v>
      </c>
      <c r="D198">
        <v>10.828849999999999</v>
      </c>
      <c r="E198">
        <v>1</v>
      </c>
      <c r="F198" s="3">
        <v>45491</v>
      </c>
      <c r="G198">
        <v>578</v>
      </c>
      <c r="H198">
        <v>1663</v>
      </c>
      <c r="I198">
        <v>91.32</v>
      </c>
      <c r="K198">
        <v>71.38</v>
      </c>
      <c r="L198">
        <v>107.55</v>
      </c>
      <c r="M198">
        <v>209.3</v>
      </c>
      <c r="N198">
        <v>287.2</v>
      </c>
      <c r="Q198" s="3">
        <v>45490</v>
      </c>
      <c r="R198">
        <v>116.81</v>
      </c>
      <c r="S198" s="3">
        <v>45489</v>
      </c>
      <c r="T198">
        <v>1.05</v>
      </c>
    </row>
    <row r="199" spans="2:20" x14ac:dyDescent="0.25">
      <c r="B199" s="3">
        <v>45499</v>
      </c>
      <c r="C199">
        <v>1.0859000000000001</v>
      </c>
      <c r="D199">
        <v>10.811400000000001</v>
      </c>
      <c r="E199">
        <v>1</v>
      </c>
      <c r="F199" s="3">
        <v>45490</v>
      </c>
      <c r="G199">
        <v>609.6</v>
      </c>
      <c r="H199">
        <v>1679</v>
      </c>
      <c r="I199">
        <v>89.7</v>
      </c>
      <c r="K199">
        <v>71.12</v>
      </c>
      <c r="L199">
        <v>109.2</v>
      </c>
      <c r="M199">
        <v>206.2</v>
      </c>
      <c r="N199">
        <v>271.2</v>
      </c>
      <c r="Q199" s="3">
        <v>45489</v>
      </c>
      <c r="R199">
        <v>116.648</v>
      </c>
      <c r="S199" s="3">
        <v>45488</v>
      </c>
      <c r="T199">
        <v>1.04</v>
      </c>
    </row>
    <row r="200" spans="2:20" x14ac:dyDescent="0.25">
      <c r="B200" s="3">
        <v>45498</v>
      </c>
      <c r="C200">
        <v>1.0846</v>
      </c>
      <c r="D200">
        <v>10.8337</v>
      </c>
      <c r="E200">
        <v>1</v>
      </c>
      <c r="F200" s="3">
        <v>45489</v>
      </c>
      <c r="G200">
        <v>613.79999999999995</v>
      </c>
      <c r="H200">
        <v>1661</v>
      </c>
      <c r="I200">
        <v>88.88</v>
      </c>
      <c r="K200">
        <v>70.94</v>
      </c>
      <c r="L200">
        <v>102.05</v>
      </c>
      <c r="M200">
        <v>207.1</v>
      </c>
      <c r="N200">
        <v>275.5</v>
      </c>
      <c r="Q200" s="3">
        <v>45488</v>
      </c>
      <c r="R200">
        <v>116.214</v>
      </c>
      <c r="S200" s="3">
        <v>45485</v>
      </c>
      <c r="T200">
        <v>1.0309999999999999</v>
      </c>
    </row>
    <row r="201" spans="2:20" x14ac:dyDescent="0.25">
      <c r="B201" s="3">
        <v>45497</v>
      </c>
      <c r="C201">
        <v>1.08395</v>
      </c>
      <c r="D201">
        <v>10.778700000000001</v>
      </c>
      <c r="E201">
        <v>1</v>
      </c>
      <c r="F201" s="3">
        <v>45488</v>
      </c>
      <c r="G201">
        <v>611.20000000000005</v>
      </c>
      <c r="H201">
        <v>1662</v>
      </c>
      <c r="I201">
        <v>89.82</v>
      </c>
      <c r="K201">
        <v>68.900000000000006</v>
      </c>
      <c r="L201">
        <v>102.3</v>
      </c>
      <c r="M201">
        <v>202</v>
      </c>
      <c r="N201">
        <v>273.2</v>
      </c>
      <c r="Q201" s="3">
        <v>45485</v>
      </c>
      <c r="R201">
        <v>115.93</v>
      </c>
      <c r="S201" s="3">
        <v>45484</v>
      </c>
      <c r="T201">
        <v>1.0209999999999999</v>
      </c>
    </row>
    <row r="202" spans="2:20" x14ac:dyDescent="0.25">
      <c r="B202" s="3">
        <v>45496</v>
      </c>
      <c r="C202">
        <v>1.0852999999999999</v>
      </c>
      <c r="D202">
        <v>10.767849999999999</v>
      </c>
      <c r="E202">
        <v>1</v>
      </c>
      <c r="F202" s="3">
        <v>45485</v>
      </c>
      <c r="G202">
        <v>610.6</v>
      </c>
      <c r="H202">
        <v>1676</v>
      </c>
      <c r="I202">
        <v>92.18</v>
      </c>
      <c r="K202">
        <v>70.88</v>
      </c>
      <c r="L202">
        <v>103.25</v>
      </c>
      <c r="M202">
        <v>203</v>
      </c>
      <c r="N202">
        <v>275.89999999999998</v>
      </c>
      <c r="Q202" s="3">
        <v>45484</v>
      </c>
      <c r="R202">
        <v>115.633</v>
      </c>
      <c r="S202" s="3">
        <v>45483</v>
      </c>
      <c r="T202">
        <v>0.99199999999999999</v>
      </c>
    </row>
    <row r="203" spans="2:20" x14ac:dyDescent="0.25">
      <c r="B203" s="3">
        <v>45495</v>
      </c>
      <c r="C203">
        <v>1.0891</v>
      </c>
      <c r="D203">
        <v>10.718299999999999</v>
      </c>
      <c r="E203">
        <v>1</v>
      </c>
      <c r="F203" s="3">
        <v>45484</v>
      </c>
      <c r="G203">
        <v>595.79999999999995</v>
      </c>
      <c r="H203">
        <v>1637</v>
      </c>
      <c r="I203">
        <v>91</v>
      </c>
      <c r="K203">
        <v>67.92</v>
      </c>
      <c r="L203">
        <v>103</v>
      </c>
      <c r="M203">
        <v>199.15</v>
      </c>
      <c r="N203">
        <v>269.60000000000002</v>
      </c>
      <c r="Q203" s="3">
        <v>45483</v>
      </c>
      <c r="R203">
        <v>114.751</v>
      </c>
      <c r="S203" s="3">
        <v>45482</v>
      </c>
      <c r="T203">
        <v>0.98199999999999998</v>
      </c>
    </row>
    <row r="204" spans="2:20" x14ac:dyDescent="0.25">
      <c r="B204" s="3">
        <v>45492</v>
      </c>
      <c r="C204">
        <v>1.0879000000000001</v>
      </c>
      <c r="D204">
        <v>10.680400000000001</v>
      </c>
      <c r="E204">
        <v>1</v>
      </c>
      <c r="F204" s="3">
        <v>45483</v>
      </c>
      <c r="G204">
        <v>590.79999999999995</v>
      </c>
      <c r="H204">
        <v>1635.5</v>
      </c>
      <c r="I204">
        <v>89.5</v>
      </c>
      <c r="K204">
        <v>67.94</v>
      </c>
      <c r="L204">
        <v>101.65</v>
      </c>
      <c r="M204">
        <v>196.1</v>
      </c>
      <c r="N204">
        <v>266.39999999999998</v>
      </c>
      <c r="Q204" s="3">
        <v>45482</v>
      </c>
      <c r="R204">
        <v>114.083</v>
      </c>
      <c r="S204" s="3">
        <v>45481</v>
      </c>
      <c r="T204">
        <v>0.97199999999999998</v>
      </c>
    </row>
    <row r="205" spans="2:20" x14ac:dyDescent="0.25">
      <c r="B205" s="3">
        <v>45491</v>
      </c>
      <c r="C205">
        <v>1.0896999999999999</v>
      </c>
      <c r="D205">
        <v>10.5783</v>
      </c>
      <c r="E205">
        <v>1</v>
      </c>
      <c r="F205" s="3">
        <v>45482</v>
      </c>
      <c r="G205">
        <v>588.4</v>
      </c>
      <c r="H205">
        <v>1616</v>
      </c>
      <c r="I205">
        <v>87.7</v>
      </c>
      <c r="K205">
        <v>67.400000000000006</v>
      </c>
      <c r="L205">
        <v>100</v>
      </c>
      <c r="M205">
        <v>192.65</v>
      </c>
      <c r="N205">
        <v>263.2</v>
      </c>
      <c r="Q205" s="3">
        <v>45481</v>
      </c>
      <c r="R205">
        <v>114.033</v>
      </c>
      <c r="S205" s="3">
        <v>45478</v>
      </c>
      <c r="T205">
        <v>0.96199999999999997</v>
      </c>
    </row>
    <row r="206" spans="2:20" x14ac:dyDescent="0.25">
      <c r="B206" s="3">
        <v>45490</v>
      </c>
      <c r="C206">
        <v>1.0939000000000001</v>
      </c>
      <c r="D206">
        <v>10.535</v>
      </c>
      <c r="E206">
        <v>1</v>
      </c>
      <c r="F206" s="3">
        <v>45481</v>
      </c>
      <c r="G206">
        <v>589.79999999999995</v>
      </c>
      <c r="H206">
        <v>1628.5</v>
      </c>
      <c r="I206">
        <v>87.12</v>
      </c>
      <c r="K206">
        <v>67.900000000000006</v>
      </c>
      <c r="L206">
        <v>100.95</v>
      </c>
      <c r="M206">
        <v>194.75</v>
      </c>
      <c r="N206">
        <v>266.5</v>
      </c>
      <c r="Q206" s="3">
        <v>45478</v>
      </c>
      <c r="R206">
        <v>113.95399999999999</v>
      </c>
      <c r="S206" s="3">
        <v>45477</v>
      </c>
      <c r="T206">
        <v>0.95299999999999996</v>
      </c>
    </row>
    <row r="207" spans="2:20" x14ac:dyDescent="0.25">
      <c r="B207" s="3">
        <v>45489</v>
      </c>
      <c r="C207">
        <v>1.0899000000000001</v>
      </c>
      <c r="D207">
        <v>10.5932</v>
      </c>
      <c r="E207">
        <v>1</v>
      </c>
      <c r="F207" s="3">
        <v>45478</v>
      </c>
      <c r="G207">
        <v>581.4</v>
      </c>
      <c r="H207">
        <v>1617</v>
      </c>
      <c r="I207">
        <v>87.7</v>
      </c>
      <c r="K207">
        <v>65.540000000000006</v>
      </c>
      <c r="L207">
        <v>102.45</v>
      </c>
      <c r="M207">
        <v>193.25</v>
      </c>
      <c r="N207">
        <v>266.39999999999998</v>
      </c>
      <c r="Q207" s="3">
        <v>45477</v>
      </c>
      <c r="R207">
        <v>113.904</v>
      </c>
      <c r="S207" s="3">
        <v>45476</v>
      </c>
      <c r="T207">
        <v>0.92400000000000004</v>
      </c>
    </row>
    <row r="208" spans="2:20" x14ac:dyDescent="0.25">
      <c r="B208" s="3">
        <v>45488</v>
      </c>
      <c r="C208">
        <v>1.08945</v>
      </c>
      <c r="D208">
        <v>10.60425</v>
      </c>
      <c r="E208">
        <v>1</v>
      </c>
      <c r="F208" s="3">
        <v>45477</v>
      </c>
      <c r="G208">
        <v>590</v>
      </c>
      <c r="H208">
        <v>1627.5</v>
      </c>
      <c r="I208">
        <v>88.16</v>
      </c>
      <c r="K208">
        <v>65.22</v>
      </c>
      <c r="L208">
        <v>103.2</v>
      </c>
      <c r="M208">
        <v>192.1</v>
      </c>
      <c r="N208">
        <v>268.60000000000002</v>
      </c>
      <c r="Q208" s="3">
        <v>45476</v>
      </c>
      <c r="R208">
        <v>114.096</v>
      </c>
      <c r="S208" s="3">
        <v>45475</v>
      </c>
      <c r="T208">
        <v>0.91400000000000003</v>
      </c>
    </row>
    <row r="209" spans="2:20" x14ac:dyDescent="0.25">
      <c r="B209" s="3">
        <v>45485</v>
      </c>
      <c r="C209">
        <v>1.0907500000000001</v>
      </c>
      <c r="D209">
        <v>10.493600000000001</v>
      </c>
      <c r="E209">
        <v>1</v>
      </c>
      <c r="F209" s="3">
        <v>45476</v>
      </c>
      <c r="G209">
        <v>585.20000000000005</v>
      </c>
      <c r="H209">
        <v>1608.5</v>
      </c>
      <c r="I209">
        <v>88.44</v>
      </c>
      <c r="K209">
        <v>66.02</v>
      </c>
      <c r="L209">
        <v>101.95</v>
      </c>
      <c r="M209">
        <v>188</v>
      </c>
      <c r="N209">
        <v>267.2</v>
      </c>
      <c r="Q209" s="3">
        <v>45475</v>
      </c>
      <c r="R209">
        <v>113.51300000000001</v>
      </c>
      <c r="S209" s="3">
        <v>45474</v>
      </c>
      <c r="T209">
        <v>0.90400000000000003</v>
      </c>
    </row>
    <row r="210" spans="2:20" x14ac:dyDescent="0.25">
      <c r="B210" s="3">
        <v>45484</v>
      </c>
      <c r="C210">
        <v>1.0867</v>
      </c>
      <c r="D210">
        <v>10.4979</v>
      </c>
      <c r="E210">
        <v>1</v>
      </c>
      <c r="F210" s="3">
        <v>45475</v>
      </c>
      <c r="G210">
        <v>584.79999999999995</v>
      </c>
      <c r="H210">
        <v>1631</v>
      </c>
      <c r="I210">
        <v>88.02</v>
      </c>
      <c r="K210">
        <v>66.2</v>
      </c>
      <c r="L210">
        <v>100.95</v>
      </c>
      <c r="M210">
        <v>185.85</v>
      </c>
      <c r="N210">
        <v>266.5</v>
      </c>
      <c r="Q210" s="3">
        <v>45474</v>
      </c>
      <c r="R210">
        <v>113.83499999999999</v>
      </c>
      <c r="S210" s="3">
        <v>45471</v>
      </c>
      <c r="T210">
        <v>0.89400000000000002</v>
      </c>
    </row>
    <row r="211" spans="2:20" x14ac:dyDescent="0.25">
      <c r="B211" s="3">
        <v>45483</v>
      </c>
      <c r="C211">
        <v>1.0830500000000001</v>
      </c>
      <c r="D211">
        <v>10.543850000000001</v>
      </c>
      <c r="E211">
        <v>1</v>
      </c>
      <c r="F211" s="3">
        <v>45474</v>
      </c>
      <c r="G211">
        <v>592.6</v>
      </c>
      <c r="H211">
        <v>1659.5</v>
      </c>
      <c r="I211">
        <v>89.14</v>
      </c>
      <c r="K211">
        <v>67.099999999999994</v>
      </c>
      <c r="L211">
        <v>101.8</v>
      </c>
      <c r="M211">
        <v>189.4</v>
      </c>
      <c r="N211">
        <v>273.39999999999998</v>
      </c>
      <c r="Q211" s="3">
        <v>45471</v>
      </c>
      <c r="R211">
        <v>115.05800000000001</v>
      </c>
      <c r="S211" s="3">
        <v>45470</v>
      </c>
      <c r="T211">
        <v>0.88500000000000001</v>
      </c>
    </row>
    <row r="212" spans="2:20" x14ac:dyDescent="0.25">
      <c r="B212" s="3">
        <v>45482</v>
      </c>
      <c r="C212">
        <v>1.0813999999999999</v>
      </c>
      <c r="D212">
        <v>10.556900000000001</v>
      </c>
      <c r="E212">
        <v>1</v>
      </c>
      <c r="F212" s="3">
        <v>45471</v>
      </c>
      <c r="G212">
        <v>588</v>
      </c>
      <c r="H212">
        <v>1661</v>
      </c>
      <c r="I212">
        <v>88.38</v>
      </c>
      <c r="K212">
        <v>65.8</v>
      </c>
      <c r="L212">
        <v>100.95</v>
      </c>
      <c r="M212">
        <v>190.8</v>
      </c>
      <c r="N212">
        <v>271.10000000000002</v>
      </c>
      <c r="Q212" s="3">
        <v>45470</v>
      </c>
      <c r="R212">
        <v>115.047</v>
      </c>
      <c r="S212" s="3">
        <v>45469</v>
      </c>
      <c r="T212">
        <v>0.85599999999999998</v>
      </c>
    </row>
    <row r="213" spans="2:20" x14ac:dyDescent="0.25">
      <c r="B213" s="3">
        <v>45481</v>
      </c>
      <c r="C213">
        <v>1.0824</v>
      </c>
      <c r="D213">
        <v>10.5838</v>
      </c>
      <c r="E213">
        <v>1</v>
      </c>
      <c r="F213" s="3">
        <v>45470</v>
      </c>
      <c r="G213">
        <v>590.20000000000005</v>
      </c>
      <c r="H213">
        <v>1658.5</v>
      </c>
      <c r="I213">
        <v>88.1</v>
      </c>
      <c r="K213">
        <v>65.400000000000006</v>
      </c>
      <c r="L213">
        <v>99.94</v>
      </c>
      <c r="M213">
        <v>189.6</v>
      </c>
      <c r="N213">
        <v>267.10000000000002</v>
      </c>
      <c r="Q213" s="3">
        <v>45469</v>
      </c>
      <c r="R213">
        <v>114.79900000000001</v>
      </c>
      <c r="S213" s="3">
        <v>45468</v>
      </c>
      <c r="T213">
        <v>0.84599999999999997</v>
      </c>
    </row>
    <row r="214" spans="2:20" x14ac:dyDescent="0.25">
      <c r="B214" s="3">
        <v>45478</v>
      </c>
      <c r="C214">
        <v>1.0838000000000001</v>
      </c>
      <c r="D214">
        <v>10.48095</v>
      </c>
      <c r="E214">
        <v>1</v>
      </c>
      <c r="F214" s="3">
        <v>45469</v>
      </c>
      <c r="G214">
        <v>584</v>
      </c>
      <c r="H214">
        <v>1674</v>
      </c>
      <c r="I214">
        <v>87.96</v>
      </c>
      <c r="K214">
        <v>64.599999999999994</v>
      </c>
      <c r="L214">
        <v>99.84</v>
      </c>
      <c r="M214">
        <v>191.4</v>
      </c>
      <c r="N214">
        <v>268.3</v>
      </c>
      <c r="Q214" s="3">
        <v>45468</v>
      </c>
      <c r="R214">
        <v>115.07</v>
      </c>
      <c r="S214" s="3">
        <v>45467</v>
      </c>
      <c r="T214">
        <v>0.83599999999999997</v>
      </c>
    </row>
    <row r="215" spans="2:20" x14ac:dyDescent="0.25">
      <c r="B215" s="3">
        <v>45477</v>
      </c>
      <c r="C215">
        <v>1.0811999999999999</v>
      </c>
      <c r="D215">
        <v>10.5046</v>
      </c>
      <c r="E215">
        <v>1</v>
      </c>
      <c r="F215" s="3">
        <v>45468</v>
      </c>
      <c r="G215">
        <v>583.20000000000005</v>
      </c>
      <c r="H215">
        <v>1676</v>
      </c>
      <c r="I215">
        <v>90.24</v>
      </c>
      <c r="K215">
        <v>64.36</v>
      </c>
      <c r="L215">
        <v>99.3</v>
      </c>
      <c r="M215">
        <v>193.15</v>
      </c>
      <c r="N215">
        <v>267.7</v>
      </c>
      <c r="Q215" s="3">
        <v>45467</v>
      </c>
      <c r="R215">
        <v>114.669</v>
      </c>
      <c r="S215" s="3">
        <v>45463</v>
      </c>
      <c r="T215">
        <v>0.82599999999999996</v>
      </c>
    </row>
    <row r="216" spans="2:20" x14ac:dyDescent="0.25">
      <c r="B216" s="3">
        <v>45476</v>
      </c>
      <c r="C216">
        <v>1.0787500000000001</v>
      </c>
      <c r="D216">
        <v>10.4923</v>
      </c>
      <c r="E216">
        <v>1</v>
      </c>
      <c r="F216" s="3">
        <v>45467</v>
      </c>
      <c r="G216">
        <v>587.79999999999995</v>
      </c>
      <c r="H216">
        <v>1662</v>
      </c>
      <c r="I216">
        <v>89.64</v>
      </c>
      <c r="K216">
        <v>64.94</v>
      </c>
      <c r="L216">
        <v>100.65</v>
      </c>
      <c r="M216">
        <v>195.55</v>
      </c>
      <c r="N216">
        <v>271.3</v>
      </c>
      <c r="Q216" s="3">
        <v>45463</v>
      </c>
      <c r="R216">
        <v>114.535</v>
      </c>
      <c r="S216" s="3">
        <v>45462</v>
      </c>
      <c r="T216">
        <v>0.81699999999999995</v>
      </c>
    </row>
    <row r="217" spans="2:20" x14ac:dyDescent="0.25">
      <c r="B217" s="3">
        <v>45475</v>
      </c>
      <c r="C217">
        <v>1.0745499999999999</v>
      </c>
      <c r="D217">
        <v>10.579750000000001</v>
      </c>
      <c r="E217">
        <v>1</v>
      </c>
      <c r="F217" s="3">
        <v>45464</v>
      </c>
      <c r="I217">
        <v>87.26</v>
      </c>
      <c r="Q217" s="3">
        <v>45462</v>
      </c>
      <c r="R217">
        <v>114.928</v>
      </c>
      <c r="S217" s="3">
        <v>45461</v>
      </c>
      <c r="T217">
        <v>0.77800000000000002</v>
      </c>
    </row>
    <row r="218" spans="2:20" x14ac:dyDescent="0.25">
      <c r="B218" s="3">
        <v>45474</v>
      </c>
      <c r="C218">
        <v>1.0740000000000001</v>
      </c>
      <c r="D218">
        <v>10.613</v>
      </c>
      <c r="E218">
        <v>1</v>
      </c>
      <c r="F218" s="3">
        <v>45463</v>
      </c>
      <c r="G218">
        <v>600.79999999999995</v>
      </c>
      <c r="H218">
        <v>1644</v>
      </c>
      <c r="I218">
        <v>88.38</v>
      </c>
      <c r="K218">
        <v>63</v>
      </c>
      <c r="L218">
        <v>99.8</v>
      </c>
      <c r="M218">
        <v>196.1</v>
      </c>
      <c r="N218">
        <v>267.89999999999998</v>
      </c>
      <c r="Q218" s="3">
        <v>45461</v>
      </c>
      <c r="R218">
        <v>115.575</v>
      </c>
      <c r="S218" s="3">
        <v>45460</v>
      </c>
      <c r="T218">
        <v>0.76800000000000002</v>
      </c>
    </row>
    <row r="219" spans="2:20" x14ac:dyDescent="0.25">
      <c r="B219" s="3">
        <v>45471</v>
      </c>
      <c r="C219">
        <v>1.0714999999999999</v>
      </c>
      <c r="D219">
        <v>10.598800000000001</v>
      </c>
      <c r="E219">
        <v>1</v>
      </c>
      <c r="F219" s="3">
        <v>45462</v>
      </c>
      <c r="G219">
        <v>599</v>
      </c>
      <c r="H219">
        <v>1641</v>
      </c>
      <c r="I219">
        <v>88.54</v>
      </c>
      <c r="K219">
        <v>62.12</v>
      </c>
      <c r="L219">
        <v>98.98</v>
      </c>
      <c r="M219">
        <v>192.3</v>
      </c>
      <c r="N219">
        <v>264.89999999999998</v>
      </c>
      <c r="Q219" s="3">
        <v>45460</v>
      </c>
      <c r="R219">
        <v>115.401</v>
      </c>
      <c r="S219" s="3">
        <v>45457</v>
      </c>
      <c r="T219">
        <v>0.75800000000000001</v>
      </c>
    </row>
    <row r="220" spans="2:20" x14ac:dyDescent="0.25">
      <c r="B220" s="3">
        <v>45470</v>
      </c>
      <c r="C220">
        <v>1.0703499999999999</v>
      </c>
      <c r="D220">
        <v>10.6241</v>
      </c>
      <c r="E220">
        <v>1</v>
      </c>
      <c r="F220" s="3">
        <v>45461</v>
      </c>
      <c r="G220">
        <v>603.6</v>
      </c>
      <c r="H220">
        <v>1647</v>
      </c>
      <c r="I220">
        <v>87.58</v>
      </c>
      <c r="K220">
        <v>62.46</v>
      </c>
      <c r="L220">
        <v>99.3</v>
      </c>
      <c r="M220">
        <v>193.4</v>
      </c>
      <c r="N220">
        <v>265.10000000000002</v>
      </c>
      <c r="Q220" s="3">
        <v>45457</v>
      </c>
      <c r="R220">
        <v>115.928</v>
      </c>
      <c r="S220" s="3">
        <v>45456</v>
      </c>
      <c r="T220">
        <v>0.749</v>
      </c>
    </row>
    <row r="221" spans="2:20" x14ac:dyDescent="0.25">
      <c r="B221" s="3">
        <v>45469</v>
      </c>
      <c r="C221">
        <v>1.0680499999999999</v>
      </c>
      <c r="D221">
        <v>10.575100000000001</v>
      </c>
      <c r="E221">
        <v>1</v>
      </c>
      <c r="F221" s="3">
        <v>45460</v>
      </c>
      <c r="G221">
        <v>593</v>
      </c>
      <c r="H221">
        <v>1659.5</v>
      </c>
      <c r="I221">
        <v>88.08</v>
      </c>
      <c r="K221">
        <v>61.96</v>
      </c>
      <c r="L221">
        <v>99.96</v>
      </c>
      <c r="M221">
        <v>190</v>
      </c>
      <c r="N221">
        <v>264.2</v>
      </c>
      <c r="Q221" s="3">
        <v>45456</v>
      </c>
      <c r="R221">
        <v>114.42100000000001</v>
      </c>
      <c r="S221" s="3">
        <v>45455</v>
      </c>
      <c r="T221">
        <v>0.71899999999999997</v>
      </c>
    </row>
    <row r="222" spans="2:20" x14ac:dyDescent="0.25">
      <c r="B222" s="3">
        <v>45468</v>
      </c>
      <c r="C222">
        <v>1.07145</v>
      </c>
      <c r="D222">
        <v>10.507999999999999</v>
      </c>
      <c r="E222">
        <v>1</v>
      </c>
      <c r="F222" s="3">
        <v>45457</v>
      </c>
      <c r="G222">
        <v>589.79999999999995</v>
      </c>
      <c r="H222">
        <v>1675.5</v>
      </c>
      <c r="I222">
        <v>86.9</v>
      </c>
      <c r="K222">
        <v>61.78</v>
      </c>
      <c r="L222">
        <v>100.25</v>
      </c>
      <c r="M222">
        <v>187.55</v>
      </c>
      <c r="N222">
        <v>263.60000000000002</v>
      </c>
      <c r="Q222" s="3">
        <v>45455</v>
      </c>
      <c r="R222">
        <v>114.898</v>
      </c>
      <c r="S222" s="3">
        <v>45454</v>
      </c>
      <c r="T222">
        <v>0.71</v>
      </c>
    </row>
    <row r="223" spans="2:20" x14ac:dyDescent="0.25">
      <c r="B223" s="3">
        <v>45467</v>
      </c>
      <c r="C223">
        <v>1.0733999999999999</v>
      </c>
      <c r="D223">
        <v>10.475849999999999</v>
      </c>
      <c r="E223">
        <v>1</v>
      </c>
      <c r="F223" s="3">
        <v>45456</v>
      </c>
      <c r="G223">
        <v>593</v>
      </c>
      <c r="H223">
        <v>1654</v>
      </c>
      <c r="I223">
        <v>88.26</v>
      </c>
      <c r="K223">
        <v>62.18</v>
      </c>
      <c r="L223">
        <v>99.14</v>
      </c>
      <c r="M223">
        <v>189.2</v>
      </c>
      <c r="N223">
        <v>268.7</v>
      </c>
      <c r="Q223" s="3">
        <v>45454</v>
      </c>
      <c r="R223">
        <v>113.479</v>
      </c>
      <c r="S223" s="3">
        <v>45453</v>
      </c>
      <c r="T223">
        <v>0.7</v>
      </c>
    </row>
    <row r="224" spans="2:20" x14ac:dyDescent="0.25">
      <c r="B224" s="3">
        <v>45464</v>
      </c>
      <c r="C224">
        <v>1.0692999999999999</v>
      </c>
      <c r="D224">
        <v>10.507199999999999</v>
      </c>
      <c r="E224">
        <v>1</v>
      </c>
      <c r="F224" s="3">
        <v>45455</v>
      </c>
      <c r="G224">
        <v>596</v>
      </c>
      <c r="H224">
        <v>1652</v>
      </c>
      <c r="I224">
        <v>90.26</v>
      </c>
      <c r="K224">
        <v>64</v>
      </c>
      <c r="L224">
        <v>101.15</v>
      </c>
      <c r="M224">
        <v>189.7</v>
      </c>
      <c r="N224">
        <v>274.10000000000002</v>
      </c>
      <c r="Q224" s="3">
        <v>45453</v>
      </c>
      <c r="R224">
        <v>112.857</v>
      </c>
      <c r="S224" s="3">
        <v>45450</v>
      </c>
      <c r="T224">
        <v>0.69</v>
      </c>
    </row>
    <row r="225" spans="2:20" x14ac:dyDescent="0.25">
      <c r="B225" s="3">
        <v>45463</v>
      </c>
      <c r="C225">
        <v>1.0702</v>
      </c>
      <c r="D225">
        <v>10.497199999999999</v>
      </c>
      <c r="E225">
        <v>1</v>
      </c>
      <c r="F225" s="3">
        <v>45454</v>
      </c>
      <c r="G225">
        <v>584.6</v>
      </c>
      <c r="H225">
        <v>1662</v>
      </c>
      <c r="I225">
        <v>91.12</v>
      </c>
      <c r="K225">
        <v>64.040000000000006</v>
      </c>
      <c r="L225">
        <v>99.32</v>
      </c>
      <c r="M225">
        <v>185.7</v>
      </c>
      <c r="N225">
        <v>271.10000000000002</v>
      </c>
      <c r="Q225" s="3">
        <v>45450</v>
      </c>
      <c r="R225">
        <v>113.271</v>
      </c>
      <c r="S225" s="3">
        <v>45448</v>
      </c>
      <c r="T225">
        <v>0.68100000000000005</v>
      </c>
    </row>
    <row r="226" spans="2:20" x14ac:dyDescent="0.25">
      <c r="B226" s="3">
        <v>45462</v>
      </c>
      <c r="C226">
        <v>1.0744</v>
      </c>
      <c r="D226">
        <v>10.4413</v>
      </c>
      <c r="E226">
        <v>1</v>
      </c>
      <c r="F226" s="3">
        <v>45453</v>
      </c>
      <c r="G226">
        <v>588.6</v>
      </c>
      <c r="H226">
        <v>1689.5</v>
      </c>
      <c r="I226">
        <v>91.3</v>
      </c>
      <c r="K226">
        <v>65.12</v>
      </c>
      <c r="L226">
        <v>98.66</v>
      </c>
      <c r="M226">
        <v>182.2</v>
      </c>
      <c r="N226">
        <v>272.39999999999998</v>
      </c>
      <c r="Q226" s="3">
        <v>45448</v>
      </c>
      <c r="R226">
        <v>113.83199999999999</v>
      </c>
      <c r="S226" s="3">
        <v>45447</v>
      </c>
      <c r="T226">
        <v>0.65100000000000002</v>
      </c>
    </row>
    <row r="227" spans="2:20" x14ac:dyDescent="0.25">
      <c r="B227" s="3">
        <v>45461</v>
      </c>
      <c r="C227">
        <v>1.0740000000000001</v>
      </c>
      <c r="D227">
        <v>10.437099999999999</v>
      </c>
      <c r="E227">
        <v>1</v>
      </c>
      <c r="F227" s="3">
        <v>45450</v>
      </c>
      <c r="G227">
        <v>591.6</v>
      </c>
      <c r="H227">
        <v>1690.5</v>
      </c>
      <c r="I227">
        <v>91.18</v>
      </c>
      <c r="K227">
        <v>66.2</v>
      </c>
      <c r="L227">
        <v>100.2</v>
      </c>
      <c r="M227">
        <v>184.1</v>
      </c>
      <c r="N227">
        <v>275.2</v>
      </c>
      <c r="Q227" s="3">
        <v>45447</v>
      </c>
      <c r="R227">
        <v>114.06699999999999</v>
      </c>
      <c r="S227" s="3">
        <v>45446</v>
      </c>
      <c r="T227">
        <v>0.63200000000000001</v>
      </c>
    </row>
    <row r="228" spans="2:20" x14ac:dyDescent="0.25">
      <c r="B228" s="3">
        <v>45460</v>
      </c>
      <c r="C228">
        <v>1.07345</v>
      </c>
      <c r="D228">
        <v>10.477550000000001</v>
      </c>
      <c r="E228">
        <v>1</v>
      </c>
      <c r="F228" s="3">
        <v>45449</v>
      </c>
      <c r="I228">
        <v>91.5</v>
      </c>
      <c r="Q228" s="3">
        <v>45446</v>
      </c>
      <c r="R228">
        <v>113.203</v>
      </c>
      <c r="S228" s="3">
        <v>45443</v>
      </c>
      <c r="T228">
        <v>0.622</v>
      </c>
    </row>
    <row r="229" spans="2:20" x14ac:dyDescent="0.25">
      <c r="B229" s="3">
        <v>45457</v>
      </c>
      <c r="C229">
        <v>1.0702</v>
      </c>
      <c r="D229">
        <v>10.511100000000001</v>
      </c>
      <c r="E229">
        <v>1</v>
      </c>
      <c r="F229" s="3">
        <v>45448</v>
      </c>
      <c r="G229">
        <v>584.4</v>
      </c>
      <c r="H229">
        <v>1676.5</v>
      </c>
      <c r="I229">
        <v>91.42</v>
      </c>
      <c r="K229">
        <v>65.8</v>
      </c>
      <c r="L229">
        <v>98.56</v>
      </c>
      <c r="M229">
        <v>185.9</v>
      </c>
      <c r="N229">
        <v>285.89999999999998</v>
      </c>
      <c r="Q229" s="3">
        <v>45443</v>
      </c>
      <c r="R229">
        <v>112.004</v>
      </c>
      <c r="S229" s="3">
        <v>45442</v>
      </c>
      <c r="T229">
        <v>0.61299999999999999</v>
      </c>
    </row>
    <row r="230" spans="2:20" x14ac:dyDescent="0.25">
      <c r="B230" s="3">
        <v>45456</v>
      </c>
      <c r="C230">
        <v>1.0737000000000001</v>
      </c>
      <c r="D230">
        <v>10.47875</v>
      </c>
      <c r="E230">
        <v>1</v>
      </c>
      <c r="F230" s="3">
        <v>45447</v>
      </c>
      <c r="G230">
        <v>577</v>
      </c>
      <c r="H230">
        <v>1663</v>
      </c>
      <c r="I230">
        <v>92.04</v>
      </c>
      <c r="K230">
        <v>65.5</v>
      </c>
      <c r="L230">
        <v>98.4</v>
      </c>
      <c r="M230">
        <v>184.65</v>
      </c>
      <c r="N230">
        <v>278.60000000000002</v>
      </c>
      <c r="Q230" s="3">
        <v>45442</v>
      </c>
      <c r="R230">
        <v>111.56699999999999</v>
      </c>
      <c r="S230" s="3">
        <v>45441</v>
      </c>
      <c r="T230">
        <v>0.58299999999999996</v>
      </c>
    </row>
    <row r="231" spans="2:20" x14ac:dyDescent="0.25">
      <c r="B231" s="3">
        <v>45455</v>
      </c>
      <c r="C231">
        <v>1.0809</v>
      </c>
      <c r="D231">
        <v>10.363200000000001</v>
      </c>
      <c r="E231">
        <v>1</v>
      </c>
      <c r="F231" s="3">
        <v>45446</v>
      </c>
      <c r="G231">
        <v>577.4</v>
      </c>
      <c r="H231">
        <v>1652.5</v>
      </c>
      <c r="I231">
        <v>93.26</v>
      </c>
      <c r="K231">
        <v>65.400000000000006</v>
      </c>
      <c r="L231">
        <v>99.54</v>
      </c>
      <c r="M231">
        <v>186.7</v>
      </c>
      <c r="N231">
        <v>285.2</v>
      </c>
      <c r="Q231" s="3">
        <v>45441</v>
      </c>
      <c r="R231">
        <v>111.96</v>
      </c>
      <c r="S231" s="3">
        <v>45440</v>
      </c>
      <c r="T231">
        <v>0.58299999999999996</v>
      </c>
    </row>
    <row r="232" spans="2:20" x14ac:dyDescent="0.25">
      <c r="B232" s="3">
        <v>45454</v>
      </c>
      <c r="C232">
        <v>1.0740000000000001</v>
      </c>
      <c r="D232">
        <v>10.478400000000001</v>
      </c>
      <c r="E232">
        <v>1</v>
      </c>
      <c r="F232" s="3">
        <v>45443</v>
      </c>
      <c r="G232">
        <v>575.6</v>
      </c>
      <c r="H232">
        <v>1643</v>
      </c>
      <c r="I232">
        <v>93.18</v>
      </c>
      <c r="K232">
        <v>64.58</v>
      </c>
      <c r="L232">
        <v>98.64</v>
      </c>
      <c r="M232">
        <v>185.25</v>
      </c>
      <c r="N232">
        <v>282</v>
      </c>
      <c r="Q232" s="3">
        <v>45440</v>
      </c>
      <c r="R232">
        <v>112.97499999999999</v>
      </c>
      <c r="S232" s="3">
        <v>45439</v>
      </c>
      <c r="T232">
        <v>0.57399999999999995</v>
      </c>
    </row>
    <row r="233" spans="2:20" x14ac:dyDescent="0.25">
      <c r="B233" s="3">
        <v>45453</v>
      </c>
      <c r="C233">
        <v>1.0765</v>
      </c>
      <c r="D233">
        <v>10.49085</v>
      </c>
      <c r="E233">
        <v>1</v>
      </c>
      <c r="F233" s="3">
        <v>45442</v>
      </c>
      <c r="G233">
        <v>577.79999999999995</v>
      </c>
      <c r="H233">
        <v>1625.5</v>
      </c>
      <c r="I233">
        <v>92.6</v>
      </c>
      <c r="K233">
        <v>64.62</v>
      </c>
      <c r="L233">
        <v>97.62</v>
      </c>
      <c r="M233">
        <v>187.75</v>
      </c>
      <c r="N233">
        <v>283.60000000000002</v>
      </c>
      <c r="Q233" s="3">
        <v>45439</v>
      </c>
      <c r="R233">
        <v>112.977</v>
      </c>
      <c r="S233" s="3">
        <v>45436</v>
      </c>
      <c r="T233">
        <v>0.56399999999999995</v>
      </c>
    </row>
    <row r="234" spans="2:20" x14ac:dyDescent="0.25">
      <c r="B234" s="3">
        <v>45450</v>
      </c>
      <c r="C234">
        <v>1.0802</v>
      </c>
      <c r="D234">
        <v>10.5413</v>
      </c>
      <c r="E234">
        <v>1</v>
      </c>
      <c r="F234" s="3">
        <v>45441</v>
      </c>
      <c r="G234">
        <v>575.20000000000005</v>
      </c>
      <c r="H234">
        <v>1617</v>
      </c>
      <c r="I234">
        <v>91.82</v>
      </c>
      <c r="K234">
        <v>62.98</v>
      </c>
      <c r="L234">
        <v>97.36</v>
      </c>
      <c r="M234">
        <v>186.65</v>
      </c>
      <c r="N234">
        <v>281.8</v>
      </c>
      <c r="Q234" s="3">
        <v>45436</v>
      </c>
      <c r="R234">
        <v>112.292</v>
      </c>
      <c r="S234" s="3">
        <v>45435</v>
      </c>
      <c r="T234">
        <v>0.55400000000000005</v>
      </c>
    </row>
    <row r="235" spans="2:20" x14ac:dyDescent="0.25">
      <c r="B235" s="3">
        <v>45449</v>
      </c>
      <c r="C235">
        <v>1.089</v>
      </c>
      <c r="D235">
        <v>10.3926</v>
      </c>
      <c r="E235">
        <v>1</v>
      </c>
      <c r="F235" s="3">
        <v>45440</v>
      </c>
      <c r="G235">
        <v>573.79999999999995</v>
      </c>
      <c r="H235">
        <v>1620.5</v>
      </c>
      <c r="I235">
        <v>93.8</v>
      </c>
      <c r="K235">
        <v>63.46</v>
      </c>
      <c r="L235">
        <v>98.96</v>
      </c>
      <c r="M235">
        <v>189.55</v>
      </c>
      <c r="N235">
        <v>284.5</v>
      </c>
      <c r="Q235" s="3">
        <v>45435</v>
      </c>
      <c r="R235">
        <v>111.913</v>
      </c>
      <c r="S235" s="3">
        <v>45434</v>
      </c>
      <c r="T235">
        <v>0.52500000000000002</v>
      </c>
    </row>
    <row r="236" spans="2:20" x14ac:dyDescent="0.25">
      <c r="B236" s="3">
        <v>45448</v>
      </c>
      <c r="C236">
        <v>1.0869</v>
      </c>
      <c r="D236">
        <v>10.392799999999999</v>
      </c>
      <c r="E236">
        <v>1</v>
      </c>
      <c r="F236" s="3">
        <v>45439</v>
      </c>
      <c r="G236">
        <v>578.20000000000005</v>
      </c>
      <c r="H236">
        <v>1660</v>
      </c>
      <c r="I236">
        <v>93.7</v>
      </c>
      <c r="K236">
        <v>63.34</v>
      </c>
      <c r="L236">
        <v>98.2</v>
      </c>
      <c r="M236">
        <v>192.45</v>
      </c>
      <c r="N236">
        <v>285.5</v>
      </c>
      <c r="Q236" s="3">
        <v>45434</v>
      </c>
      <c r="R236">
        <v>112.88200000000001</v>
      </c>
      <c r="S236" s="3">
        <v>45433</v>
      </c>
      <c r="T236">
        <v>0.51500000000000001</v>
      </c>
    </row>
    <row r="237" spans="2:20" x14ac:dyDescent="0.25">
      <c r="B237" s="3">
        <v>45447</v>
      </c>
      <c r="C237">
        <v>1.0880000000000001</v>
      </c>
      <c r="D237">
        <v>10.4421</v>
      </c>
      <c r="E237">
        <v>1</v>
      </c>
      <c r="F237" s="3">
        <v>45436</v>
      </c>
      <c r="G237">
        <v>573.4</v>
      </c>
      <c r="H237">
        <v>1672.5</v>
      </c>
      <c r="I237">
        <v>92.84</v>
      </c>
      <c r="K237">
        <v>63.44</v>
      </c>
      <c r="L237">
        <v>97.7</v>
      </c>
      <c r="M237">
        <v>191.15</v>
      </c>
      <c r="N237">
        <v>286.39999999999998</v>
      </c>
      <c r="Q237" s="3">
        <v>45433</v>
      </c>
      <c r="R237">
        <v>113.29600000000001</v>
      </c>
      <c r="S237" s="3">
        <v>45432</v>
      </c>
      <c r="T237">
        <v>0.50600000000000001</v>
      </c>
    </row>
    <row r="238" spans="2:20" x14ac:dyDescent="0.25">
      <c r="B238" s="3">
        <v>45446</v>
      </c>
      <c r="C238">
        <v>1.0904</v>
      </c>
      <c r="D238">
        <v>10.4129</v>
      </c>
      <c r="E238">
        <v>1</v>
      </c>
      <c r="F238" s="3">
        <v>45435</v>
      </c>
      <c r="G238">
        <v>575</v>
      </c>
      <c r="H238">
        <v>1695</v>
      </c>
      <c r="I238">
        <v>92.72</v>
      </c>
      <c r="K238">
        <v>63.62</v>
      </c>
      <c r="L238">
        <v>98.52</v>
      </c>
      <c r="M238">
        <v>189.85</v>
      </c>
      <c r="N238">
        <v>286.39999999999998</v>
      </c>
      <c r="Q238" s="3">
        <v>45432</v>
      </c>
      <c r="R238">
        <v>112.886</v>
      </c>
      <c r="S238" s="3">
        <v>45429</v>
      </c>
      <c r="T238">
        <v>0.496</v>
      </c>
    </row>
    <row r="239" spans="2:20" x14ac:dyDescent="0.25">
      <c r="B239" s="3">
        <v>45443</v>
      </c>
      <c r="C239">
        <v>1.0843</v>
      </c>
      <c r="D239">
        <v>10.52755</v>
      </c>
      <c r="E239">
        <v>1</v>
      </c>
      <c r="F239" s="3">
        <v>45434</v>
      </c>
      <c r="G239">
        <v>563.79999999999995</v>
      </c>
      <c r="H239">
        <v>1683</v>
      </c>
      <c r="I239">
        <v>93.2</v>
      </c>
      <c r="K239">
        <v>63.94</v>
      </c>
      <c r="L239">
        <v>98.02</v>
      </c>
      <c r="M239">
        <v>191.05</v>
      </c>
      <c r="N239">
        <v>285.3</v>
      </c>
      <c r="Q239" s="3">
        <v>45429</v>
      </c>
      <c r="R239">
        <v>113.18</v>
      </c>
      <c r="S239" s="3">
        <v>45428</v>
      </c>
      <c r="T239">
        <v>0.48599999999999999</v>
      </c>
    </row>
    <row r="240" spans="2:20" x14ac:dyDescent="0.25">
      <c r="B240" s="3">
        <v>45442</v>
      </c>
      <c r="C240">
        <v>1.0832999999999999</v>
      </c>
      <c r="D240">
        <v>10.59895</v>
      </c>
      <c r="E240">
        <v>1</v>
      </c>
      <c r="F240" s="3">
        <v>45433</v>
      </c>
      <c r="G240">
        <v>567.4</v>
      </c>
      <c r="H240">
        <v>1688.5</v>
      </c>
      <c r="I240">
        <v>94.82</v>
      </c>
      <c r="K240">
        <v>62.4</v>
      </c>
      <c r="L240">
        <v>97.84</v>
      </c>
      <c r="M240">
        <v>192.8</v>
      </c>
      <c r="N240">
        <v>284.7</v>
      </c>
      <c r="Q240" s="3">
        <v>45428</v>
      </c>
      <c r="R240">
        <v>114.07899999999999</v>
      </c>
      <c r="S240" s="3">
        <v>45427</v>
      </c>
      <c r="T240">
        <v>0.45700000000000002</v>
      </c>
    </row>
    <row r="241" spans="2:20" x14ac:dyDescent="0.25">
      <c r="B241" s="3">
        <v>45441</v>
      </c>
      <c r="C241">
        <v>1.0802</v>
      </c>
      <c r="D241">
        <v>10.670999999999999</v>
      </c>
      <c r="E241">
        <v>1</v>
      </c>
      <c r="F241" s="3">
        <v>45432</v>
      </c>
      <c r="G241">
        <v>559.4</v>
      </c>
      <c r="H241">
        <v>1642.5</v>
      </c>
      <c r="I241">
        <v>95</v>
      </c>
      <c r="K241">
        <v>62</v>
      </c>
      <c r="L241">
        <v>99.4</v>
      </c>
      <c r="M241">
        <v>195.1</v>
      </c>
      <c r="N241">
        <v>287.39999999999998</v>
      </c>
      <c r="Q241" s="3">
        <v>45427</v>
      </c>
      <c r="R241">
        <v>113.871</v>
      </c>
      <c r="S241" s="3">
        <v>45426</v>
      </c>
      <c r="T241">
        <v>0.44700000000000001</v>
      </c>
    </row>
    <row r="242" spans="2:20" x14ac:dyDescent="0.25">
      <c r="B242" s="3">
        <v>45440</v>
      </c>
      <c r="C242">
        <v>1.0857000000000001</v>
      </c>
      <c r="D242">
        <v>10.574299999999999</v>
      </c>
      <c r="E242">
        <v>1</v>
      </c>
      <c r="F242" s="3">
        <v>45429</v>
      </c>
      <c r="G242">
        <v>558.4</v>
      </c>
      <c r="H242">
        <v>1643.5</v>
      </c>
      <c r="I242">
        <v>96.02</v>
      </c>
      <c r="K242">
        <v>61.46</v>
      </c>
      <c r="L242">
        <v>98.84</v>
      </c>
      <c r="M242">
        <v>196.1</v>
      </c>
      <c r="N242">
        <v>284.2</v>
      </c>
      <c r="Q242" s="3">
        <v>45426</v>
      </c>
      <c r="R242">
        <v>112.83199999999999</v>
      </c>
      <c r="S242" s="3">
        <v>45425</v>
      </c>
      <c r="T242">
        <v>0.438</v>
      </c>
    </row>
    <row r="243" spans="2:20" x14ac:dyDescent="0.25">
      <c r="B243" s="3">
        <v>45439</v>
      </c>
      <c r="C243">
        <v>1.08585</v>
      </c>
      <c r="D243">
        <v>10.61495</v>
      </c>
      <c r="E243">
        <v>1</v>
      </c>
      <c r="F243" s="3">
        <v>45428</v>
      </c>
      <c r="G243">
        <v>563.4</v>
      </c>
      <c r="H243">
        <v>1644.5</v>
      </c>
      <c r="I243">
        <v>96.46</v>
      </c>
      <c r="K243">
        <v>61</v>
      </c>
      <c r="L243">
        <v>98.62</v>
      </c>
      <c r="M243">
        <v>196.6</v>
      </c>
      <c r="N243">
        <v>283.89999999999998</v>
      </c>
      <c r="Q243" s="3">
        <v>45425</v>
      </c>
      <c r="R243">
        <v>113.206</v>
      </c>
      <c r="S243" s="3">
        <v>45422</v>
      </c>
      <c r="T243">
        <v>0.42799999999999999</v>
      </c>
    </row>
    <row r="244" spans="2:20" x14ac:dyDescent="0.25">
      <c r="B244" s="3">
        <v>45436</v>
      </c>
      <c r="C244">
        <v>1.0847</v>
      </c>
      <c r="D244">
        <v>10.6684</v>
      </c>
      <c r="E244">
        <v>1</v>
      </c>
      <c r="F244" s="3">
        <v>45427</v>
      </c>
      <c r="G244">
        <v>570.6</v>
      </c>
      <c r="H244">
        <v>1649</v>
      </c>
      <c r="I244">
        <v>102.9</v>
      </c>
      <c r="K244">
        <v>60.06</v>
      </c>
      <c r="L244">
        <v>98.88</v>
      </c>
      <c r="M244">
        <v>193.75</v>
      </c>
      <c r="N244">
        <v>286.89999999999998</v>
      </c>
      <c r="Q244" s="3">
        <v>45422</v>
      </c>
      <c r="R244">
        <v>112.691</v>
      </c>
      <c r="S244" s="3">
        <v>45420</v>
      </c>
      <c r="T244">
        <v>0.41799999999999998</v>
      </c>
    </row>
    <row r="245" spans="2:20" x14ac:dyDescent="0.25">
      <c r="B245" s="3">
        <v>45435</v>
      </c>
      <c r="C245">
        <v>1.08145</v>
      </c>
      <c r="D245">
        <v>10.7399</v>
      </c>
      <c r="E245">
        <v>1</v>
      </c>
      <c r="F245" s="3">
        <v>45426</v>
      </c>
      <c r="G245">
        <v>568.6</v>
      </c>
      <c r="H245">
        <v>1669</v>
      </c>
      <c r="I245">
        <v>103.75</v>
      </c>
      <c r="K245">
        <v>61.92</v>
      </c>
      <c r="L245">
        <v>98.88</v>
      </c>
      <c r="M245">
        <v>190.05</v>
      </c>
      <c r="N245">
        <v>284</v>
      </c>
      <c r="Q245" s="3">
        <v>45420</v>
      </c>
      <c r="R245">
        <v>112.971</v>
      </c>
      <c r="S245" s="3">
        <v>45419</v>
      </c>
      <c r="T245">
        <v>0.38900000000000001</v>
      </c>
    </row>
    <row r="246" spans="2:20" x14ac:dyDescent="0.25">
      <c r="B246" s="3">
        <v>45434</v>
      </c>
      <c r="C246">
        <v>1.0823</v>
      </c>
      <c r="D246">
        <v>10.7372</v>
      </c>
      <c r="E246">
        <v>1</v>
      </c>
      <c r="F246" s="3">
        <v>45425</v>
      </c>
      <c r="G246">
        <v>569.4</v>
      </c>
      <c r="H246">
        <v>1675</v>
      </c>
      <c r="I246">
        <v>102.95</v>
      </c>
      <c r="K246">
        <v>58.84</v>
      </c>
      <c r="L246">
        <v>97.9</v>
      </c>
      <c r="M246">
        <v>188.35</v>
      </c>
      <c r="N246">
        <v>283</v>
      </c>
      <c r="Q246" s="3">
        <v>45419</v>
      </c>
      <c r="R246">
        <v>113.524</v>
      </c>
      <c r="S246" s="3">
        <v>45418</v>
      </c>
      <c r="T246">
        <v>0.36899999999999999</v>
      </c>
    </row>
    <row r="247" spans="2:20" x14ac:dyDescent="0.25">
      <c r="B247" s="3">
        <v>45433</v>
      </c>
      <c r="C247">
        <v>1.08545</v>
      </c>
      <c r="D247">
        <v>10.6937</v>
      </c>
      <c r="E247">
        <v>1</v>
      </c>
      <c r="F247" s="3">
        <v>45422</v>
      </c>
      <c r="G247">
        <v>562.79999999999995</v>
      </c>
      <c r="H247">
        <v>1679.5</v>
      </c>
      <c r="I247">
        <v>101.6</v>
      </c>
      <c r="K247">
        <v>58.2</v>
      </c>
      <c r="L247">
        <v>98.3</v>
      </c>
      <c r="M247">
        <v>192.3</v>
      </c>
      <c r="N247">
        <v>282.60000000000002</v>
      </c>
      <c r="Q247" s="3">
        <v>45418</v>
      </c>
      <c r="R247">
        <v>113.102</v>
      </c>
      <c r="S247" s="3">
        <v>45415</v>
      </c>
      <c r="T247">
        <v>0.36</v>
      </c>
    </row>
    <row r="248" spans="2:20" x14ac:dyDescent="0.25">
      <c r="B248" s="3">
        <v>45432</v>
      </c>
      <c r="C248">
        <v>1.0857000000000001</v>
      </c>
      <c r="D248">
        <v>10.6899</v>
      </c>
      <c r="E248">
        <v>1</v>
      </c>
      <c r="F248" s="3">
        <v>45421</v>
      </c>
      <c r="I248">
        <v>101.65</v>
      </c>
      <c r="Q248" s="3">
        <v>45415</v>
      </c>
      <c r="R248">
        <v>112.43899999999999</v>
      </c>
      <c r="S248" s="3">
        <v>45414</v>
      </c>
      <c r="T248">
        <v>0.35</v>
      </c>
    </row>
    <row r="249" spans="2:20" x14ac:dyDescent="0.25">
      <c r="B249" s="3">
        <v>45429</v>
      </c>
      <c r="C249">
        <v>1.0871999999999999</v>
      </c>
      <c r="D249">
        <v>10.713749999999999</v>
      </c>
      <c r="E249">
        <v>1</v>
      </c>
      <c r="F249" s="3">
        <v>45420</v>
      </c>
      <c r="G249">
        <v>556</v>
      </c>
      <c r="H249">
        <v>1675</v>
      </c>
      <c r="I249">
        <v>101.15</v>
      </c>
      <c r="K249">
        <v>58.06</v>
      </c>
      <c r="L249">
        <v>95.8</v>
      </c>
      <c r="M249">
        <v>195.5</v>
      </c>
      <c r="N249">
        <v>277</v>
      </c>
      <c r="Q249" s="3">
        <v>45414</v>
      </c>
      <c r="R249">
        <v>111.129</v>
      </c>
      <c r="S249" s="3">
        <v>45412</v>
      </c>
      <c r="T249">
        <v>0.32100000000000001</v>
      </c>
    </row>
    <row r="250" spans="2:20" x14ac:dyDescent="0.25">
      <c r="B250" s="3">
        <v>45428</v>
      </c>
      <c r="C250">
        <v>1.0867</v>
      </c>
      <c r="D250">
        <v>10.715249999999999</v>
      </c>
      <c r="E250">
        <v>1</v>
      </c>
      <c r="F250" s="3">
        <v>45419</v>
      </c>
      <c r="G250">
        <v>547</v>
      </c>
      <c r="H250">
        <v>1647</v>
      </c>
      <c r="I250">
        <v>104.2</v>
      </c>
      <c r="K250">
        <v>58.38</v>
      </c>
      <c r="L250">
        <v>97.9</v>
      </c>
      <c r="M250">
        <v>201.6</v>
      </c>
      <c r="N250">
        <v>277.7</v>
      </c>
      <c r="Q250" s="3">
        <v>45412</v>
      </c>
      <c r="R250">
        <v>111.264</v>
      </c>
      <c r="S250" s="3">
        <v>45411</v>
      </c>
      <c r="T250">
        <v>0.311</v>
      </c>
    </row>
    <row r="251" spans="2:20" x14ac:dyDescent="0.25">
      <c r="B251" s="3">
        <v>45427</v>
      </c>
      <c r="C251">
        <v>1.0884</v>
      </c>
      <c r="D251">
        <v>10.67</v>
      </c>
      <c r="E251">
        <v>1</v>
      </c>
      <c r="F251" s="3">
        <v>45418</v>
      </c>
      <c r="G251">
        <v>542</v>
      </c>
      <c r="H251">
        <v>1634</v>
      </c>
      <c r="I251">
        <v>103.05</v>
      </c>
      <c r="K251">
        <v>57.32</v>
      </c>
      <c r="L251">
        <v>97.8</v>
      </c>
      <c r="M251">
        <v>198.4</v>
      </c>
      <c r="N251">
        <v>274.7</v>
      </c>
      <c r="Q251" s="3">
        <v>45411</v>
      </c>
      <c r="R251">
        <v>111.21299999999999</v>
      </c>
      <c r="S251" s="3">
        <v>45408</v>
      </c>
      <c r="T251">
        <v>0.29199999999999998</v>
      </c>
    </row>
    <row r="252" spans="2:20" x14ac:dyDescent="0.25">
      <c r="B252" s="3">
        <v>45426</v>
      </c>
      <c r="C252">
        <v>1.0820000000000001</v>
      </c>
      <c r="D252">
        <v>10.8033</v>
      </c>
      <c r="E252">
        <v>1</v>
      </c>
      <c r="F252" s="3">
        <v>45415</v>
      </c>
      <c r="G252">
        <v>537.79999999999995</v>
      </c>
      <c r="H252">
        <v>1634</v>
      </c>
      <c r="I252">
        <v>102.5</v>
      </c>
      <c r="K252">
        <v>56.78</v>
      </c>
      <c r="L252">
        <v>96</v>
      </c>
      <c r="M252">
        <v>196.6</v>
      </c>
      <c r="N252">
        <v>271.5</v>
      </c>
      <c r="Q252" s="3">
        <v>45408</v>
      </c>
      <c r="R252">
        <v>110.774</v>
      </c>
      <c r="S252" s="3">
        <v>45407</v>
      </c>
      <c r="T252">
        <v>0.28199999999999997</v>
      </c>
    </row>
    <row r="253" spans="2:20" x14ac:dyDescent="0.25">
      <c r="B253" s="3">
        <v>45425</v>
      </c>
      <c r="C253">
        <v>1.0789500000000001</v>
      </c>
      <c r="D253">
        <v>10.840999999999999</v>
      </c>
      <c r="E253">
        <v>1</v>
      </c>
      <c r="F253" s="3">
        <v>45414</v>
      </c>
      <c r="G253">
        <v>537.79999999999995</v>
      </c>
      <c r="H253">
        <v>1654</v>
      </c>
      <c r="I253">
        <v>101.95</v>
      </c>
      <c r="K253">
        <v>55.94</v>
      </c>
      <c r="L253">
        <v>95.64</v>
      </c>
      <c r="M253">
        <v>194.05</v>
      </c>
      <c r="N253">
        <v>277.5</v>
      </c>
      <c r="Q253" s="3">
        <v>45407</v>
      </c>
      <c r="R253">
        <v>109.91</v>
      </c>
      <c r="S253" s="3">
        <v>45406</v>
      </c>
      <c r="T253">
        <v>0.253</v>
      </c>
    </row>
    <row r="254" spans="2:20" x14ac:dyDescent="0.25">
      <c r="B254" s="3">
        <v>45422</v>
      </c>
      <c r="C254">
        <v>1.0770999999999999</v>
      </c>
      <c r="D254">
        <v>10.8406</v>
      </c>
      <c r="E254">
        <v>1</v>
      </c>
      <c r="F254" s="3">
        <v>45412</v>
      </c>
      <c r="G254">
        <v>544.20000000000005</v>
      </c>
      <c r="H254">
        <v>1671.5</v>
      </c>
      <c r="I254">
        <v>102.45</v>
      </c>
      <c r="K254">
        <v>56.22</v>
      </c>
      <c r="L254">
        <v>96.18</v>
      </c>
      <c r="M254">
        <v>191.85</v>
      </c>
      <c r="N254">
        <v>283.39999999999998</v>
      </c>
      <c r="Q254" s="3">
        <v>45406</v>
      </c>
      <c r="R254">
        <v>110.3</v>
      </c>
      <c r="S254" s="3">
        <v>45405</v>
      </c>
      <c r="T254">
        <v>0.24299999999999999</v>
      </c>
    </row>
    <row r="255" spans="2:20" x14ac:dyDescent="0.25">
      <c r="B255" s="3">
        <v>45421</v>
      </c>
      <c r="C255">
        <v>1.0782</v>
      </c>
      <c r="D255">
        <v>10.847950000000001</v>
      </c>
      <c r="E255">
        <v>1</v>
      </c>
      <c r="F255" s="3">
        <v>45411</v>
      </c>
      <c r="G255">
        <v>543.4</v>
      </c>
      <c r="H255">
        <v>1655.5</v>
      </c>
      <c r="I255">
        <v>106.8</v>
      </c>
      <c r="K255">
        <v>56.48</v>
      </c>
      <c r="L255">
        <v>95.54</v>
      </c>
      <c r="M255">
        <v>192.25</v>
      </c>
      <c r="N255">
        <v>284.5</v>
      </c>
      <c r="Q255" s="3">
        <v>45405</v>
      </c>
      <c r="R255">
        <v>111.43600000000001</v>
      </c>
      <c r="S255" s="3">
        <v>45404</v>
      </c>
      <c r="T255">
        <v>0.23300000000000001</v>
      </c>
    </row>
    <row r="256" spans="2:20" x14ac:dyDescent="0.25">
      <c r="B256" s="3">
        <v>45420</v>
      </c>
      <c r="C256">
        <v>1.0747</v>
      </c>
      <c r="D256">
        <v>10.896800000000001</v>
      </c>
      <c r="E256">
        <v>1</v>
      </c>
      <c r="F256" s="3">
        <v>45408</v>
      </c>
      <c r="G256">
        <v>539.4</v>
      </c>
      <c r="H256">
        <v>1646</v>
      </c>
      <c r="I256">
        <v>106.4</v>
      </c>
      <c r="K256">
        <v>57.4</v>
      </c>
      <c r="L256">
        <v>96.42</v>
      </c>
      <c r="M256">
        <v>191.2</v>
      </c>
      <c r="N256">
        <v>281.3</v>
      </c>
      <c r="Q256" s="3">
        <v>45404</v>
      </c>
      <c r="R256">
        <v>111.202</v>
      </c>
      <c r="S256" s="3">
        <v>45401</v>
      </c>
      <c r="T256">
        <v>0.224</v>
      </c>
    </row>
    <row r="257" spans="2:20" x14ac:dyDescent="0.25">
      <c r="B257" s="3">
        <v>45419</v>
      </c>
      <c r="C257">
        <v>1.0753999999999999</v>
      </c>
      <c r="D257">
        <v>10.845599999999999</v>
      </c>
      <c r="E257">
        <v>1</v>
      </c>
      <c r="F257" s="3">
        <v>45407</v>
      </c>
      <c r="G257">
        <v>532.20000000000005</v>
      </c>
      <c r="H257">
        <v>1641.5</v>
      </c>
      <c r="I257">
        <v>105.05</v>
      </c>
      <c r="K257">
        <v>57.38</v>
      </c>
      <c r="L257">
        <v>96.44</v>
      </c>
      <c r="M257">
        <v>185.75</v>
      </c>
      <c r="N257">
        <v>277.10000000000002</v>
      </c>
      <c r="Q257" s="3">
        <v>45401</v>
      </c>
      <c r="R257">
        <v>110.825</v>
      </c>
      <c r="S257" s="3">
        <v>45400</v>
      </c>
      <c r="T257">
        <v>0.214</v>
      </c>
    </row>
    <row r="258" spans="2:20" x14ac:dyDescent="0.25">
      <c r="B258" s="3">
        <v>45418</v>
      </c>
      <c r="C258">
        <v>1.0769</v>
      </c>
      <c r="D258">
        <v>10.816750000000001</v>
      </c>
      <c r="E258">
        <v>1</v>
      </c>
      <c r="F258" s="3">
        <v>45406</v>
      </c>
      <c r="G258">
        <v>532</v>
      </c>
      <c r="H258">
        <v>1543.5</v>
      </c>
      <c r="I258">
        <v>106.55</v>
      </c>
      <c r="K258">
        <v>57.36</v>
      </c>
      <c r="L258">
        <v>99.5</v>
      </c>
      <c r="M258">
        <v>191.45</v>
      </c>
      <c r="N258">
        <v>282.7</v>
      </c>
      <c r="Q258" s="3">
        <v>45400</v>
      </c>
      <c r="R258">
        <v>110.983</v>
      </c>
      <c r="S258" s="3">
        <v>45399</v>
      </c>
      <c r="T258">
        <v>0.185</v>
      </c>
    </row>
    <row r="259" spans="2:20" x14ac:dyDescent="0.25">
      <c r="B259" s="3">
        <v>45415</v>
      </c>
      <c r="C259">
        <v>1.0760000000000001</v>
      </c>
      <c r="D259">
        <v>10.8225</v>
      </c>
      <c r="E259">
        <v>1</v>
      </c>
      <c r="F259" s="3">
        <v>45405</v>
      </c>
      <c r="G259">
        <v>528.79999999999995</v>
      </c>
      <c r="H259">
        <v>1522</v>
      </c>
      <c r="I259">
        <v>106.45</v>
      </c>
      <c r="K259">
        <v>57.94</v>
      </c>
      <c r="L259">
        <v>113.15</v>
      </c>
      <c r="M259">
        <v>194.4</v>
      </c>
      <c r="N259">
        <v>282.60000000000002</v>
      </c>
      <c r="Q259" s="3">
        <v>45399</v>
      </c>
      <c r="R259">
        <v>110.52</v>
      </c>
      <c r="S259" s="3">
        <v>45398</v>
      </c>
      <c r="T259">
        <v>0.17499999999999999</v>
      </c>
    </row>
    <row r="260" spans="2:20" x14ac:dyDescent="0.25">
      <c r="B260" s="3">
        <v>45414</v>
      </c>
      <c r="C260">
        <v>1.0727</v>
      </c>
      <c r="D260">
        <v>10.871600000000001</v>
      </c>
      <c r="E260">
        <v>1</v>
      </c>
      <c r="F260" s="3">
        <v>45404</v>
      </c>
      <c r="G260">
        <v>528.6</v>
      </c>
      <c r="H260">
        <v>1529.5</v>
      </c>
      <c r="I260">
        <v>105.85</v>
      </c>
      <c r="K260">
        <v>57.2</v>
      </c>
      <c r="L260">
        <v>110.7</v>
      </c>
      <c r="M260">
        <v>191.85</v>
      </c>
      <c r="N260">
        <v>282.60000000000002</v>
      </c>
      <c r="Q260" s="3">
        <v>45398</v>
      </c>
      <c r="R260">
        <v>110.05500000000001</v>
      </c>
      <c r="S260" s="3">
        <v>45397</v>
      </c>
      <c r="T260">
        <v>0.16500000000000001</v>
      </c>
    </row>
    <row r="261" spans="2:20" x14ac:dyDescent="0.25">
      <c r="B261" s="3">
        <v>45413</v>
      </c>
      <c r="C261">
        <v>1.0710999999999999</v>
      </c>
      <c r="D261">
        <v>10.928599999999999</v>
      </c>
      <c r="E261">
        <v>1</v>
      </c>
      <c r="F261" s="3">
        <v>45401</v>
      </c>
      <c r="G261">
        <v>535.79999999999995</v>
      </c>
      <c r="H261">
        <v>1494.5</v>
      </c>
      <c r="I261">
        <v>105.85</v>
      </c>
      <c r="K261">
        <v>56.3</v>
      </c>
      <c r="L261">
        <v>109</v>
      </c>
      <c r="M261">
        <v>189.25</v>
      </c>
      <c r="N261">
        <v>280.2</v>
      </c>
      <c r="Q261" s="3">
        <v>45397</v>
      </c>
      <c r="R261">
        <v>110.58799999999999</v>
      </c>
      <c r="S261" s="3">
        <v>45394</v>
      </c>
      <c r="T261">
        <v>0.156</v>
      </c>
    </row>
    <row r="262" spans="2:20" x14ac:dyDescent="0.25">
      <c r="B262" s="3">
        <v>45412</v>
      </c>
      <c r="C262">
        <v>1.0665500000000001</v>
      </c>
      <c r="D262">
        <v>11.02515</v>
      </c>
      <c r="E262">
        <v>1</v>
      </c>
      <c r="F262" s="3">
        <v>45400</v>
      </c>
      <c r="G262">
        <v>532</v>
      </c>
      <c r="H262">
        <v>1497</v>
      </c>
      <c r="I262">
        <v>106.95</v>
      </c>
      <c r="K262">
        <v>55.86</v>
      </c>
      <c r="L262">
        <v>109.45</v>
      </c>
      <c r="M262">
        <v>189.4</v>
      </c>
      <c r="N262">
        <v>292.3</v>
      </c>
      <c r="Q262" s="3">
        <v>45394</v>
      </c>
      <c r="R262">
        <v>112.137</v>
      </c>
      <c r="S262" s="3">
        <v>45393</v>
      </c>
      <c r="T262">
        <v>0.14599999999999999</v>
      </c>
    </row>
    <row r="263" spans="2:20" x14ac:dyDescent="0.25">
      <c r="B263" s="3">
        <v>45411</v>
      </c>
      <c r="C263">
        <v>1.0721000000000001</v>
      </c>
      <c r="D263">
        <v>10.924149999999999</v>
      </c>
      <c r="E263">
        <v>1</v>
      </c>
      <c r="F263" s="3">
        <v>45399</v>
      </c>
      <c r="G263">
        <v>501.8</v>
      </c>
      <c r="H263">
        <v>1503</v>
      </c>
      <c r="I263">
        <v>105.95</v>
      </c>
      <c r="K263">
        <v>54.9</v>
      </c>
      <c r="L263">
        <v>108.2</v>
      </c>
      <c r="M263">
        <v>188.95</v>
      </c>
      <c r="N263">
        <v>288.10000000000002</v>
      </c>
      <c r="Q263" s="3">
        <v>45393</v>
      </c>
      <c r="R263">
        <v>110.318</v>
      </c>
      <c r="S263" s="3">
        <v>45392</v>
      </c>
      <c r="T263">
        <v>0.11700000000000001</v>
      </c>
    </row>
    <row r="264" spans="2:20" x14ac:dyDescent="0.25">
      <c r="B264" s="3">
        <v>45408</v>
      </c>
      <c r="C264">
        <v>1.0693999999999999</v>
      </c>
      <c r="D264">
        <v>10.923299999999999</v>
      </c>
      <c r="E264">
        <v>1</v>
      </c>
      <c r="F264" s="3">
        <v>45398</v>
      </c>
      <c r="G264">
        <v>496.4</v>
      </c>
      <c r="H264">
        <v>1492.5</v>
      </c>
      <c r="I264">
        <v>106.45</v>
      </c>
      <c r="K264">
        <v>54.54</v>
      </c>
      <c r="L264">
        <v>107.6</v>
      </c>
      <c r="M264">
        <v>189.2</v>
      </c>
      <c r="N264">
        <v>282.5</v>
      </c>
      <c r="Q264" s="3">
        <v>45392</v>
      </c>
      <c r="R264">
        <v>110.636</v>
      </c>
      <c r="S264" s="3">
        <v>45391</v>
      </c>
      <c r="T264">
        <v>0.107</v>
      </c>
    </row>
    <row r="265" spans="2:20" x14ac:dyDescent="0.25">
      <c r="B265" s="3">
        <v>45407</v>
      </c>
      <c r="C265">
        <v>1.0729500000000001</v>
      </c>
      <c r="D265">
        <v>10.89005</v>
      </c>
      <c r="E265">
        <v>1</v>
      </c>
      <c r="F265" s="3">
        <v>45397</v>
      </c>
      <c r="G265">
        <v>502</v>
      </c>
      <c r="H265">
        <v>1502.5</v>
      </c>
      <c r="I265">
        <v>109.7</v>
      </c>
      <c r="K265">
        <v>53.6</v>
      </c>
      <c r="L265">
        <v>109.9</v>
      </c>
      <c r="M265">
        <v>193.2</v>
      </c>
      <c r="N265">
        <v>287</v>
      </c>
      <c r="Q265" s="3">
        <v>45391</v>
      </c>
      <c r="R265">
        <v>110.587</v>
      </c>
      <c r="S265" s="3">
        <v>45390</v>
      </c>
      <c r="T265">
        <v>9.7000000000000003E-2</v>
      </c>
    </row>
    <row r="266" spans="2:20" x14ac:dyDescent="0.25">
      <c r="B266" s="3">
        <v>45406</v>
      </c>
      <c r="C266">
        <v>1.0699000000000001</v>
      </c>
      <c r="D266">
        <v>10.8787</v>
      </c>
      <c r="E266">
        <v>1</v>
      </c>
      <c r="F266" s="3">
        <v>45394</v>
      </c>
      <c r="G266">
        <v>500.2</v>
      </c>
      <c r="H266">
        <v>1508</v>
      </c>
      <c r="I266">
        <v>109.5</v>
      </c>
      <c r="K266">
        <v>54.02</v>
      </c>
      <c r="L266">
        <v>109.5</v>
      </c>
      <c r="M266">
        <v>192.4</v>
      </c>
      <c r="N266">
        <v>284.39999999999998</v>
      </c>
      <c r="Q266" s="3">
        <v>45390</v>
      </c>
      <c r="R266">
        <v>109.97799999999999</v>
      </c>
      <c r="S266" s="3">
        <v>45387</v>
      </c>
      <c r="T266">
        <v>8.6999999999999994E-2</v>
      </c>
    </row>
    <row r="267" spans="2:20" x14ac:dyDescent="0.25">
      <c r="B267" s="3">
        <v>45405</v>
      </c>
      <c r="C267">
        <v>1.0701000000000001</v>
      </c>
      <c r="D267">
        <v>10.8139</v>
      </c>
      <c r="E267">
        <v>1</v>
      </c>
      <c r="F267" s="3">
        <v>45393</v>
      </c>
      <c r="G267">
        <v>497.6</v>
      </c>
      <c r="H267">
        <v>1489</v>
      </c>
      <c r="I267">
        <v>111.9</v>
      </c>
      <c r="K267">
        <v>54.66</v>
      </c>
      <c r="L267">
        <v>107.8</v>
      </c>
      <c r="M267">
        <v>191.45</v>
      </c>
      <c r="N267">
        <v>283</v>
      </c>
      <c r="Q267" s="3">
        <v>45387</v>
      </c>
      <c r="R267">
        <v>110.785</v>
      </c>
      <c r="S267" s="3">
        <v>45386</v>
      </c>
      <c r="T267">
        <v>7.8E-2</v>
      </c>
    </row>
    <row r="268" spans="2:20" x14ac:dyDescent="0.25">
      <c r="B268" s="3">
        <v>45404</v>
      </c>
      <c r="C268">
        <v>1.06545</v>
      </c>
      <c r="D268">
        <v>10.88795</v>
      </c>
      <c r="E268">
        <v>1</v>
      </c>
      <c r="F268" s="3">
        <v>45392</v>
      </c>
      <c r="G268">
        <v>497.4</v>
      </c>
      <c r="H268">
        <v>1451</v>
      </c>
      <c r="I268">
        <v>111.5</v>
      </c>
      <c r="K268">
        <v>54.96</v>
      </c>
      <c r="L268">
        <v>109.5</v>
      </c>
      <c r="M268">
        <v>192.8</v>
      </c>
      <c r="N268">
        <v>291.39999999999998</v>
      </c>
      <c r="Q268" s="3">
        <v>45386</v>
      </c>
      <c r="R268">
        <v>110.943</v>
      </c>
      <c r="S268" s="3">
        <v>45385</v>
      </c>
      <c r="T268">
        <v>4.9000000000000002E-2</v>
      </c>
    </row>
    <row r="269" spans="2:20" x14ac:dyDescent="0.25">
      <c r="B269" s="3">
        <v>45401</v>
      </c>
      <c r="C269">
        <v>1.06555</v>
      </c>
      <c r="D269">
        <v>10.922750000000001</v>
      </c>
      <c r="E269">
        <v>1</v>
      </c>
      <c r="F269" s="3">
        <v>45391</v>
      </c>
      <c r="G269">
        <v>490.2</v>
      </c>
      <c r="H269">
        <v>1437.5</v>
      </c>
      <c r="I269">
        <v>113.85</v>
      </c>
      <c r="K269">
        <v>55.52</v>
      </c>
      <c r="L269">
        <v>110.1</v>
      </c>
      <c r="M269">
        <v>194.1</v>
      </c>
      <c r="N269">
        <v>291.10000000000002</v>
      </c>
      <c r="Q269" s="3">
        <v>45385</v>
      </c>
      <c r="R269">
        <v>110.44</v>
      </c>
      <c r="S269" s="3">
        <v>45384</v>
      </c>
      <c r="T269">
        <v>3.9E-2</v>
      </c>
    </row>
    <row r="270" spans="2:20" x14ac:dyDescent="0.25">
      <c r="B270" s="3">
        <v>45400</v>
      </c>
      <c r="C270">
        <v>1.0644</v>
      </c>
      <c r="D270">
        <v>10.9674</v>
      </c>
      <c r="E270">
        <v>1</v>
      </c>
      <c r="F270" s="3">
        <v>45390</v>
      </c>
      <c r="G270">
        <v>491.3</v>
      </c>
      <c r="H270">
        <v>1426</v>
      </c>
      <c r="I270">
        <v>114.75</v>
      </c>
      <c r="K270">
        <v>55.08</v>
      </c>
      <c r="L270">
        <v>110.7</v>
      </c>
      <c r="M270">
        <v>195.45</v>
      </c>
      <c r="N270">
        <v>293.7</v>
      </c>
      <c r="Q270" s="3">
        <v>45384</v>
      </c>
      <c r="R270">
        <v>110.53400000000001</v>
      </c>
      <c r="S270" s="3">
        <v>45379</v>
      </c>
      <c r="T270">
        <v>2.9000000000000001E-2</v>
      </c>
    </row>
    <row r="271" spans="2:20" x14ac:dyDescent="0.25">
      <c r="B271" s="3">
        <v>45399</v>
      </c>
      <c r="C271">
        <v>1.0672999999999999</v>
      </c>
      <c r="D271">
        <v>10.939349999999999</v>
      </c>
      <c r="E271">
        <v>1</v>
      </c>
      <c r="F271" s="3">
        <v>45387</v>
      </c>
      <c r="G271">
        <v>493.4</v>
      </c>
      <c r="H271">
        <v>1432</v>
      </c>
      <c r="I271">
        <v>112.5</v>
      </c>
      <c r="K271">
        <v>54.6</v>
      </c>
      <c r="L271">
        <v>108.45</v>
      </c>
      <c r="M271">
        <v>192.05</v>
      </c>
      <c r="N271">
        <v>290.60000000000002</v>
      </c>
      <c r="Q271" s="3">
        <v>45379</v>
      </c>
      <c r="R271">
        <v>111.913</v>
      </c>
      <c r="S271" s="3">
        <v>45378</v>
      </c>
      <c r="T271">
        <v>1.9E-2</v>
      </c>
    </row>
    <row r="272" spans="2:20" x14ac:dyDescent="0.25">
      <c r="B272" s="3">
        <v>45398</v>
      </c>
      <c r="C272">
        <v>1.0619000000000001</v>
      </c>
      <c r="D272">
        <v>10.962949999999999</v>
      </c>
      <c r="E272">
        <v>1</v>
      </c>
      <c r="F272" s="3">
        <v>45386</v>
      </c>
      <c r="G272">
        <v>494.6</v>
      </c>
      <c r="H272">
        <v>1443.5</v>
      </c>
      <c r="I272">
        <v>114.7</v>
      </c>
      <c r="K272">
        <v>56.32</v>
      </c>
      <c r="L272">
        <v>108.2</v>
      </c>
      <c r="M272">
        <v>194</v>
      </c>
      <c r="N272">
        <v>290.5</v>
      </c>
      <c r="Q272" s="3">
        <v>45378</v>
      </c>
      <c r="R272">
        <v>112.45099999999999</v>
      </c>
      <c r="S272" s="3">
        <v>45377</v>
      </c>
      <c r="T272">
        <v>-1.9E-2</v>
      </c>
    </row>
    <row r="273" spans="2:20" x14ac:dyDescent="0.25">
      <c r="B273" s="3">
        <v>45397</v>
      </c>
      <c r="C273">
        <v>1.0624</v>
      </c>
      <c r="D273">
        <v>10.88705</v>
      </c>
      <c r="E273">
        <v>1</v>
      </c>
      <c r="F273" s="3">
        <v>45385</v>
      </c>
      <c r="G273">
        <v>494.1</v>
      </c>
      <c r="H273">
        <v>1428</v>
      </c>
      <c r="I273">
        <v>111.85</v>
      </c>
      <c r="K273">
        <v>58.38</v>
      </c>
      <c r="L273">
        <v>108.4</v>
      </c>
      <c r="M273">
        <v>193.85</v>
      </c>
      <c r="N273">
        <v>287.60000000000002</v>
      </c>
      <c r="Q273" s="3">
        <v>45377</v>
      </c>
      <c r="R273">
        <v>111.789</v>
      </c>
      <c r="S273" s="3">
        <v>45376</v>
      </c>
      <c r="T273">
        <v>-2.9000000000000001E-2</v>
      </c>
    </row>
    <row r="274" spans="2:20" x14ac:dyDescent="0.25">
      <c r="B274" s="3">
        <v>45394</v>
      </c>
      <c r="C274">
        <v>1.0643</v>
      </c>
      <c r="D274">
        <v>10.875400000000001</v>
      </c>
      <c r="E274">
        <v>1</v>
      </c>
      <c r="F274" s="3">
        <v>45384</v>
      </c>
      <c r="G274">
        <v>492.3</v>
      </c>
      <c r="H274">
        <v>1439.5</v>
      </c>
      <c r="I274">
        <v>106.65</v>
      </c>
      <c r="K274">
        <v>57.72</v>
      </c>
      <c r="L274">
        <v>108.05</v>
      </c>
      <c r="M274">
        <v>187.3</v>
      </c>
      <c r="N274">
        <v>292.39999999999998</v>
      </c>
      <c r="Q274" s="3">
        <v>45376</v>
      </c>
      <c r="R274">
        <v>111.84399999999999</v>
      </c>
      <c r="S274" s="3">
        <v>45373</v>
      </c>
      <c r="T274">
        <v>-3.9E-2</v>
      </c>
    </row>
    <row r="275" spans="2:20" x14ac:dyDescent="0.25">
      <c r="B275" s="3">
        <v>45393</v>
      </c>
      <c r="C275">
        <v>1.0726</v>
      </c>
      <c r="D275">
        <v>10.725899999999999</v>
      </c>
      <c r="E275">
        <v>1</v>
      </c>
      <c r="F275" s="3">
        <v>45379</v>
      </c>
      <c r="G275">
        <v>494.6</v>
      </c>
      <c r="H275">
        <v>1452.5</v>
      </c>
      <c r="I275">
        <v>106.96</v>
      </c>
      <c r="K275">
        <v>57.64</v>
      </c>
      <c r="L275">
        <v>108.25</v>
      </c>
      <c r="M275">
        <v>190.5</v>
      </c>
      <c r="N275">
        <v>290.10000000000002</v>
      </c>
      <c r="Q275" s="3">
        <v>45373</v>
      </c>
      <c r="R275">
        <v>112.456</v>
      </c>
      <c r="S275" s="3">
        <v>45372</v>
      </c>
      <c r="T275">
        <v>-4.9000000000000002E-2</v>
      </c>
    </row>
    <row r="276" spans="2:20" x14ac:dyDescent="0.25">
      <c r="B276" s="3">
        <v>45392</v>
      </c>
      <c r="C276">
        <v>1.0744</v>
      </c>
      <c r="D276">
        <v>10.7103</v>
      </c>
      <c r="E276">
        <v>1</v>
      </c>
      <c r="F276" s="3">
        <v>45378</v>
      </c>
      <c r="G276">
        <v>493.9</v>
      </c>
      <c r="H276">
        <v>1448.5</v>
      </c>
      <c r="I276">
        <v>106.16</v>
      </c>
      <c r="K276">
        <v>58.03</v>
      </c>
      <c r="L276">
        <v>108.5</v>
      </c>
      <c r="M276">
        <v>197.2</v>
      </c>
      <c r="N276">
        <v>317.95</v>
      </c>
      <c r="Q276" s="3">
        <v>45372</v>
      </c>
      <c r="R276">
        <v>111.702</v>
      </c>
      <c r="S276" s="3">
        <v>45371</v>
      </c>
      <c r="T276">
        <v>3.4220000000000002</v>
      </c>
    </row>
    <row r="277" spans="2:20" x14ac:dyDescent="0.25">
      <c r="B277" s="3">
        <v>45391</v>
      </c>
      <c r="C277">
        <v>1.0857000000000001</v>
      </c>
      <c r="D277">
        <v>10.553050000000001</v>
      </c>
      <c r="E277">
        <v>1</v>
      </c>
      <c r="F277" s="3">
        <v>45377</v>
      </c>
      <c r="G277">
        <v>495</v>
      </c>
      <c r="H277">
        <v>1403</v>
      </c>
      <c r="I277">
        <v>106.56</v>
      </c>
      <c r="K277">
        <v>57.44</v>
      </c>
      <c r="L277">
        <v>112.55</v>
      </c>
      <c r="M277">
        <v>195.3</v>
      </c>
      <c r="N277">
        <v>318</v>
      </c>
      <c r="Q277" s="3">
        <v>45371</v>
      </c>
      <c r="R277">
        <v>111.429</v>
      </c>
      <c r="S277" s="3">
        <v>45370</v>
      </c>
      <c r="T277">
        <v>3.4119999999999999</v>
      </c>
    </row>
    <row r="278" spans="2:20" x14ac:dyDescent="0.25">
      <c r="B278" s="3">
        <v>45390</v>
      </c>
      <c r="C278">
        <v>1.0859000000000001</v>
      </c>
      <c r="D278">
        <v>10.5624</v>
      </c>
      <c r="E278">
        <v>1</v>
      </c>
      <c r="F278" s="3">
        <v>45376</v>
      </c>
      <c r="G278">
        <v>491.4</v>
      </c>
      <c r="H278">
        <v>1399</v>
      </c>
      <c r="I278">
        <v>106.24</v>
      </c>
      <c r="K278">
        <v>56.8</v>
      </c>
      <c r="L278">
        <v>109.05</v>
      </c>
      <c r="M278">
        <v>193.95</v>
      </c>
      <c r="N278">
        <v>314.85000000000002</v>
      </c>
      <c r="Q278" s="3">
        <v>45370</v>
      </c>
      <c r="R278">
        <v>111.339</v>
      </c>
      <c r="S278" s="3">
        <v>45369</v>
      </c>
      <c r="T278">
        <v>3.403</v>
      </c>
    </row>
    <row r="279" spans="2:20" x14ac:dyDescent="0.25">
      <c r="B279" s="3">
        <v>45387</v>
      </c>
      <c r="C279">
        <v>1.0837000000000001</v>
      </c>
      <c r="D279">
        <v>10.6424</v>
      </c>
      <c r="E279">
        <v>1</v>
      </c>
      <c r="F279" s="3">
        <v>45373</v>
      </c>
      <c r="G279">
        <v>503.6</v>
      </c>
      <c r="H279">
        <v>1404.5</v>
      </c>
      <c r="I279">
        <v>104.12</v>
      </c>
      <c r="K279">
        <v>57.4</v>
      </c>
      <c r="L279">
        <v>109.05</v>
      </c>
      <c r="M279">
        <v>193.85</v>
      </c>
      <c r="N279">
        <v>314.95</v>
      </c>
      <c r="Q279" s="3">
        <v>45369</v>
      </c>
      <c r="R279">
        <v>111.13</v>
      </c>
      <c r="S279" s="3">
        <v>45366</v>
      </c>
      <c r="T279">
        <v>3.3929999999999998</v>
      </c>
    </row>
    <row r="280" spans="2:20" x14ac:dyDescent="0.25">
      <c r="B280" s="3">
        <v>45386</v>
      </c>
      <c r="C280">
        <v>1.0837000000000001</v>
      </c>
      <c r="D280">
        <v>10.6502</v>
      </c>
      <c r="E280">
        <v>1</v>
      </c>
      <c r="F280" s="3">
        <v>45372</v>
      </c>
      <c r="G280">
        <v>499.7</v>
      </c>
      <c r="H280">
        <v>1394.5</v>
      </c>
      <c r="I280">
        <v>104.8</v>
      </c>
      <c r="K280">
        <v>57.58</v>
      </c>
      <c r="L280">
        <v>110.4</v>
      </c>
      <c r="M280">
        <v>193.95</v>
      </c>
      <c r="N280">
        <v>312.25</v>
      </c>
      <c r="Q280" s="3">
        <v>45366</v>
      </c>
      <c r="R280">
        <v>111.474</v>
      </c>
      <c r="S280" s="3">
        <v>45365</v>
      </c>
      <c r="T280">
        <v>3.383</v>
      </c>
    </row>
    <row r="281" spans="2:20" x14ac:dyDescent="0.25">
      <c r="B281" s="3">
        <v>45385</v>
      </c>
      <c r="C281">
        <v>1.0835999999999999</v>
      </c>
      <c r="D281">
        <v>10.6462</v>
      </c>
      <c r="E281">
        <v>1</v>
      </c>
      <c r="F281" s="3">
        <v>45371</v>
      </c>
      <c r="G281">
        <v>497.4</v>
      </c>
      <c r="H281">
        <v>1369</v>
      </c>
      <c r="I281">
        <v>106.36</v>
      </c>
      <c r="K281">
        <v>57.02</v>
      </c>
      <c r="L281">
        <v>122.3</v>
      </c>
      <c r="M281">
        <v>189.85</v>
      </c>
      <c r="N281">
        <v>306.89999999999998</v>
      </c>
      <c r="Q281" s="3">
        <v>45365</v>
      </c>
      <c r="R281">
        <v>111.779</v>
      </c>
      <c r="S281" s="3">
        <v>45364</v>
      </c>
      <c r="T281">
        <v>3.3540000000000001</v>
      </c>
    </row>
    <row r="282" spans="2:20" x14ac:dyDescent="0.25">
      <c r="B282" s="3">
        <v>45384</v>
      </c>
      <c r="C282">
        <v>1.0769500000000001</v>
      </c>
      <c r="D282">
        <v>10.73695</v>
      </c>
      <c r="E282">
        <v>1</v>
      </c>
      <c r="F282" s="3">
        <v>45370</v>
      </c>
      <c r="G282">
        <v>492.5</v>
      </c>
      <c r="H282">
        <v>1370</v>
      </c>
      <c r="I282">
        <v>107.12</v>
      </c>
      <c r="K282">
        <v>56.58</v>
      </c>
      <c r="L282">
        <v>121.75</v>
      </c>
      <c r="M282">
        <v>194.8</v>
      </c>
      <c r="N282">
        <v>306.2</v>
      </c>
      <c r="Q282" s="3">
        <v>45364</v>
      </c>
      <c r="R282">
        <v>113.036</v>
      </c>
      <c r="S282" s="3">
        <v>45363</v>
      </c>
      <c r="T282">
        <v>3.3439999999999999</v>
      </c>
    </row>
    <row r="283" spans="2:20" x14ac:dyDescent="0.25">
      <c r="B283" s="3">
        <v>45383</v>
      </c>
      <c r="C283">
        <v>1.0743499999999999</v>
      </c>
      <c r="D283">
        <v>10.80035</v>
      </c>
      <c r="E283">
        <v>1</v>
      </c>
      <c r="F283" s="3">
        <v>45369</v>
      </c>
      <c r="G283">
        <v>498.8</v>
      </c>
      <c r="H283">
        <v>1380.5</v>
      </c>
      <c r="I283">
        <v>105.98</v>
      </c>
      <c r="K283">
        <v>56.14</v>
      </c>
      <c r="L283">
        <v>120.35</v>
      </c>
      <c r="M283">
        <v>193.5</v>
      </c>
      <c r="N283">
        <v>305.75</v>
      </c>
      <c r="Q283" s="3">
        <v>45363</v>
      </c>
      <c r="R283">
        <v>113.334</v>
      </c>
      <c r="S283" s="3">
        <v>45362</v>
      </c>
      <c r="T283">
        <v>3.335</v>
      </c>
    </row>
    <row r="284" spans="2:20" x14ac:dyDescent="0.25">
      <c r="B284" s="3">
        <v>45380</v>
      </c>
      <c r="C284">
        <v>1.0794999999999999</v>
      </c>
      <c r="D284">
        <v>10.6523</v>
      </c>
      <c r="E284">
        <v>1</v>
      </c>
      <c r="F284" s="3">
        <v>45366</v>
      </c>
      <c r="G284">
        <v>497.2</v>
      </c>
      <c r="H284">
        <v>1370.5</v>
      </c>
      <c r="I284">
        <v>105.68</v>
      </c>
      <c r="K284">
        <v>59.35</v>
      </c>
      <c r="L284">
        <v>120.35</v>
      </c>
      <c r="M284">
        <v>195</v>
      </c>
      <c r="N284">
        <v>307.85000000000002</v>
      </c>
      <c r="Q284" s="3">
        <v>45362</v>
      </c>
      <c r="R284">
        <v>113.48399999999999</v>
      </c>
      <c r="S284" s="3">
        <v>45359</v>
      </c>
      <c r="T284">
        <v>3.3250000000000002</v>
      </c>
    </row>
    <row r="285" spans="2:20" x14ac:dyDescent="0.25">
      <c r="B285" s="3">
        <v>45379</v>
      </c>
      <c r="C285">
        <v>1.0789</v>
      </c>
      <c r="D285">
        <v>10.6982</v>
      </c>
      <c r="E285">
        <v>1</v>
      </c>
      <c r="F285" s="3">
        <v>45365</v>
      </c>
      <c r="G285">
        <v>494.9</v>
      </c>
      <c r="H285">
        <v>1384</v>
      </c>
      <c r="I285">
        <v>105.2</v>
      </c>
      <c r="K285">
        <v>58.59</v>
      </c>
      <c r="L285">
        <v>123.3</v>
      </c>
      <c r="M285">
        <v>196</v>
      </c>
      <c r="N285">
        <v>305.10000000000002</v>
      </c>
      <c r="Q285" s="3">
        <v>45359</v>
      </c>
      <c r="R285">
        <v>114.01300000000001</v>
      </c>
      <c r="S285" s="3">
        <v>45358</v>
      </c>
      <c r="T285">
        <v>3.3149999999999999</v>
      </c>
    </row>
    <row r="286" spans="2:20" x14ac:dyDescent="0.25">
      <c r="B286" s="3">
        <v>45378</v>
      </c>
      <c r="C286">
        <v>1.0827500000000001</v>
      </c>
      <c r="D286">
        <v>10.6113</v>
      </c>
      <c r="E286">
        <v>1</v>
      </c>
      <c r="F286" s="3">
        <v>45364</v>
      </c>
      <c r="G286">
        <v>490.1</v>
      </c>
      <c r="H286">
        <v>1381.5</v>
      </c>
      <c r="I286">
        <v>108.5</v>
      </c>
      <c r="K286">
        <v>58.51</v>
      </c>
      <c r="L286">
        <v>123.3</v>
      </c>
      <c r="M286">
        <v>197.5</v>
      </c>
      <c r="N286">
        <v>304.25</v>
      </c>
      <c r="Q286" s="3">
        <v>45358</v>
      </c>
      <c r="R286">
        <v>112.789</v>
      </c>
      <c r="S286" s="3">
        <v>45357</v>
      </c>
      <c r="T286">
        <v>3.286</v>
      </c>
    </row>
    <row r="287" spans="2:20" x14ac:dyDescent="0.25">
      <c r="B287" s="3">
        <v>45377</v>
      </c>
      <c r="C287">
        <v>1.0831999999999999</v>
      </c>
      <c r="D287">
        <v>10.5913</v>
      </c>
      <c r="E287">
        <v>1</v>
      </c>
      <c r="F287" s="3">
        <v>45363</v>
      </c>
      <c r="G287">
        <v>484.4</v>
      </c>
      <c r="H287">
        <v>1381</v>
      </c>
      <c r="I287">
        <v>109.78</v>
      </c>
      <c r="K287">
        <v>58.23</v>
      </c>
      <c r="L287">
        <v>123.8</v>
      </c>
      <c r="M287">
        <v>196.65</v>
      </c>
      <c r="N287">
        <v>302.64999999999998</v>
      </c>
      <c r="Q287" s="3">
        <v>45357</v>
      </c>
      <c r="R287">
        <v>112.434</v>
      </c>
      <c r="S287" s="3">
        <v>45356</v>
      </c>
      <c r="T287">
        <v>3.2759999999999998</v>
      </c>
    </row>
    <row r="288" spans="2:20" x14ac:dyDescent="0.25">
      <c r="B288" s="3">
        <v>45376</v>
      </c>
      <c r="C288">
        <v>1.08375</v>
      </c>
      <c r="D288">
        <v>10.575200000000001</v>
      </c>
      <c r="E288">
        <v>1</v>
      </c>
      <c r="F288" s="3">
        <v>45362</v>
      </c>
      <c r="G288">
        <v>477.8</v>
      </c>
      <c r="H288">
        <v>1378</v>
      </c>
      <c r="I288">
        <v>106.88</v>
      </c>
      <c r="K288">
        <v>57.3</v>
      </c>
      <c r="L288">
        <v>122.4</v>
      </c>
      <c r="M288">
        <v>194.95</v>
      </c>
      <c r="N288">
        <v>296.35000000000002</v>
      </c>
      <c r="Q288" s="3">
        <v>45356</v>
      </c>
      <c r="R288">
        <v>112.663</v>
      </c>
      <c r="S288" s="3">
        <v>45355</v>
      </c>
      <c r="T288">
        <v>3.2669999999999999</v>
      </c>
    </row>
    <row r="289" spans="2:20" x14ac:dyDescent="0.25">
      <c r="B289" s="3">
        <v>45373</v>
      </c>
      <c r="C289">
        <v>1.0807</v>
      </c>
      <c r="D289">
        <v>10.56795</v>
      </c>
      <c r="E289">
        <v>1</v>
      </c>
      <c r="F289" s="3">
        <v>45359</v>
      </c>
      <c r="G289">
        <v>477.3</v>
      </c>
      <c r="H289">
        <v>1350</v>
      </c>
      <c r="I289">
        <v>107.14</v>
      </c>
      <c r="K289">
        <v>56.99</v>
      </c>
      <c r="L289">
        <v>122.95</v>
      </c>
      <c r="M289">
        <v>194.95</v>
      </c>
      <c r="N289">
        <v>298</v>
      </c>
      <c r="Q289" s="3">
        <v>45355</v>
      </c>
      <c r="R289">
        <v>111.521</v>
      </c>
      <c r="S289" s="3">
        <v>45352</v>
      </c>
      <c r="T289">
        <v>3.2570000000000001</v>
      </c>
    </row>
    <row r="290" spans="2:20" x14ac:dyDescent="0.25">
      <c r="B290" s="3">
        <v>45372</v>
      </c>
      <c r="C290">
        <v>1.08605</v>
      </c>
      <c r="D290">
        <v>10.4674</v>
      </c>
      <c r="E290">
        <v>1</v>
      </c>
      <c r="F290" s="3">
        <v>45358</v>
      </c>
      <c r="G290">
        <v>475.6</v>
      </c>
      <c r="H290">
        <v>1353</v>
      </c>
      <c r="I290">
        <v>106.96</v>
      </c>
      <c r="K290">
        <v>56.98</v>
      </c>
      <c r="L290">
        <v>122.1</v>
      </c>
      <c r="M290">
        <v>191</v>
      </c>
      <c r="N290">
        <v>294.60000000000002</v>
      </c>
      <c r="Q290" s="3">
        <v>45352</v>
      </c>
      <c r="R290">
        <v>109.965</v>
      </c>
      <c r="S290" s="3">
        <v>45351</v>
      </c>
      <c r="T290">
        <v>3.2469999999999999</v>
      </c>
    </row>
    <row r="291" spans="2:20" x14ac:dyDescent="0.25">
      <c r="B291" s="3">
        <v>45371</v>
      </c>
      <c r="C291">
        <v>1.0920000000000001</v>
      </c>
      <c r="D291">
        <v>10.38475</v>
      </c>
      <c r="E291">
        <v>1</v>
      </c>
      <c r="F291" s="3">
        <v>45357</v>
      </c>
      <c r="G291">
        <v>473.8</v>
      </c>
      <c r="H291">
        <v>1342.5</v>
      </c>
      <c r="I291">
        <v>107.7</v>
      </c>
      <c r="K291">
        <v>57.13</v>
      </c>
      <c r="L291">
        <v>122.35</v>
      </c>
      <c r="M291">
        <v>189.15</v>
      </c>
      <c r="N291">
        <v>294.35000000000002</v>
      </c>
      <c r="Q291" s="3">
        <v>45351</v>
      </c>
      <c r="R291">
        <v>110.657</v>
      </c>
      <c r="S291" s="3">
        <v>45350</v>
      </c>
      <c r="T291">
        <v>3.218</v>
      </c>
    </row>
    <row r="292" spans="2:20" x14ac:dyDescent="0.25">
      <c r="B292" s="3">
        <v>45370</v>
      </c>
      <c r="C292">
        <v>1.0866</v>
      </c>
      <c r="D292">
        <v>10.441050000000001</v>
      </c>
      <c r="E292">
        <v>1</v>
      </c>
      <c r="F292" s="3">
        <v>45356</v>
      </c>
      <c r="G292">
        <v>473.6</v>
      </c>
      <c r="H292">
        <v>1344</v>
      </c>
      <c r="I292">
        <v>109.36</v>
      </c>
      <c r="K292">
        <v>56.39</v>
      </c>
      <c r="L292">
        <v>122.9</v>
      </c>
      <c r="M292">
        <v>189.3</v>
      </c>
      <c r="N292">
        <v>293</v>
      </c>
      <c r="Q292" s="3">
        <v>45350</v>
      </c>
      <c r="R292">
        <v>110.13800000000001</v>
      </c>
      <c r="S292" s="3">
        <v>45349</v>
      </c>
      <c r="T292">
        <v>3.1989999999999998</v>
      </c>
    </row>
    <row r="293" spans="2:20" x14ac:dyDescent="0.25">
      <c r="B293" s="3">
        <v>45369</v>
      </c>
      <c r="C293">
        <v>1.0872999999999999</v>
      </c>
      <c r="D293">
        <v>10.4261</v>
      </c>
      <c r="E293">
        <v>1</v>
      </c>
      <c r="F293" s="3">
        <v>45355</v>
      </c>
      <c r="G293">
        <v>477.3</v>
      </c>
      <c r="H293">
        <v>1334</v>
      </c>
      <c r="I293">
        <v>109.94</v>
      </c>
      <c r="K293">
        <v>56.56</v>
      </c>
      <c r="L293">
        <v>124.95</v>
      </c>
      <c r="M293">
        <v>190.15</v>
      </c>
      <c r="N293">
        <v>289.45</v>
      </c>
      <c r="Q293" s="3">
        <v>45349</v>
      </c>
      <c r="R293">
        <v>110.325</v>
      </c>
      <c r="S293" s="3">
        <v>45348</v>
      </c>
      <c r="T293">
        <v>3.1890000000000001</v>
      </c>
    </row>
    <row r="294" spans="2:20" x14ac:dyDescent="0.25">
      <c r="B294" s="3">
        <v>45366</v>
      </c>
      <c r="C294">
        <v>1.0889</v>
      </c>
      <c r="D294">
        <v>10.3536</v>
      </c>
      <c r="E294">
        <v>1</v>
      </c>
      <c r="F294" s="3">
        <v>45352</v>
      </c>
      <c r="G294">
        <v>475.1</v>
      </c>
      <c r="H294">
        <v>1330.5</v>
      </c>
      <c r="I294">
        <v>109.8</v>
      </c>
      <c r="K294">
        <v>56.32</v>
      </c>
      <c r="L294">
        <v>124.7</v>
      </c>
      <c r="M294">
        <v>192.45</v>
      </c>
      <c r="N294">
        <v>289.95</v>
      </c>
      <c r="Q294" s="3">
        <v>45348</v>
      </c>
      <c r="R294">
        <v>110.458</v>
      </c>
      <c r="S294" s="3">
        <v>45345</v>
      </c>
      <c r="T294">
        <v>3.1789999999999998</v>
      </c>
    </row>
    <row r="295" spans="2:20" x14ac:dyDescent="0.25">
      <c r="B295" s="3">
        <v>45365</v>
      </c>
      <c r="C295">
        <v>1.0883</v>
      </c>
      <c r="D295">
        <v>10.3391</v>
      </c>
      <c r="E295">
        <v>1</v>
      </c>
      <c r="F295" s="3">
        <v>45351</v>
      </c>
      <c r="G295">
        <v>478.6</v>
      </c>
      <c r="H295">
        <v>1327.5</v>
      </c>
      <c r="I295">
        <v>109.22</v>
      </c>
      <c r="K295">
        <v>56.23</v>
      </c>
      <c r="L295">
        <v>123.8</v>
      </c>
      <c r="M295">
        <v>191</v>
      </c>
      <c r="N295">
        <v>285.10000000000002</v>
      </c>
      <c r="Q295" s="3">
        <v>45345</v>
      </c>
      <c r="R295">
        <v>111.179</v>
      </c>
      <c r="S295" s="3">
        <v>45344</v>
      </c>
      <c r="T295">
        <v>3.169</v>
      </c>
    </row>
    <row r="296" spans="2:20" x14ac:dyDescent="0.25">
      <c r="B296" s="3">
        <v>45364</v>
      </c>
      <c r="C296">
        <v>1.0947499999999999</v>
      </c>
      <c r="D296">
        <v>10.228</v>
      </c>
      <c r="E296">
        <v>1</v>
      </c>
      <c r="F296" s="3">
        <v>45350</v>
      </c>
      <c r="G296">
        <v>474.1</v>
      </c>
      <c r="H296">
        <v>1348.5</v>
      </c>
      <c r="I296">
        <v>109.16</v>
      </c>
      <c r="K296">
        <v>56.03</v>
      </c>
      <c r="L296">
        <v>123.5</v>
      </c>
      <c r="M296">
        <v>189.4</v>
      </c>
      <c r="N296">
        <v>285.7</v>
      </c>
      <c r="Q296" s="3">
        <v>45344</v>
      </c>
      <c r="R296">
        <v>110.91800000000001</v>
      </c>
      <c r="S296" s="3">
        <v>45343</v>
      </c>
      <c r="T296">
        <v>3.14</v>
      </c>
    </row>
    <row r="297" spans="2:20" x14ac:dyDescent="0.25">
      <c r="B297" s="3">
        <v>45363</v>
      </c>
      <c r="C297">
        <v>1.0926</v>
      </c>
      <c r="D297">
        <v>10.243</v>
      </c>
      <c r="E297">
        <v>1</v>
      </c>
      <c r="F297" s="3">
        <v>45349</v>
      </c>
      <c r="G297">
        <v>471.6</v>
      </c>
      <c r="H297">
        <v>1363.5</v>
      </c>
      <c r="I297">
        <v>107.68</v>
      </c>
      <c r="K297">
        <v>56.6</v>
      </c>
      <c r="L297">
        <v>122</v>
      </c>
      <c r="M297">
        <v>188.5</v>
      </c>
      <c r="N297">
        <v>281.35000000000002</v>
      </c>
      <c r="Q297" s="3">
        <v>45343</v>
      </c>
      <c r="R297">
        <v>111.05500000000001</v>
      </c>
      <c r="S297" s="3">
        <v>45342</v>
      </c>
      <c r="T297">
        <v>3.1309999999999998</v>
      </c>
    </row>
    <row r="298" spans="2:20" x14ac:dyDescent="0.25">
      <c r="B298" s="3">
        <v>45362</v>
      </c>
      <c r="C298">
        <v>1.0926499999999999</v>
      </c>
      <c r="D298">
        <v>10.2409</v>
      </c>
      <c r="E298">
        <v>1</v>
      </c>
      <c r="F298" s="3">
        <v>45348</v>
      </c>
      <c r="G298">
        <v>472.6</v>
      </c>
      <c r="H298">
        <v>1354.5</v>
      </c>
      <c r="I298">
        <v>107.48</v>
      </c>
      <c r="K298">
        <v>56.12</v>
      </c>
      <c r="L298">
        <v>121.85</v>
      </c>
      <c r="M298">
        <v>185.6</v>
      </c>
      <c r="N298">
        <v>280.5</v>
      </c>
      <c r="Q298" s="3">
        <v>45342</v>
      </c>
      <c r="R298">
        <v>111.492</v>
      </c>
      <c r="S298" s="3">
        <v>45341</v>
      </c>
      <c r="T298">
        <v>3.121</v>
      </c>
    </row>
    <row r="299" spans="2:20" x14ac:dyDescent="0.25">
      <c r="B299" s="3">
        <v>45359</v>
      </c>
      <c r="C299">
        <v>1.0939000000000001</v>
      </c>
      <c r="D299">
        <v>10.2044</v>
      </c>
      <c r="E299">
        <v>1</v>
      </c>
      <c r="F299" s="3">
        <v>45345</v>
      </c>
      <c r="G299">
        <v>473.3</v>
      </c>
      <c r="H299">
        <v>1354</v>
      </c>
      <c r="I299">
        <v>106.72</v>
      </c>
      <c r="K299">
        <v>56.45</v>
      </c>
      <c r="L299">
        <v>121.3</v>
      </c>
      <c r="M299">
        <v>185.15</v>
      </c>
      <c r="N299">
        <v>280.8</v>
      </c>
      <c r="Q299" s="3">
        <v>45341</v>
      </c>
      <c r="R299">
        <v>110.82</v>
      </c>
      <c r="S299" s="3">
        <v>45338</v>
      </c>
      <c r="T299">
        <v>3.1110000000000002</v>
      </c>
    </row>
    <row r="300" spans="2:20" x14ac:dyDescent="0.25">
      <c r="B300" s="3">
        <v>45358</v>
      </c>
      <c r="C300">
        <v>1.0948</v>
      </c>
      <c r="D300">
        <v>10.224500000000001</v>
      </c>
      <c r="E300">
        <v>1</v>
      </c>
      <c r="F300" s="3">
        <v>45344</v>
      </c>
      <c r="G300">
        <v>477.5</v>
      </c>
      <c r="H300">
        <v>1324</v>
      </c>
      <c r="I300">
        <v>105.08</v>
      </c>
      <c r="K300">
        <v>56.06</v>
      </c>
      <c r="L300">
        <v>122.05</v>
      </c>
      <c r="M300">
        <v>185</v>
      </c>
      <c r="N300">
        <v>278.3</v>
      </c>
      <c r="Q300" s="3">
        <v>45338</v>
      </c>
      <c r="R300">
        <v>111.32299999999999</v>
      </c>
      <c r="S300" s="3">
        <v>45337</v>
      </c>
      <c r="T300">
        <v>3.101</v>
      </c>
    </row>
    <row r="301" spans="2:20" x14ac:dyDescent="0.25">
      <c r="B301" s="3">
        <v>45357</v>
      </c>
      <c r="C301">
        <v>1.0899000000000001</v>
      </c>
      <c r="D301">
        <v>10.297750000000001</v>
      </c>
      <c r="E301">
        <v>1</v>
      </c>
      <c r="F301" s="3">
        <v>45343</v>
      </c>
      <c r="G301">
        <v>473.9</v>
      </c>
      <c r="H301">
        <v>1337</v>
      </c>
      <c r="I301">
        <v>104.3</v>
      </c>
      <c r="K301">
        <v>55.25</v>
      </c>
      <c r="L301">
        <v>123.65</v>
      </c>
      <c r="M301">
        <v>184.1</v>
      </c>
      <c r="N301">
        <v>276.2</v>
      </c>
      <c r="Q301" s="3">
        <v>45337</v>
      </c>
      <c r="R301">
        <v>111.682</v>
      </c>
      <c r="S301" s="3">
        <v>45336</v>
      </c>
      <c r="T301">
        <v>3.0720000000000001</v>
      </c>
    </row>
    <row r="302" spans="2:20" x14ac:dyDescent="0.25">
      <c r="B302" s="3">
        <v>45356</v>
      </c>
      <c r="C302">
        <v>1.0857000000000001</v>
      </c>
      <c r="D302">
        <v>10.3782</v>
      </c>
      <c r="E302">
        <v>1</v>
      </c>
      <c r="F302" s="3">
        <v>45342</v>
      </c>
      <c r="G302">
        <v>472.3</v>
      </c>
      <c r="H302">
        <v>1350</v>
      </c>
      <c r="I302">
        <v>101.82</v>
      </c>
      <c r="K302">
        <v>56.04</v>
      </c>
      <c r="L302">
        <v>124.35</v>
      </c>
      <c r="M302">
        <v>184.35</v>
      </c>
      <c r="N302">
        <v>274</v>
      </c>
      <c r="Q302" s="3">
        <v>45336</v>
      </c>
      <c r="R302">
        <v>111.40900000000001</v>
      </c>
      <c r="S302" s="3">
        <v>45335</v>
      </c>
      <c r="T302">
        <v>3.0630000000000002</v>
      </c>
    </row>
    <row r="303" spans="2:20" x14ac:dyDescent="0.25">
      <c r="B303" s="3">
        <v>45355</v>
      </c>
      <c r="C303">
        <v>1.0855999999999999</v>
      </c>
      <c r="D303">
        <v>10.37445</v>
      </c>
      <c r="E303">
        <v>1</v>
      </c>
      <c r="F303" s="3">
        <v>45341</v>
      </c>
      <c r="G303">
        <v>473.2</v>
      </c>
      <c r="H303">
        <v>1377.5</v>
      </c>
      <c r="I303">
        <v>102.82</v>
      </c>
      <c r="K303">
        <v>56.09</v>
      </c>
      <c r="L303">
        <v>123.5</v>
      </c>
      <c r="M303">
        <v>185</v>
      </c>
      <c r="N303">
        <v>270.85000000000002</v>
      </c>
      <c r="Q303" s="3">
        <v>45335</v>
      </c>
      <c r="R303">
        <v>111.185</v>
      </c>
      <c r="S303" s="3">
        <v>45334</v>
      </c>
      <c r="T303">
        <v>3.0529999999999999</v>
      </c>
    </row>
    <row r="304" spans="2:20" x14ac:dyDescent="0.25">
      <c r="B304" s="3">
        <v>45352</v>
      </c>
      <c r="C304">
        <v>1.0839000000000001</v>
      </c>
      <c r="D304">
        <v>10.3186</v>
      </c>
      <c r="E304">
        <v>1</v>
      </c>
      <c r="F304" s="3">
        <v>45338</v>
      </c>
      <c r="G304">
        <v>475.2</v>
      </c>
      <c r="H304">
        <v>1340</v>
      </c>
      <c r="I304">
        <v>104.1</v>
      </c>
      <c r="K304">
        <v>55.63</v>
      </c>
      <c r="L304">
        <v>122.75</v>
      </c>
      <c r="M304">
        <v>186.75</v>
      </c>
      <c r="N304">
        <v>270</v>
      </c>
      <c r="Q304" s="3">
        <v>45334</v>
      </c>
      <c r="R304">
        <v>111.38500000000001</v>
      </c>
      <c r="S304" s="3">
        <v>45331</v>
      </c>
      <c r="T304">
        <v>3.0430000000000001</v>
      </c>
    </row>
    <row r="305" spans="2:20" x14ac:dyDescent="0.25">
      <c r="B305" s="3">
        <v>45351</v>
      </c>
      <c r="C305">
        <v>1.0805</v>
      </c>
      <c r="D305">
        <v>10.37355</v>
      </c>
      <c r="E305">
        <v>1</v>
      </c>
      <c r="F305" s="3">
        <v>45337</v>
      </c>
      <c r="G305">
        <v>468.7</v>
      </c>
      <c r="H305">
        <v>1308.5</v>
      </c>
      <c r="I305">
        <v>102.62</v>
      </c>
      <c r="K305">
        <v>55.9</v>
      </c>
      <c r="L305">
        <v>122.2</v>
      </c>
      <c r="M305">
        <v>188.9</v>
      </c>
      <c r="N305">
        <v>269.25</v>
      </c>
      <c r="Q305" s="3">
        <v>45331</v>
      </c>
      <c r="R305">
        <v>111.626</v>
      </c>
      <c r="S305" s="3">
        <v>45330</v>
      </c>
      <c r="T305">
        <v>3.0329999999999999</v>
      </c>
    </row>
    <row r="306" spans="2:20" x14ac:dyDescent="0.25">
      <c r="B306" s="3">
        <v>45350</v>
      </c>
      <c r="C306">
        <v>1.0838000000000001</v>
      </c>
      <c r="D306">
        <v>10.3377</v>
      </c>
      <c r="E306">
        <v>1</v>
      </c>
      <c r="F306" s="3">
        <v>45336</v>
      </c>
      <c r="G306">
        <v>463.1</v>
      </c>
      <c r="H306">
        <v>1298</v>
      </c>
      <c r="I306">
        <v>101.16</v>
      </c>
      <c r="K306">
        <v>55.25</v>
      </c>
      <c r="L306">
        <v>121.6</v>
      </c>
      <c r="M306">
        <v>186.8</v>
      </c>
      <c r="N306">
        <v>265.85000000000002</v>
      </c>
      <c r="Q306" s="3">
        <v>45330</v>
      </c>
      <c r="R306">
        <v>111.908</v>
      </c>
      <c r="S306" s="3">
        <v>45329</v>
      </c>
      <c r="T306">
        <v>3.004</v>
      </c>
    </row>
    <row r="307" spans="2:20" x14ac:dyDescent="0.25">
      <c r="B307" s="3">
        <v>45349</v>
      </c>
      <c r="C307">
        <v>1.0846</v>
      </c>
      <c r="D307">
        <v>10.30875</v>
      </c>
      <c r="E307">
        <v>1</v>
      </c>
      <c r="F307" s="3">
        <v>45335</v>
      </c>
      <c r="G307">
        <v>454.2</v>
      </c>
      <c r="H307">
        <v>1292</v>
      </c>
      <c r="I307">
        <v>100.88</v>
      </c>
      <c r="K307">
        <v>55.53</v>
      </c>
      <c r="L307">
        <v>122.65</v>
      </c>
      <c r="M307">
        <v>184.95</v>
      </c>
      <c r="N307">
        <v>264.55</v>
      </c>
      <c r="Q307" s="3">
        <v>45329</v>
      </c>
      <c r="R307">
        <v>112.676</v>
      </c>
      <c r="S307" s="3">
        <v>45328</v>
      </c>
      <c r="T307">
        <v>2.9940000000000002</v>
      </c>
    </row>
    <row r="308" spans="2:20" x14ac:dyDescent="0.25">
      <c r="B308" s="3">
        <v>45348</v>
      </c>
      <c r="C308">
        <v>1.0849</v>
      </c>
      <c r="D308">
        <v>10.283300000000001</v>
      </c>
      <c r="E308">
        <v>1</v>
      </c>
      <c r="F308" s="3">
        <v>45334</v>
      </c>
      <c r="G308">
        <v>457.7</v>
      </c>
      <c r="H308">
        <v>1268</v>
      </c>
      <c r="I308">
        <v>102.14</v>
      </c>
      <c r="K308">
        <v>56.99</v>
      </c>
      <c r="L308">
        <v>120.75</v>
      </c>
      <c r="M308">
        <v>186.45</v>
      </c>
      <c r="N308">
        <v>263.2</v>
      </c>
      <c r="Q308" s="3">
        <v>45328</v>
      </c>
      <c r="R308">
        <v>113.07899999999999</v>
      </c>
      <c r="S308" s="3">
        <v>45327</v>
      </c>
      <c r="T308">
        <v>2.9849999999999999</v>
      </c>
    </row>
    <row r="309" spans="2:20" x14ac:dyDescent="0.25">
      <c r="B309" s="3">
        <v>45345</v>
      </c>
      <c r="C309">
        <v>1.0820000000000001</v>
      </c>
      <c r="D309">
        <v>10.325900000000001</v>
      </c>
      <c r="E309">
        <v>1</v>
      </c>
      <c r="F309" s="3">
        <v>45331</v>
      </c>
      <c r="G309">
        <v>456</v>
      </c>
      <c r="H309">
        <v>1306</v>
      </c>
      <c r="I309">
        <v>102</v>
      </c>
      <c r="K309">
        <v>57.17</v>
      </c>
      <c r="L309">
        <v>120.1</v>
      </c>
      <c r="M309">
        <v>189.25</v>
      </c>
      <c r="N309">
        <v>260.55</v>
      </c>
      <c r="Q309" s="3">
        <v>45327</v>
      </c>
      <c r="R309">
        <v>113.017</v>
      </c>
      <c r="S309" s="3">
        <v>45324</v>
      </c>
      <c r="T309">
        <v>2.9750000000000001</v>
      </c>
    </row>
    <row r="310" spans="2:20" x14ac:dyDescent="0.25">
      <c r="B310" s="3">
        <v>45344</v>
      </c>
      <c r="C310">
        <v>1.0825</v>
      </c>
      <c r="D310">
        <v>10.32865</v>
      </c>
      <c r="E310">
        <v>1</v>
      </c>
      <c r="F310" s="3">
        <v>45330</v>
      </c>
      <c r="G310">
        <v>457</v>
      </c>
      <c r="H310">
        <v>1312.5</v>
      </c>
      <c r="I310">
        <v>101.96</v>
      </c>
      <c r="K310">
        <v>56.59</v>
      </c>
      <c r="L310">
        <v>119.4</v>
      </c>
      <c r="M310">
        <v>180</v>
      </c>
      <c r="N310">
        <v>260.89999999999998</v>
      </c>
      <c r="Q310" s="3">
        <v>45324</v>
      </c>
      <c r="R310">
        <v>114.512</v>
      </c>
      <c r="S310" s="3">
        <v>45323</v>
      </c>
      <c r="T310">
        <v>2.9649999999999999</v>
      </c>
    </row>
    <row r="311" spans="2:20" x14ac:dyDescent="0.25">
      <c r="B311" s="3">
        <v>45343</v>
      </c>
      <c r="C311">
        <v>1.0819000000000001</v>
      </c>
      <c r="D311">
        <v>10.366199999999999</v>
      </c>
      <c r="E311">
        <v>1</v>
      </c>
      <c r="F311" s="3">
        <v>45329</v>
      </c>
      <c r="G311">
        <v>454.7</v>
      </c>
      <c r="H311">
        <v>1396</v>
      </c>
      <c r="I311">
        <v>99.14</v>
      </c>
      <c r="K311">
        <v>55.77</v>
      </c>
      <c r="L311">
        <v>119.1</v>
      </c>
      <c r="M311">
        <v>177.75</v>
      </c>
      <c r="N311">
        <v>259.2</v>
      </c>
      <c r="Q311" s="3">
        <v>45323</v>
      </c>
      <c r="R311">
        <v>115.023</v>
      </c>
      <c r="S311" s="3">
        <v>45322</v>
      </c>
      <c r="T311">
        <v>2.9359999999999999</v>
      </c>
    </row>
    <row r="312" spans="2:20" x14ac:dyDescent="0.25">
      <c r="B312" s="3">
        <v>45342</v>
      </c>
      <c r="C312">
        <v>1.0805</v>
      </c>
      <c r="D312">
        <v>10.3681</v>
      </c>
      <c r="E312">
        <v>1</v>
      </c>
      <c r="F312" s="3">
        <v>45328</v>
      </c>
      <c r="G312">
        <v>455.4</v>
      </c>
      <c r="H312">
        <v>1401.5</v>
      </c>
      <c r="I312">
        <v>97.56</v>
      </c>
      <c r="K312">
        <v>56.48</v>
      </c>
      <c r="L312">
        <v>113.35</v>
      </c>
      <c r="M312">
        <v>177.3</v>
      </c>
      <c r="N312">
        <v>257.8</v>
      </c>
      <c r="Q312" s="3">
        <v>45322</v>
      </c>
      <c r="R312">
        <v>114.631</v>
      </c>
      <c r="S312" s="3">
        <v>45321</v>
      </c>
      <c r="T312">
        <v>2.9260000000000002</v>
      </c>
    </row>
    <row r="313" spans="2:20" x14ac:dyDescent="0.25">
      <c r="B313" s="3">
        <v>45341</v>
      </c>
      <c r="C313">
        <v>1.0779000000000001</v>
      </c>
      <c r="D313">
        <v>10.4278</v>
      </c>
      <c r="E313">
        <v>1</v>
      </c>
      <c r="F313" s="3">
        <v>45327</v>
      </c>
      <c r="G313">
        <v>453</v>
      </c>
      <c r="H313">
        <v>1386.5</v>
      </c>
      <c r="I313">
        <v>96.57</v>
      </c>
      <c r="K313">
        <v>56.74</v>
      </c>
      <c r="L313">
        <v>111.3</v>
      </c>
      <c r="M313">
        <v>176.5</v>
      </c>
      <c r="N313">
        <v>252.9</v>
      </c>
      <c r="Q313" s="3">
        <v>45321</v>
      </c>
      <c r="R313">
        <v>113.39100000000001</v>
      </c>
      <c r="S313" s="3">
        <v>45320</v>
      </c>
      <c r="T313">
        <v>2.9169999999999998</v>
      </c>
    </row>
    <row r="314" spans="2:20" x14ac:dyDescent="0.25">
      <c r="B314" s="3">
        <v>45338</v>
      </c>
      <c r="C314">
        <v>1.0775999999999999</v>
      </c>
      <c r="D314">
        <v>10.43515</v>
      </c>
      <c r="E314">
        <v>1</v>
      </c>
      <c r="F314" s="3">
        <v>45324</v>
      </c>
      <c r="G314">
        <v>457.3</v>
      </c>
      <c r="H314">
        <v>1380</v>
      </c>
      <c r="I314">
        <v>97.98</v>
      </c>
      <c r="K314">
        <v>56.82</v>
      </c>
      <c r="L314">
        <v>112.4</v>
      </c>
      <c r="M314">
        <v>178.2</v>
      </c>
      <c r="N314">
        <v>257.35000000000002</v>
      </c>
      <c r="Q314" s="3">
        <v>45320</v>
      </c>
      <c r="R314">
        <v>113.69199999999999</v>
      </c>
      <c r="S314" s="3">
        <v>45317</v>
      </c>
      <c r="T314">
        <v>2.9169999999999998</v>
      </c>
    </row>
    <row r="315" spans="2:20" x14ac:dyDescent="0.25">
      <c r="B315" s="3">
        <v>45337</v>
      </c>
      <c r="C315">
        <v>1.0772999999999999</v>
      </c>
      <c r="D315">
        <v>10.452999999999999</v>
      </c>
      <c r="E315">
        <v>1</v>
      </c>
      <c r="F315" s="3">
        <v>45323</v>
      </c>
      <c r="G315">
        <v>451.5</v>
      </c>
      <c r="H315">
        <v>1379.5</v>
      </c>
      <c r="I315">
        <v>97.03</v>
      </c>
      <c r="K315">
        <v>56.97</v>
      </c>
      <c r="L315">
        <v>111.35</v>
      </c>
      <c r="M315">
        <v>181.7</v>
      </c>
      <c r="N315">
        <v>253.25</v>
      </c>
      <c r="Q315" s="3">
        <v>45317</v>
      </c>
      <c r="R315">
        <v>113.312</v>
      </c>
      <c r="S315" s="3">
        <v>45316</v>
      </c>
      <c r="T315">
        <v>2.907</v>
      </c>
    </row>
    <row r="316" spans="2:20" x14ac:dyDescent="0.25">
      <c r="B316" s="3">
        <v>45336</v>
      </c>
      <c r="C316">
        <v>1.0727</v>
      </c>
      <c r="D316">
        <v>10.5303</v>
      </c>
      <c r="E316">
        <v>1</v>
      </c>
      <c r="F316" s="3">
        <v>45322</v>
      </c>
      <c r="G316">
        <v>441.8</v>
      </c>
      <c r="H316">
        <v>1393</v>
      </c>
      <c r="I316">
        <v>96.78</v>
      </c>
      <c r="K316">
        <v>57.73</v>
      </c>
      <c r="L316">
        <v>112.55</v>
      </c>
      <c r="M316">
        <v>181.15</v>
      </c>
      <c r="N316">
        <v>249.9</v>
      </c>
      <c r="Q316" s="3">
        <v>45316</v>
      </c>
      <c r="R316">
        <v>114.048</v>
      </c>
      <c r="S316" s="3">
        <v>45315</v>
      </c>
      <c r="T316">
        <v>2.8780000000000001</v>
      </c>
    </row>
    <row r="317" spans="2:20" x14ac:dyDescent="0.25">
      <c r="B317" s="3">
        <v>45335</v>
      </c>
      <c r="C317">
        <v>1.0709500000000001</v>
      </c>
      <c r="D317">
        <v>10.585850000000001</v>
      </c>
      <c r="E317">
        <v>1</v>
      </c>
      <c r="F317" s="3">
        <v>45321</v>
      </c>
      <c r="G317">
        <v>450.2</v>
      </c>
      <c r="H317">
        <v>1401</v>
      </c>
      <c r="I317">
        <v>95</v>
      </c>
      <c r="K317">
        <v>59.16</v>
      </c>
      <c r="L317">
        <v>113.65</v>
      </c>
      <c r="M317">
        <v>180</v>
      </c>
      <c r="N317">
        <v>249.05</v>
      </c>
      <c r="Q317" s="3">
        <v>45315</v>
      </c>
      <c r="R317">
        <v>113.495</v>
      </c>
      <c r="S317" s="3">
        <v>45314</v>
      </c>
      <c r="T317">
        <v>2.8679999999999999</v>
      </c>
    </row>
    <row r="318" spans="2:20" x14ac:dyDescent="0.25">
      <c r="B318" s="3">
        <v>45334</v>
      </c>
      <c r="C318">
        <v>1.0772999999999999</v>
      </c>
      <c r="D318">
        <v>10.4</v>
      </c>
      <c r="E318">
        <v>1</v>
      </c>
      <c r="F318" s="3">
        <v>45320</v>
      </c>
      <c r="G318">
        <v>448.1</v>
      </c>
      <c r="H318">
        <v>1406</v>
      </c>
      <c r="I318">
        <v>94.91</v>
      </c>
      <c r="K318">
        <v>60.39</v>
      </c>
      <c r="L318">
        <v>113.3</v>
      </c>
      <c r="M318">
        <v>173.05</v>
      </c>
      <c r="N318">
        <v>247.15</v>
      </c>
      <c r="Q318" s="3">
        <v>45314</v>
      </c>
      <c r="R318">
        <v>113.85299999999999</v>
      </c>
      <c r="S318" s="3">
        <v>45313</v>
      </c>
      <c r="T318">
        <v>2.8580000000000001</v>
      </c>
    </row>
    <row r="319" spans="2:20" x14ac:dyDescent="0.25">
      <c r="B319" s="3">
        <v>45331</v>
      </c>
      <c r="C319">
        <v>1.0784</v>
      </c>
      <c r="D319">
        <v>10.459250000000001</v>
      </c>
      <c r="E319">
        <v>1</v>
      </c>
      <c r="F319" s="3">
        <v>45317</v>
      </c>
      <c r="G319">
        <v>443.8</v>
      </c>
      <c r="H319">
        <v>1404</v>
      </c>
      <c r="I319">
        <v>94.77</v>
      </c>
      <c r="K319">
        <v>60.67</v>
      </c>
      <c r="L319">
        <v>114.4</v>
      </c>
      <c r="M319">
        <v>172.75</v>
      </c>
      <c r="N319">
        <v>253.4</v>
      </c>
      <c r="Q319" s="3">
        <v>45313</v>
      </c>
      <c r="R319">
        <v>114.73</v>
      </c>
      <c r="S319" s="3">
        <v>45310</v>
      </c>
      <c r="T319">
        <v>2.8490000000000002</v>
      </c>
    </row>
    <row r="320" spans="2:20" x14ac:dyDescent="0.25">
      <c r="B320" s="3">
        <v>45330</v>
      </c>
      <c r="C320">
        <v>1.0778000000000001</v>
      </c>
      <c r="D320">
        <v>10.4772</v>
      </c>
      <c r="E320">
        <v>1</v>
      </c>
      <c r="F320" s="3">
        <v>45316</v>
      </c>
      <c r="G320">
        <v>439.6</v>
      </c>
      <c r="H320">
        <v>1390.5</v>
      </c>
      <c r="I320">
        <v>93.69</v>
      </c>
      <c r="K320">
        <v>60.72</v>
      </c>
      <c r="L320">
        <v>115.6</v>
      </c>
      <c r="M320">
        <v>172.95</v>
      </c>
      <c r="N320">
        <v>250.95</v>
      </c>
      <c r="Q320" s="3">
        <v>45310</v>
      </c>
      <c r="R320">
        <v>113.76</v>
      </c>
      <c r="S320" s="3">
        <v>45309</v>
      </c>
      <c r="T320">
        <v>2.839</v>
      </c>
    </row>
    <row r="321" spans="2:20" x14ac:dyDescent="0.25">
      <c r="B321" s="3">
        <v>45329</v>
      </c>
      <c r="C321">
        <v>1.0772999999999999</v>
      </c>
      <c r="D321">
        <v>10.473100000000001</v>
      </c>
      <c r="E321">
        <v>1</v>
      </c>
      <c r="F321" s="3">
        <v>45315</v>
      </c>
      <c r="G321">
        <v>437.1</v>
      </c>
      <c r="H321">
        <v>1390</v>
      </c>
      <c r="I321">
        <v>93.55</v>
      </c>
      <c r="K321">
        <v>60.4</v>
      </c>
      <c r="L321">
        <v>110.8</v>
      </c>
      <c r="M321">
        <v>173</v>
      </c>
      <c r="N321">
        <v>250.1</v>
      </c>
      <c r="Q321" s="3">
        <v>45309</v>
      </c>
      <c r="R321">
        <v>113.871</v>
      </c>
      <c r="S321" s="3">
        <v>45308</v>
      </c>
      <c r="T321">
        <v>2.81</v>
      </c>
    </row>
    <row r="322" spans="2:20" x14ac:dyDescent="0.25">
      <c r="B322" s="3">
        <v>45328</v>
      </c>
      <c r="C322">
        <v>1.07545</v>
      </c>
      <c r="D322">
        <v>10.50305</v>
      </c>
      <c r="E322">
        <v>1</v>
      </c>
      <c r="F322" s="3">
        <v>45314</v>
      </c>
      <c r="G322">
        <v>433.1</v>
      </c>
      <c r="H322">
        <v>1391</v>
      </c>
      <c r="I322">
        <v>93.56</v>
      </c>
      <c r="K322">
        <v>63.53</v>
      </c>
      <c r="L322">
        <v>109.65</v>
      </c>
      <c r="M322">
        <v>170.05</v>
      </c>
      <c r="N322">
        <v>247.05</v>
      </c>
      <c r="Q322" s="3">
        <v>45308</v>
      </c>
      <c r="R322">
        <v>114.05500000000001</v>
      </c>
      <c r="S322" s="3">
        <v>45307</v>
      </c>
      <c r="T322">
        <v>2.8</v>
      </c>
    </row>
    <row r="323" spans="2:20" x14ac:dyDescent="0.25">
      <c r="B323" s="3">
        <v>45327</v>
      </c>
      <c r="C323">
        <v>1.0743</v>
      </c>
      <c r="D323">
        <v>10.602449999999999</v>
      </c>
      <c r="E323">
        <v>1</v>
      </c>
      <c r="F323" s="3">
        <v>45313</v>
      </c>
      <c r="G323">
        <v>434.9</v>
      </c>
      <c r="H323">
        <v>1408</v>
      </c>
      <c r="I323">
        <v>93.31</v>
      </c>
      <c r="K323">
        <v>61.27</v>
      </c>
      <c r="L323">
        <v>110.1</v>
      </c>
      <c r="M323">
        <v>169.25</v>
      </c>
      <c r="N323">
        <v>245.6</v>
      </c>
      <c r="Q323" s="3">
        <v>45307</v>
      </c>
      <c r="R323">
        <v>115.172</v>
      </c>
      <c r="S323" s="3">
        <v>45306</v>
      </c>
      <c r="T323">
        <v>2.79</v>
      </c>
    </row>
    <row r="324" spans="2:20" x14ac:dyDescent="0.25">
      <c r="B324" s="3">
        <v>45324</v>
      </c>
      <c r="C324">
        <v>1.0786</v>
      </c>
      <c r="D324">
        <v>10.499000000000001</v>
      </c>
      <c r="E324">
        <v>1</v>
      </c>
      <c r="F324" s="3">
        <v>45310</v>
      </c>
      <c r="G324">
        <v>424</v>
      </c>
      <c r="H324">
        <v>1397.5</v>
      </c>
      <c r="I324">
        <v>92.3</v>
      </c>
      <c r="K324">
        <v>61.66</v>
      </c>
      <c r="L324">
        <v>107.85</v>
      </c>
      <c r="M324">
        <v>167.35</v>
      </c>
      <c r="N324">
        <v>245.4</v>
      </c>
      <c r="Q324" s="3">
        <v>45306</v>
      </c>
      <c r="R324">
        <v>114.925</v>
      </c>
      <c r="S324" s="3">
        <v>45303</v>
      </c>
      <c r="T324">
        <v>2.7810000000000001</v>
      </c>
    </row>
    <row r="325" spans="2:20" x14ac:dyDescent="0.25">
      <c r="B325" s="3">
        <v>45323</v>
      </c>
      <c r="C325">
        <v>1.08725</v>
      </c>
      <c r="D325">
        <v>10.382300000000001</v>
      </c>
      <c r="E325">
        <v>1</v>
      </c>
      <c r="F325" s="3">
        <v>45309</v>
      </c>
      <c r="G325">
        <v>441.5</v>
      </c>
      <c r="H325">
        <v>1388.5</v>
      </c>
      <c r="I325">
        <v>93.06</v>
      </c>
      <c r="K325">
        <v>64.22</v>
      </c>
      <c r="L325">
        <v>107.9</v>
      </c>
      <c r="M325">
        <v>170.3</v>
      </c>
      <c r="N325">
        <v>247.3</v>
      </c>
      <c r="Q325" s="3">
        <v>45303</v>
      </c>
      <c r="R325">
        <v>115.35599999999999</v>
      </c>
      <c r="S325" s="3">
        <v>45302</v>
      </c>
      <c r="T325">
        <v>2.7709999999999999</v>
      </c>
    </row>
    <row r="326" spans="2:20" x14ac:dyDescent="0.25">
      <c r="B326" s="3">
        <v>45322</v>
      </c>
      <c r="C326">
        <v>1.0818000000000001</v>
      </c>
      <c r="D326">
        <v>10.389200000000001</v>
      </c>
      <c r="E326">
        <v>1</v>
      </c>
      <c r="F326" s="3">
        <v>45308</v>
      </c>
      <c r="G326">
        <v>435.9</v>
      </c>
      <c r="H326">
        <v>1392</v>
      </c>
      <c r="I326">
        <v>92.78</v>
      </c>
      <c r="K326">
        <v>63.51</v>
      </c>
      <c r="L326">
        <v>107.55</v>
      </c>
      <c r="M326">
        <v>168.35</v>
      </c>
      <c r="N326">
        <v>246.65</v>
      </c>
      <c r="Q326" s="3">
        <v>45302</v>
      </c>
      <c r="R326">
        <v>114.09</v>
      </c>
      <c r="S326" s="3">
        <v>45301</v>
      </c>
      <c r="T326">
        <v>2.742</v>
      </c>
    </row>
    <row r="327" spans="2:20" x14ac:dyDescent="0.25">
      <c r="B327" s="3">
        <v>45321</v>
      </c>
      <c r="C327">
        <v>1.0842000000000001</v>
      </c>
      <c r="D327">
        <v>10.410600000000001</v>
      </c>
      <c r="E327">
        <v>1</v>
      </c>
      <c r="F327" s="3">
        <v>45307</v>
      </c>
      <c r="G327">
        <v>438.9</v>
      </c>
      <c r="H327">
        <v>1404.5</v>
      </c>
      <c r="I327">
        <v>95.76</v>
      </c>
      <c r="K327">
        <v>63.95</v>
      </c>
      <c r="L327">
        <v>107.25</v>
      </c>
      <c r="M327">
        <v>170.55</v>
      </c>
      <c r="N327">
        <v>247.7</v>
      </c>
      <c r="Q327" s="3">
        <v>45301</v>
      </c>
      <c r="R327">
        <v>113.646</v>
      </c>
      <c r="S327" s="3">
        <v>45300</v>
      </c>
      <c r="T327">
        <v>2.7320000000000002</v>
      </c>
    </row>
    <row r="328" spans="2:20" x14ac:dyDescent="0.25">
      <c r="B328" s="3">
        <v>45320</v>
      </c>
      <c r="C328">
        <v>1.0833999999999999</v>
      </c>
      <c r="D328">
        <v>10.443300000000001</v>
      </c>
      <c r="E328">
        <v>1</v>
      </c>
      <c r="F328" s="3">
        <v>45306</v>
      </c>
      <c r="G328">
        <v>438.9</v>
      </c>
      <c r="H328">
        <v>1424.5</v>
      </c>
      <c r="I328">
        <v>95.52</v>
      </c>
      <c r="K328">
        <v>64.05</v>
      </c>
      <c r="L328">
        <v>110.4</v>
      </c>
      <c r="M328">
        <v>173.55</v>
      </c>
      <c r="N328">
        <v>248.25</v>
      </c>
      <c r="Q328" s="3">
        <v>45300</v>
      </c>
      <c r="R328">
        <v>113.81399999999999</v>
      </c>
      <c r="S328" s="3">
        <v>45299</v>
      </c>
      <c r="T328">
        <v>2.722</v>
      </c>
    </row>
    <row r="329" spans="2:20" x14ac:dyDescent="0.25">
      <c r="B329" s="3">
        <v>45317</v>
      </c>
      <c r="C329">
        <v>1.0853999999999999</v>
      </c>
      <c r="D329">
        <v>10.444800000000001</v>
      </c>
      <c r="E329">
        <v>1</v>
      </c>
      <c r="F329" s="3">
        <v>45303</v>
      </c>
      <c r="G329">
        <v>440.7</v>
      </c>
      <c r="H329">
        <v>1423.5</v>
      </c>
      <c r="I329">
        <v>96.85</v>
      </c>
      <c r="K329">
        <v>64.17</v>
      </c>
      <c r="L329">
        <v>110.65</v>
      </c>
      <c r="M329">
        <v>175.6</v>
      </c>
      <c r="N329">
        <v>249.9</v>
      </c>
      <c r="Q329" s="3">
        <v>45299</v>
      </c>
      <c r="R329">
        <v>114.247</v>
      </c>
      <c r="S329" s="3">
        <v>45296</v>
      </c>
      <c r="T329">
        <v>2.7130000000000001</v>
      </c>
    </row>
    <row r="330" spans="2:20" x14ac:dyDescent="0.25">
      <c r="B330" s="3">
        <v>45316</v>
      </c>
      <c r="C330">
        <v>1.0846499999999999</v>
      </c>
      <c r="D330">
        <v>10.444699999999999</v>
      </c>
      <c r="E330">
        <v>1</v>
      </c>
      <c r="F330" s="3">
        <v>45302</v>
      </c>
      <c r="G330">
        <v>436.4</v>
      </c>
      <c r="H330">
        <v>1423</v>
      </c>
      <c r="I330">
        <v>98.46</v>
      </c>
      <c r="K330">
        <v>63.1</v>
      </c>
      <c r="L330">
        <v>109.55</v>
      </c>
      <c r="M330">
        <v>174</v>
      </c>
      <c r="N330">
        <v>247.05</v>
      </c>
      <c r="Q330" s="3">
        <v>45296</v>
      </c>
      <c r="R330">
        <v>114.929</v>
      </c>
      <c r="S330" s="3">
        <v>45295</v>
      </c>
      <c r="T330">
        <v>2.7029999999999998</v>
      </c>
    </row>
    <row r="331" spans="2:20" x14ac:dyDescent="0.25">
      <c r="B331" s="3">
        <v>45315</v>
      </c>
      <c r="C331">
        <v>1.0885</v>
      </c>
      <c r="D331">
        <v>10.437799999999999</v>
      </c>
      <c r="E331">
        <v>1</v>
      </c>
      <c r="F331" s="3">
        <v>45301</v>
      </c>
      <c r="G331">
        <v>437</v>
      </c>
      <c r="H331">
        <v>1421</v>
      </c>
      <c r="I331">
        <v>99.9</v>
      </c>
      <c r="K331">
        <v>63.2</v>
      </c>
      <c r="L331">
        <v>109.2</v>
      </c>
      <c r="M331">
        <v>174.45</v>
      </c>
      <c r="N331">
        <v>248.35</v>
      </c>
      <c r="Q331" s="3">
        <v>45295</v>
      </c>
      <c r="R331">
        <v>115.73699999999999</v>
      </c>
      <c r="S331" s="3">
        <v>45294</v>
      </c>
      <c r="T331">
        <v>2.6739999999999999</v>
      </c>
    </row>
    <row r="332" spans="2:20" x14ac:dyDescent="0.25">
      <c r="B332" s="3">
        <v>45314</v>
      </c>
      <c r="C332">
        <v>1.0852999999999999</v>
      </c>
      <c r="D332">
        <v>10.484999999999999</v>
      </c>
      <c r="E332">
        <v>1</v>
      </c>
      <c r="F332" s="3">
        <v>45300</v>
      </c>
      <c r="G332">
        <v>435.9</v>
      </c>
      <c r="H332">
        <v>1423.5</v>
      </c>
      <c r="I332">
        <v>100.82</v>
      </c>
      <c r="K332">
        <v>62.61</v>
      </c>
      <c r="L332">
        <v>109.65</v>
      </c>
      <c r="M332">
        <v>176.6</v>
      </c>
      <c r="N332">
        <v>248.15</v>
      </c>
      <c r="Q332" s="3">
        <v>45294</v>
      </c>
      <c r="R332">
        <v>116.90900000000001</v>
      </c>
      <c r="S332" s="3">
        <v>45293</v>
      </c>
      <c r="T332">
        <v>2.6640000000000001</v>
      </c>
    </row>
    <row r="333" spans="2:20" x14ac:dyDescent="0.25">
      <c r="B333" s="3">
        <v>45313</v>
      </c>
      <c r="C333">
        <v>1.0883</v>
      </c>
      <c r="D333">
        <v>10.464399999999999</v>
      </c>
      <c r="E333">
        <v>1</v>
      </c>
      <c r="F333" s="3">
        <v>45299</v>
      </c>
      <c r="G333">
        <v>438.1</v>
      </c>
      <c r="H333">
        <v>1407.5</v>
      </c>
      <c r="I333">
        <v>101.2</v>
      </c>
      <c r="K333">
        <v>62.81</v>
      </c>
      <c r="L333">
        <v>110.5</v>
      </c>
      <c r="M333">
        <v>179.3</v>
      </c>
      <c r="N333">
        <v>250</v>
      </c>
      <c r="Q333" s="3">
        <v>45293</v>
      </c>
      <c r="R333">
        <v>116.756</v>
      </c>
      <c r="S333" s="3">
        <v>45289</v>
      </c>
      <c r="T333">
        <v>2.6539999999999999</v>
      </c>
    </row>
    <row r="334" spans="2:20" x14ac:dyDescent="0.25">
      <c r="B334" s="3">
        <v>45310</v>
      </c>
      <c r="C334">
        <v>1.0898000000000001</v>
      </c>
      <c r="D334">
        <v>10.465199999999999</v>
      </c>
      <c r="E334">
        <v>1</v>
      </c>
      <c r="F334" s="3">
        <v>45296</v>
      </c>
      <c r="G334">
        <v>431.2</v>
      </c>
      <c r="H334">
        <v>1410.5</v>
      </c>
      <c r="I334">
        <v>100.66</v>
      </c>
      <c r="K334">
        <v>62.65</v>
      </c>
      <c r="L334">
        <v>110.45</v>
      </c>
      <c r="M334">
        <v>176.5</v>
      </c>
      <c r="N334">
        <v>247.65</v>
      </c>
      <c r="Q334" s="3">
        <v>45289</v>
      </c>
      <c r="R334">
        <v>117.31</v>
      </c>
      <c r="S334" s="3">
        <v>45288</v>
      </c>
      <c r="T334">
        <v>2.6440000000000001</v>
      </c>
    </row>
    <row r="335" spans="2:20" x14ac:dyDescent="0.25">
      <c r="B335" s="3">
        <v>45309</v>
      </c>
      <c r="C335">
        <v>1.0875999999999999</v>
      </c>
      <c r="D335">
        <v>10.4857</v>
      </c>
      <c r="E335">
        <v>1</v>
      </c>
      <c r="F335" s="3">
        <v>45295</v>
      </c>
      <c r="G335">
        <v>438.3</v>
      </c>
      <c r="H335">
        <v>1415.5</v>
      </c>
      <c r="I335">
        <v>101</v>
      </c>
      <c r="K335">
        <v>63.19</v>
      </c>
      <c r="L335">
        <v>110.9</v>
      </c>
      <c r="M335">
        <v>178.6</v>
      </c>
      <c r="N335">
        <v>250.15</v>
      </c>
      <c r="Q335" s="3">
        <v>45288</v>
      </c>
      <c r="R335">
        <v>117.27200000000001</v>
      </c>
      <c r="S335" s="3">
        <v>45287</v>
      </c>
      <c r="T335">
        <v>2.6150000000000002</v>
      </c>
    </row>
    <row r="336" spans="2:20" x14ac:dyDescent="0.25">
      <c r="B336" s="3">
        <v>45308</v>
      </c>
      <c r="C336">
        <v>1.0883</v>
      </c>
      <c r="D336">
        <v>10.44595</v>
      </c>
      <c r="E336">
        <v>1</v>
      </c>
      <c r="F336" s="3">
        <v>45294</v>
      </c>
      <c r="G336">
        <v>435.6</v>
      </c>
      <c r="H336">
        <v>1399.5</v>
      </c>
      <c r="I336">
        <v>99.51</v>
      </c>
      <c r="K336">
        <v>62.92</v>
      </c>
      <c r="L336">
        <v>108.25</v>
      </c>
      <c r="M336">
        <v>177.85</v>
      </c>
      <c r="N336">
        <v>255.45</v>
      </c>
      <c r="Q336" s="3">
        <v>45287</v>
      </c>
      <c r="R336">
        <v>118.105</v>
      </c>
      <c r="S336" s="3">
        <v>45282</v>
      </c>
      <c r="T336">
        <v>2.6059999999999999</v>
      </c>
    </row>
    <row r="337" spans="2:20" x14ac:dyDescent="0.25">
      <c r="B337" s="3">
        <v>45307</v>
      </c>
      <c r="C337">
        <v>1.0875999999999999</v>
      </c>
      <c r="D337">
        <v>10.437900000000001</v>
      </c>
      <c r="E337">
        <v>1</v>
      </c>
      <c r="F337" s="3">
        <v>45293</v>
      </c>
      <c r="G337">
        <v>444.7</v>
      </c>
      <c r="H337">
        <v>1390</v>
      </c>
      <c r="I337">
        <v>101.78</v>
      </c>
      <c r="K337">
        <v>63.77</v>
      </c>
      <c r="L337">
        <v>110</v>
      </c>
      <c r="M337">
        <v>183.5</v>
      </c>
      <c r="N337">
        <v>260.25</v>
      </c>
      <c r="Q337" s="3">
        <v>45282</v>
      </c>
      <c r="R337">
        <v>117.488</v>
      </c>
      <c r="S337" s="3">
        <v>45281</v>
      </c>
      <c r="T337">
        <v>2.5960000000000001</v>
      </c>
    </row>
    <row r="338" spans="2:20" x14ac:dyDescent="0.25">
      <c r="B338" s="3">
        <v>45306</v>
      </c>
      <c r="C338">
        <v>1.095</v>
      </c>
      <c r="D338">
        <v>10.317600000000001</v>
      </c>
      <c r="E338">
        <v>1</v>
      </c>
      <c r="F338" s="3">
        <v>45289</v>
      </c>
      <c r="G338">
        <v>445.3</v>
      </c>
      <c r="H338">
        <v>1353.5</v>
      </c>
      <c r="I338">
        <v>100.78</v>
      </c>
      <c r="K338">
        <v>63.11</v>
      </c>
      <c r="L338">
        <v>109.45</v>
      </c>
      <c r="M338">
        <v>182.35</v>
      </c>
      <c r="N338">
        <v>261.7</v>
      </c>
      <c r="Q338" s="3">
        <v>45281</v>
      </c>
      <c r="R338">
        <v>117.788</v>
      </c>
      <c r="S338" s="3">
        <v>45280</v>
      </c>
      <c r="T338">
        <v>2.5470000000000002</v>
      </c>
    </row>
    <row r="339" spans="2:20" x14ac:dyDescent="0.25">
      <c r="B339" s="3">
        <v>45303</v>
      </c>
      <c r="C339">
        <v>1.0951</v>
      </c>
      <c r="D339">
        <v>10.2821</v>
      </c>
      <c r="E339">
        <v>1</v>
      </c>
      <c r="F339" s="3">
        <v>45288</v>
      </c>
      <c r="G339">
        <v>440.5</v>
      </c>
      <c r="H339">
        <v>1348.5</v>
      </c>
      <c r="I339">
        <v>100.44</v>
      </c>
      <c r="K339">
        <v>63.28</v>
      </c>
      <c r="L339">
        <v>109.05</v>
      </c>
      <c r="M339">
        <v>183.15</v>
      </c>
      <c r="N339">
        <v>261.55</v>
      </c>
      <c r="Q339" s="3">
        <v>45280</v>
      </c>
      <c r="R339">
        <v>118.05200000000001</v>
      </c>
      <c r="S339" s="3">
        <v>45279</v>
      </c>
      <c r="T339">
        <v>2.5369999999999999</v>
      </c>
    </row>
    <row r="340" spans="2:20" x14ac:dyDescent="0.25">
      <c r="B340" s="3">
        <v>45302</v>
      </c>
      <c r="C340">
        <v>1.0972</v>
      </c>
      <c r="D340">
        <v>10.2563</v>
      </c>
      <c r="E340">
        <v>1</v>
      </c>
      <c r="F340" s="3">
        <v>45287</v>
      </c>
      <c r="G340">
        <v>438.2</v>
      </c>
      <c r="H340">
        <v>1338</v>
      </c>
      <c r="I340">
        <v>100.4</v>
      </c>
      <c r="K340">
        <v>63.2</v>
      </c>
      <c r="L340">
        <v>109.55</v>
      </c>
      <c r="M340">
        <v>182.65</v>
      </c>
      <c r="N340">
        <v>261.89999999999998</v>
      </c>
      <c r="Q340" s="3">
        <v>45279</v>
      </c>
      <c r="R340">
        <v>117.497</v>
      </c>
      <c r="S340" s="3">
        <v>45278</v>
      </c>
      <c r="T340">
        <v>2.528</v>
      </c>
    </row>
    <row r="341" spans="2:20" x14ac:dyDescent="0.25">
      <c r="B341" s="3">
        <v>45301</v>
      </c>
      <c r="C341">
        <v>1.0972999999999999</v>
      </c>
      <c r="D341">
        <v>10.226699999999999</v>
      </c>
      <c r="E341">
        <v>1</v>
      </c>
      <c r="F341" s="3">
        <v>45282</v>
      </c>
      <c r="G341">
        <v>435.9</v>
      </c>
      <c r="H341">
        <v>1337.5</v>
      </c>
      <c r="I341">
        <v>100.64</v>
      </c>
      <c r="K341">
        <v>62.7</v>
      </c>
      <c r="L341">
        <v>108.15</v>
      </c>
      <c r="M341">
        <v>182.05</v>
      </c>
      <c r="N341">
        <v>259.75</v>
      </c>
      <c r="Q341" s="3">
        <v>45278</v>
      </c>
      <c r="R341">
        <v>116.18600000000001</v>
      </c>
      <c r="S341" s="3">
        <v>45275</v>
      </c>
      <c r="T341">
        <v>2.5179999999999998</v>
      </c>
    </row>
    <row r="342" spans="2:20" x14ac:dyDescent="0.25">
      <c r="B342" s="3">
        <v>45300</v>
      </c>
      <c r="C342">
        <v>1.0931500000000001</v>
      </c>
      <c r="D342">
        <v>10.25365</v>
      </c>
      <c r="E342">
        <v>1</v>
      </c>
      <c r="F342" s="3">
        <v>45281</v>
      </c>
      <c r="G342">
        <v>438.8</v>
      </c>
      <c r="H342">
        <v>1348.5</v>
      </c>
      <c r="I342">
        <v>99.55</v>
      </c>
      <c r="K342">
        <v>61.96</v>
      </c>
      <c r="L342">
        <v>107.45</v>
      </c>
      <c r="M342">
        <v>180.15</v>
      </c>
      <c r="N342">
        <v>259.64999999999998</v>
      </c>
      <c r="Q342" s="3">
        <v>45275</v>
      </c>
      <c r="R342">
        <v>116.35599999999999</v>
      </c>
      <c r="S342" s="3">
        <v>45274</v>
      </c>
      <c r="T342">
        <v>2.508</v>
      </c>
    </row>
    <row r="343" spans="2:20" x14ac:dyDescent="0.25">
      <c r="B343" s="3">
        <v>45299</v>
      </c>
      <c r="C343">
        <v>1.0951</v>
      </c>
      <c r="D343">
        <v>10.2315</v>
      </c>
      <c r="E343">
        <v>1</v>
      </c>
      <c r="F343" s="3">
        <v>45280</v>
      </c>
      <c r="G343">
        <v>441.6</v>
      </c>
      <c r="H343">
        <v>1352.5</v>
      </c>
      <c r="I343">
        <v>100.42</v>
      </c>
      <c r="K343">
        <v>62.6</v>
      </c>
      <c r="L343">
        <v>108.15</v>
      </c>
      <c r="M343">
        <v>180.6</v>
      </c>
      <c r="N343">
        <v>261.45</v>
      </c>
      <c r="Q343" s="3">
        <v>45274</v>
      </c>
      <c r="R343">
        <v>114.837</v>
      </c>
      <c r="S343" s="3">
        <v>45273</v>
      </c>
      <c r="T343">
        <v>2.4790000000000001</v>
      </c>
    </row>
    <row r="344" spans="2:20" x14ac:dyDescent="0.25">
      <c r="B344" s="3">
        <v>45296</v>
      </c>
      <c r="C344">
        <v>1.0942000000000001</v>
      </c>
      <c r="D344">
        <v>10.253399999999999</v>
      </c>
      <c r="E344">
        <v>1</v>
      </c>
      <c r="F344" s="3">
        <v>45279</v>
      </c>
      <c r="G344">
        <v>443.2</v>
      </c>
      <c r="H344">
        <v>1347</v>
      </c>
      <c r="I344">
        <v>100.88</v>
      </c>
      <c r="K344">
        <v>61.6</v>
      </c>
      <c r="L344">
        <v>107.95</v>
      </c>
      <c r="M344">
        <v>179.8</v>
      </c>
      <c r="N344">
        <v>259.7</v>
      </c>
      <c r="Q344" s="3">
        <v>45273</v>
      </c>
      <c r="R344">
        <v>114.318</v>
      </c>
      <c r="S344" s="3">
        <v>45272</v>
      </c>
      <c r="T344">
        <v>2.4689999999999999</v>
      </c>
    </row>
    <row r="345" spans="2:20" x14ac:dyDescent="0.25">
      <c r="B345" s="3">
        <v>45295</v>
      </c>
      <c r="C345">
        <v>1.0945</v>
      </c>
      <c r="D345">
        <v>10.2187</v>
      </c>
      <c r="E345">
        <v>1</v>
      </c>
      <c r="F345" s="3">
        <v>45278</v>
      </c>
      <c r="G345">
        <v>441</v>
      </c>
      <c r="H345">
        <v>1344</v>
      </c>
      <c r="I345">
        <v>101.02</v>
      </c>
      <c r="K345">
        <v>61.1</v>
      </c>
      <c r="L345">
        <v>108.65</v>
      </c>
      <c r="M345">
        <v>180.15</v>
      </c>
      <c r="N345">
        <v>259.55</v>
      </c>
      <c r="Q345" s="3">
        <v>45272</v>
      </c>
      <c r="R345">
        <v>113.334</v>
      </c>
      <c r="S345" s="3">
        <v>45271</v>
      </c>
      <c r="T345">
        <v>2.46</v>
      </c>
    </row>
    <row r="346" spans="2:20" x14ac:dyDescent="0.25">
      <c r="B346" s="3">
        <v>45294</v>
      </c>
      <c r="C346">
        <v>1.09215</v>
      </c>
      <c r="D346">
        <v>10.295949999999999</v>
      </c>
      <c r="E346">
        <v>1</v>
      </c>
      <c r="F346" s="3">
        <v>45275</v>
      </c>
      <c r="G346">
        <v>446.8</v>
      </c>
      <c r="H346">
        <v>1332</v>
      </c>
      <c r="I346">
        <v>103.06</v>
      </c>
      <c r="K346">
        <v>61.62</v>
      </c>
      <c r="L346">
        <v>107.5</v>
      </c>
      <c r="M346">
        <v>181.2</v>
      </c>
      <c r="N346">
        <v>261</v>
      </c>
      <c r="Q346" s="3">
        <v>45271</v>
      </c>
      <c r="R346">
        <v>112.602</v>
      </c>
      <c r="S346" s="3">
        <v>45268</v>
      </c>
      <c r="T346">
        <v>2.4500000000000002</v>
      </c>
    </row>
    <row r="347" spans="2:20" x14ac:dyDescent="0.25">
      <c r="B347" s="3">
        <v>45293</v>
      </c>
      <c r="C347">
        <v>1.0949</v>
      </c>
      <c r="D347">
        <v>10.2195</v>
      </c>
      <c r="E347">
        <v>1</v>
      </c>
      <c r="F347" s="3">
        <v>45274</v>
      </c>
      <c r="G347">
        <v>442</v>
      </c>
      <c r="H347">
        <v>1361.5</v>
      </c>
      <c r="I347">
        <v>102.54</v>
      </c>
      <c r="K347">
        <v>61.75</v>
      </c>
      <c r="L347">
        <v>106.5</v>
      </c>
      <c r="M347">
        <v>181.35</v>
      </c>
      <c r="N347">
        <v>258.14999999999998</v>
      </c>
      <c r="Q347" s="3">
        <v>45268</v>
      </c>
      <c r="R347">
        <v>112.536</v>
      </c>
      <c r="S347" s="3">
        <v>45267</v>
      </c>
      <c r="T347">
        <v>2.44</v>
      </c>
    </row>
    <row r="348" spans="2:20" x14ac:dyDescent="0.25">
      <c r="B348" s="3">
        <v>45292</v>
      </c>
      <c r="C348">
        <v>1.1045</v>
      </c>
      <c r="D348">
        <v>10.075049999999999</v>
      </c>
      <c r="E348">
        <v>1</v>
      </c>
      <c r="F348" s="3">
        <v>45273</v>
      </c>
      <c r="G348">
        <v>441.4</v>
      </c>
      <c r="H348">
        <v>1362</v>
      </c>
      <c r="I348">
        <v>99.69</v>
      </c>
      <c r="K348">
        <v>59.26</v>
      </c>
      <c r="L348">
        <v>103.9</v>
      </c>
      <c r="M348">
        <v>172.35</v>
      </c>
      <c r="N348">
        <v>253</v>
      </c>
      <c r="Q348" s="3">
        <v>45267</v>
      </c>
      <c r="R348">
        <v>113.107</v>
      </c>
      <c r="S348" s="3">
        <v>45266</v>
      </c>
      <c r="T348">
        <v>2.411</v>
      </c>
    </row>
    <row r="349" spans="2:20" x14ac:dyDescent="0.25">
      <c r="B349" s="3">
        <v>45289</v>
      </c>
      <c r="C349">
        <v>1.1036999999999999</v>
      </c>
      <c r="D349">
        <v>10.0685</v>
      </c>
      <c r="E349">
        <v>1</v>
      </c>
      <c r="F349" s="3">
        <v>45272</v>
      </c>
      <c r="G349">
        <v>440.5</v>
      </c>
      <c r="H349">
        <v>1340</v>
      </c>
      <c r="I349">
        <v>100.94</v>
      </c>
      <c r="K349">
        <v>60</v>
      </c>
      <c r="L349">
        <v>103.75</v>
      </c>
      <c r="M349">
        <v>172.65</v>
      </c>
      <c r="N349">
        <v>255.15</v>
      </c>
      <c r="Q349" s="3">
        <v>45266</v>
      </c>
      <c r="R349">
        <v>112.604</v>
      </c>
      <c r="S349" s="3">
        <v>45265</v>
      </c>
      <c r="T349">
        <v>2.4009999999999998</v>
      </c>
    </row>
    <row r="350" spans="2:20" x14ac:dyDescent="0.25">
      <c r="B350" s="3">
        <v>45288</v>
      </c>
      <c r="C350">
        <v>1.1061000000000001</v>
      </c>
      <c r="D350">
        <v>9.9885999999999999</v>
      </c>
      <c r="E350">
        <v>1</v>
      </c>
      <c r="F350" s="3">
        <v>45271</v>
      </c>
      <c r="G350">
        <v>442.3</v>
      </c>
      <c r="H350">
        <v>1336</v>
      </c>
      <c r="I350">
        <v>101.3</v>
      </c>
      <c r="K350">
        <v>59.55</v>
      </c>
      <c r="L350">
        <v>103.9</v>
      </c>
      <c r="M350">
        <v>175.25</v>
      </c>
      <c r="N350">
        <v>254.9</v>
      </c>
      <c r="Q350" s="3">
        <v>45265</v>
      </c>
      <c r="R350">
        <v>112.322</v>
      </c>
      <c r="S350" s="3">
        <v>45264</v>
      </c>
      <c r="T350">
        <v>2.3919999999999999</v>
      </c>
    </row>
    <row r="351" spans="2:20" x14ac:dyDescent="0.25">
      <c r="B351" s="3">
        <v>45287</v>
      </c>
      <c r="C351">
        <v>1.1105</v>
      </c>
      <c r="D351">
        <v>9.9404500000000002</v>
      </c>
      <c r="E351">
        <v>1</v>
      </c>
      <c r="F351" s="3">
        <v>45268</v>
      </c>
      <c r="G351">
        <v>428.1</v>
      </c>
      <c r="H351">
        <v>1331</v>
      </c>
      <c r="I351">
        <v>100.92</v>
      </c>
      <c r="K351">
        <v>59.3</v>
      </c>
      <c r="L351">
        <v>102.35</v>
      </c>
      <c r="M351">
        <v>173.25</v>
      </c>
      <c r="N351">
        <v>252.7</v>
      </c>
      <c r="Q351" s="3">
        <v>45264</v>
      </c>
      <c r="R351">
        <v>111.249</v>
      </c>
      <c r="S351" s="3">
        <v>45261</v>
      </c>
      <c r="T351">
        <v>2.3820000000000001</v>
      </c>
    </row>
    <row r="352" spans="2:20" x14ac:dyDescent="0.25">
      <c r="B352" s="3">
        <v>45286</v>
      </c>
      <c r="C352">
        <v>1.1044</v>
      </c>
      <c r="D352">
        <v>9.9968000000000004</v>
      </c>
      <c r="E352">
        <v>1</v>
      </c>
      <c r="F352" s="3">
        <v>45267</v>
      </c>
      <c r="G352">
        <v>421.6</v>
      </c>
      <c r="H352">
        <v>1326</v>
      </c>
      <c r="I352">
        <v>98.6</v>
      </c>
      <c r="K352">
        <v>57.88</v>
      </c>
      <c r="L352">
        <v>102.3</v>
      </c>
      <c r="M352">
        <v>174.5</v>
      </c>
      <c r="N352">
        <v>250.1</v>
      </c>
      <c r="Q352" s="3">
        <v>45261</v>
      </c>
      <c r="R352">
        <v>109.93899999999999</v>
      </c>
      <c r="S352" s="3">
        <v>45260</v>
      </c>
      <c r="T352">
        <v>2.3719999999999999</v>
      </c>
    </row>
    <row r="353" spans="2:20" x14ac:dyDescent="0.25">
      <c r="B353" s="3">
        <v>45285</v>
      </c>
      <c r="C353">
        <v>1.1009</v>
      </c>
      <c r="D353">
        <v>10.03745</v>
      </c>
      <c r="E353">
        <v>1</v>
      </c>
      <c r="F353" s="3">
        <v>45266</v>
      </c>
      <c r="G353">
        <v>424.2</v>
      </c>
      <c r="H353">
        <v>1342.5</v>
      </c>
      <c r="I353">
        <v>99.35</v>
      </c>
      <c r="K353">
        <v>58.33</v>
      </c>
      <c r="L353">
        <v>101.1</v>
      </c>
      <c r="M353">
        <v>173.4</v>
      </c>
      <c r="N353">
        <v>252</v>
      </c>
      <c r="Q353" s="3">
        <v>45260</v>
      </c>
      <c r="R353">
        <v>108.746</v>
      </c>
      <c r="S353" s="3">
        <v>45259</v>
      </c>
      <c r="T353">
        <v>2.343</v>
      </c>
    </row>
    <row r="354" spans="2:20" x14ac:dyDescent="0.25">
      <c r="B354" s="3">
        <v>45282</v>
      </c>
      <c r="C354">
        <v>1.1012</v>
      </c>
      <c r="D354">
        <v>10.002000000000001</v>
      </c>
      <c r="E354">
        <v>1</v>
      </c>
      <c r="F354" s="3">
        <v>45265</v>
      </c>
      <c r="G354">
        <v>424.2</v>
      </c>
      <c r="H354">
        <v>1347.5</v>
      </c>
      <c r="I354">
        <v>97.66</v>
      </c>
      <c r="K354">
        <v>57.6</v>
      </c>
      <c r="L354">
        <v>100.6</v>
      </c>
      <c r="M354">
        <v>171.05</v>
      </c>
      <c r="N354">
        <v>250.1</v>
      </c>
      <c r="Q354" s="3">
        <v>45259</v>
      </c>
      <c r="R354">
        <v>110.017</v>
      </c>
      <c r="S354" s="3">
        <v>45258</v>
      </c>
      <c r="T354">
        <v>2.3330000000000002</v>
      </c>
    </row>
    <row r="355" spans="2:20" x14ac:dyDescent="0.25">
      <c r="B355" s="3">
        <v>45281</v>
      </c>
      <c r="C355">
        <v>1.101</v>
      </c>
      <c r="D355">
        <v>10.087999999999999</v>
      </c>
      <c r="E355">
        <v>1</v>
      </c>
      <c r="F355" s="3">
        <v>45264</v>
      </c>
      <c r="G355">
        <v>417.6</v>
      </c>
      <c r="H355">
        <v>1361.5</v>
      </c>
      <c r="I355">
        <v>96.16</v>
      </c>
      <c r="K355">
        <v>54.3</v>
      </c>
      <c r="L355">
        <v>99.8</v>
      </c>
      <c r="M355">
        <v>169.5</v>
      </c>
      <c r="N355">
        <v>244.55</v>
      </c>
      <c r="Q355" s="3">
        <v>45258</v>
      </c>
      <c r="R355">
        <v>108.86</v>
      </c>
      <c r="S355" s="3">
        <v>45257</v>
      </c>
      <c r="T355">
        <v>2.3239999999999998</v>
      </c>
    </row>
    <row r="356" spans="2:20" x14ac:dyDescent="0.25">
      <c r="B356" s="3">
        <v>45280</v>
      </c>
      <c r="C356">
        <v>1.0940000000000001</v>
      </c>
      <c r="D356">
        <v>10.17685</v>
      </c>
      <c r="E356">
        <v>1</v>
      </c>
      <c r="F356" s="3">
        <v>45261</v>
      </c>
      <c r="G356">
        <v>420</v>
      </c>
      <c r="H356">
        <v>1348.5</v>
      </c>
      <c r="I356">
        <v>96.19</v>
      </c>
      <c r="K356">
        <v>51.91</v>
      </c>
      <c r="L356">
        <v>99.46</v>
      </c>
      <c r="M356">
        <v>170.6</v>
      </c>
      <c r="N356">
        <v>245.05</v>
      </c>
      <c r="Q356" s="3">
        <v>45257</v>
      </c>
      <c r="R356">
        <v>108.744</v>
      </c>
      <c r="S356" s="3">
        <v>45254</v>
      </c>
      <c r="T356">
        <v>2.3140000000000001</v>
      </c>
    </row>
    <row r="357" spans="2:20" x14ac:dyDescent="0.25">
      <c r="B357" s="3">
        <v>45279</v>
      </c>
      <c r="C357">
        <v>1.0982000000000001</v>
      </c>
      <c r="D357">
        <v>10.1571</v>
      </c>
      <c r="E357">
        <v>1</v>
      </c>
      <c r="F357" s="3">
        <v>45260</v>
      </c>
      <c r="G357">
        <v>417.1</v>
      </c>
      <c r="H357">
        <v>1340.5</v>
      </c>
      <c r="I357">
        <v>95.59</v>
      </c>
      <c r="K357">
        <v>51.96</v>
      </c>
      <c r="L357">
        <v>99.4</v>
      </c>
      <c r="M357">
        <v>168.5</v>
      </c>
      <c r="N357">
        <v>243.25</v>
      </c>
      <c r="Q357" s="3">
        <v>45254</v>
      </c>
      <c r="R357">
        <v>108.188</v>
      </c>
      <c r="S357" s="3">
        <v>45253</v>
      </c>
      <c r="T357">
        <v>2.3039999999999998</v>
      </c>
    </row>
    <row r="358" spans="2:20" x14ac:dyDescent="0.25">
      <c r="B358" s="3">
        <v>45278</v>
      </c>
      <c r="C358">
        <v>1.0924</v>
      </c>
      <c r="D358">
        <v>10.2096</v>
      </c>
      <c r="E358">
        <v>1</v>
      </c>
      <c r="F358" s="3">
        <v>45259</v>
      </c>
      <c r="G358">
        <v>403.6</v>
      </c>
      <c r="H358">
        <v>1326.5</v>
      </c>
      <c r="I358">
        <v>96.07</v>
      </c>
      <c r="K358">
        <v>52.58</v>
      </c>
      <c r="L358">
        <v>99.24</v>
      </c>
      <c r="M358">
        <v>168.2</v>
      </c>
      <c r="N358">
        <v>242.2</v>
      </c>
      <c r="Q358" s="3">
        <v>45253</v>
      </c>
      <c r="R358">
        <v>108.318</v>
      </c>
      <c r="S358" s="3">
        <v>45252</v>
      </c>
      <c r="T358">
        <v>2.2749999999999999</v>
      </c>
    </row>
    <row r="359" spans="2:20" x14ac:dyDescent="0.25">
      <c r="B359" s="3">
        <v>45275</v>
      </c>
      <c r="C359">
        <v>1.08955</v>
      </c>
      <c r="D359">
        <v>10.274699999999999</v>
      </c>
      <c r="E359">
        <v>1</v>
      </c>
      <c r="F359" s="3">
        <v>45258</v>
      </c>
      <c r="G359">
        <v>400.3</v>
      </c>
      <c r="H359">
        <v>1311.5</v>
      </c>
      <c r="I359">
        <v>93.16</v>
      </c>
      <c r="K359">
        <v>51.75</v>
      </c>
      <c r="L359">
        <v>98.98</v>
      </c>
      <c r="M359">
        <v>165.2</v>
      </c>
      <c r="N359">
        <v>238.5</v>
      </c>
      <c r="Q359" s="3">
        <v>45252</v>
      </c>
      <c r="R359">
        <v>109.259</v>
      </c>
      <c r="S359" s="3">
        <v>45251</v>
      </c>
      <c r="T359">
        <v>2.2650000000000001</v>
      </c>
    </row>
    <row r="360" spans="2:20" x14ac:dyDescent="0.25">
      <c r="B360" s="3">
        <v>45274</v>
      </c>
      <c r="C360">
        <v>1.0992999999999999</v>
      </c>
      <c r="D360">
        <v>10.24245</v>
      </c>
      <c r="E360">
        <v>1</v>
      </c>
      <c r="F360" s="3">
        <v>45257</v>
      </c>
      <c r="G360">
        <v>401.8</v>
      </c>
      <c r="H360">
        <v>1331.5</v>
      </c>
      <c r="I360">
        <v>93.43</v>
      </c>
      <c r="K360">
        <v>52.26</v>
      </c>
      <c r="L360">
        <v>100.1</v>
      </c>
      <c r="M360">
        <v>167</v>
      </c>
      <c r="N360">
        <v>238.9</v>
      </c>
      <c r="Q360" s="3">
        <v>45251</v>
      </c>
      <c r="R360">
        <v>109.66</v>
      </c>
      <c r="S360" s="3">
        <v>45250</v>
      </c>
      <c r="T360">
        <v>2.2559999999999998</v>
      </c>
    </row>
    <row r="361" spans="2:20" x14ac:dyDescent="0.25">
      <c r="B361" s="3">
        <v>45273</v>
      </c>
      <c r="C361">
        <v>1.0874999999999999</v>
      </c>
      <c r="D361">
        <v>10.33175</v>
      </c>
      <c r="E361">
        <v>1</v>
      </c>
      <c r="F361" s="3">
        <v>45254</v>
      </c>
      <c r="G361">
        <v>403.6</v>
      </c>
      <c r="H361">
        <v>1351</v>
      </c>
      <c r="I361">
        <v>94.05</v>
      </c>
      <c r="K361">
        <v>52.51</v>
      </c>
      <c r="L361">
        <v>100.85</v>
      </c>
      <c r="M361">
        <v>166.95</v>
      </c>
      <c r="N361">
        <v>238.65</v>
      </c>
      <c r="Q361" s="3">
        <v>45250</v>
      </c>
      <c r="R361">
        <v>109.203</v>
      </c>
      <c r="S361" s="3">
        <v>45247</v>
      </c>
      <c r="T361">
        <v>2.246</v>
      </c>
    </row>
    <row r="362" spans="2:20" x14ac:dyDescent="0.25">
      <c r="B362" s="3">
        <v>45272</v>
      </c>
      <c r="C362">
        <v>1.0793999999999999</v>
      </c>
      <c r="D362">
        <v>10.436400000000001</v>
      </c>
      <c r="E362">
        <v>1</v>
      </c>
      <c r="F362" s="3">
        <v>45253</v>
      </c>
      <c r="G362">
        <v>402.4</v>
      </c>
      <c r="H362">
        <v>1352</v>
      </c>
      <c r="I362">
        <v>94.13</v>
      </c>
      <c r="K362">
        <v>52.27</v>
      </c>
      <c r="L362">
        <v>100.3</v>
      </c>
      <c r="M362">
        <v>165.55</v>
      </c>
      <c r="N362">
        <v>237.9</v>
      </c>
      <c r="Q362" s="3">
        <v>45247</v>
      </c>
      <c r="R362">
        <v>108.995</v>
      </c>
      <c r="S362" s="3">
        <v>45246</v>
      </c>
      <c r="T362">
        <v>2.2360000000000002</v>
      </c>
    </row>
    <row r="363" spans="2:20" x14ac:dyDescent="0.25">
      <c r="B363" s="3">
        <v>45271</v>
      </c>
      <c r="C363">
        <v>1.0763</v>
      </c>
      <c r="D363">
        <v>10.49145</v>
      </c>
      <c r="E363">
        <v>1</v>
      </c>
      <c r="F363" s="3">
        <v>45252</v>
      </c>
      <c r="G363">
        <v>402.9</v>
      </c>
      <c r="H363">
        <v>1333</v>
      </c>
      <c r="I363">
        <v>94.24</v>
      </c>
      <c r="K363">
        <v>52.32</v>
      </c>
      <c r="L363">
        <v>98.78</v>
      </c>
      <c r="M363">
        <v>164.85</v>
      </c>
      <c r="N363">
        <v>236.95</v>
      </c>
      <c r="Q363" s="3">
        <v>45246</v>
      </c>
      <c r="R363">
        <v>108.97</v>
      </c>
      <c r="S363" s="3">
        <v>45245</v>
      </c>
      <c r="T363">
        <v>2.2069999999999999</v>
      </c>
    </row>
    <row r="364" spans="2:20" x14ac:dyDescent="0.25">
      <c r="B364" s="3">
        <v>45268</v>
      </c>
      <c r="C364">
        <v>1.0763</v>
      </c>
      <c r="D364">
        <v>10.4665</v>
      </c>
      <c r="E364">
        <v>1</v>
      </c>
      <c r="F364" s="3">
        <v>45251</v>
      </c>
      <c r="G364">
        <v>399.2</v>
      </c>
      <c r="H364">
        <v>1339.5</v>
      </c>
      <c r="I364">
        <v>93.55</v>
      </c>
      <c r="K364">
        <v>52.35</v>
      </c>
      <c r="L364">
        <v>98.62</v>
      </c>
      <c r="M364">
        <v>163</v>
      </c>
      <c r="N364">
        <v>233.85</v>
      </c>
      <c r="Q364" s="3">
        <v>45245</v>
      </c>
      <c r="R364">
        <v>108.20699999999999</v>
      </c>
      <c r="S364" s="3">
        <v>45244</v>
      </c>
      <c r="T364">
        <v>2.1970000000000001</v>
      </c>
    </row>
    <row r="365" spans="2:20" x14ac:dyDescent="0.25">
      <c r="B365" s="3">
        <v>45267</v>
      </c>
      <c r="C365">
        <v>1.0793999999999999</v>
      </c>
      <c r="D365">
        <v>10.389699999999999</v>
      </c>
      <c r="E365">
        <v>1</v>
      </c>
      <c r="F365" s="3">
        <v>45250</v>
      </c>
      <c r="G365">
        <v>397.9</v>
      </c>
      <c r="H365">
        <v>1330.5</v>
      </c>
      <c r="I365">
        <v>95.74</v>
      </c>
      <c r="K365">
        <v>52.82</v>
      </c>
      <c r="L365">
        <v>98.94</v>
      </c>
      <c r="M365">
        <v>165.8</v>
      </c>
      <c r="N365">
        <v>234.1</v>
      </c>
      <c r="Q365" s="3">
        <v>45244</v>
      </c>
      <c r="R365">
        <v>108.428</v>
      </c>
      <c r="S365" s="3">
        <v>45243</v>
      </c>
      <c r="T365">
        <v>2.1880000000000002</v>
      </c>
    </row>
    <row r="366" spans="2:20" x14ac:dyDescent="0.25">
      <c r="B366" s="3">
        <v>45266</v>
      </c>
      <c r="C366">
        <v>1.0764</v>
      </c>
      <c r="D366">
        <v>10.47655</v>
      </c>
      <c r="E366">
        <v>1</v>
      </c>
      <c r="F366" s="3">
        <v>45247</v>
      </c>
      <c r="G366">
        <v>402</v>
      </c>
      <c r="H366">
        <v>1353.5</v>
      </c>
      <c r="I366">
        <v>95.2</v>
      </c>
      <c r="K366">
        <v>52.21</v>
      </c>
      <c r="L366">
        <v>98.5</v>
      </c>
      <c r="M366">
        <v>166.6</v>
      </c>
      <c r="N366">
        <v>232.7</v>
      </c>
      <c r="Q366" s="3">
        <v>45243</v>
      </c>
      <c r="R366">
        <v>106.67100000000001</v>
      </c>
      <c r="S366" s="3">
        <v>45240</v>
      </c>
      <c r="T366">
        <v>2.1779999999999999</v>
      </c>
    </row>
    <row r="367" spans="2:20" x14ac:dyDescent="0.25">
      <c r="B367" s="3">
        <v>45265</v>
      </c>
      <c r="C367">
        <v>1.0795999999999999</v>
      </c>
      <c r="D367">
        <v>10.4887</v>
      </c>
      <c r="E367">
        <v>1</v>
      </c>
      <c r="F367" s="3">
        <v>45246</v>
      </c>
      <c r="G367">
        <v>402.4</v>
      </c>
      <c r="H367">
        <v>1349.5</v>
      </c>
      <c r="I367">
        <v>94.05</v>
      </c>
      <c r="K367">
        <v>51.53</v>
      </c>
      <c r="L367">
        <v>97.46</v>
      </c>
      <c r="M367">
        <v>161.9</v>
      </c>
      <c r="N367">
        <v>230.95</v>
      </c>
      <c r="Q367" s="3">
        <v>45240</v>
      </c>
      <c r="R367">
        <v>106.72199999999999</v>
      </c>
      <c r="S367" s="3">
        <v>45239</v>
      </c>
      <c r="T367">
        <v>2.1680000000000001</v>
      </c>
    </row>
    <row r="368" spans="2:20" x14ac:dyDescent="0.25">
      <c r="B368" s="3">
        <v>45264</v>
      </c>
      <c r="C368">
        <v>1.08365</v>
      </c>
      <c r="D368">
        <v>10.436349999999999</v>
      </c>
      <c r="E368">
        <v>1</v>
      </c>
      <c r="F368" s="3">
        <v>45245</v>
      </c>
      <c r="G368">
        <v>399</v>
      </c>
      <c r="H368">
        <v>1335</v>
      </c>
      <c r="I368">
        <v>96.05</v>
      </c>
      <c r="K368">
        <v>51.98</v>
      </c>
      <c r="L368">
        <v>98.36</v>
      </c>
      <c r="M368">
        <v>163.44999999999999</v>
      </c>
      <c r="N368">
        <v>233</v>
      </c>
      <c r="Q368" s="3">
        <v>45239</v>
      </c>
      <c r="R368">
        <v>107.042</v>
      </c>
      <c r="S368" s="3">
        <v>45238</v>
      </c>
      <c r="T368">
        <v>2.1389999999999998</v>
      </c>
    </row>
    <row r="369" spans="2:20" x14ac:dyDescent="0.25">
      <c r="B369" s="3">
        <v>45261</v>
      </c>
      <c r="C369">
        <v>1.0883</v>
      </c>
      <c r="D369">
        <v>10.3689</v>
      </c>
      <c r="E369">
        <v>1</v>
      </c>
      <c r="F369" s="3">
        <v>45244</v>
      </c>
      <c r="G369">
        <v>397.2</v>
      </c>
      <c r="H369">
        <v>1368.5</v>
      </c>
      <c r="I369">
        <v>94.17</v>
      </c>
      <c r="K369">
        <v>51.38</v>
      </c>
      <c r="L369">
        <v>97.5</v>
      </c>
      <c r="M369">
        <v>163.55000000000001</v>
      </c>
      <c r="N369">
        <v>227.05</v>
      </c>
      <c r="Q369" s="3">
        <v>45238</v>
      </c>
      <c r="R369">
        <v>107.23699999999999</v>
      </c>
      <c r="S369" s="3">
        <v>45237</v>
      </c>
      <c r="T369">
        <v>2.129</v>
      </c>
    </row>
    <row r="370" spans="2:20" x14ac:dyDescent="0.25">
      <c r="B370" s="3">
        <v>45260</v>
      </c>
      <c r="C370">
        <v>1.0887</v>
      </c>
      <c r="D370">
        <v>10.5009</v>
      </c>
      <c r="E370">
        <v>1</v>
      </c>
      <c r="F370" s="3">
        <v>45243</v>
      </c>
      <c r="G370">
        <v>391.3</v>
      </c>
      <c r="H370">
        <v>1374</v>
      </c>
      <c r="I370">
        <v>92.1</v>
      </c>
      <c r="K370">
        <v>50.27</v>
      </c>
      <c r="L370">
        <v>96.8</v>
      </c>
      <c r="M370">
        <v>154.65</v>
      </c>
      <c r="N370">
        <v>222.4</v>
      </c>
      <c r="Q370" s="3">
        <v>45237</v>
      </c>
      <c r="R370">
        <v>107.29</v>
      </c>
      <c r="S370" s="3">
        <v>45236</v>
      </c>
      <c r="T370">
        <v>2.1190000000000002</v>
      </c>
    </row>
    <row r="371" spans="2:20" x14ac:dyDescent="0.25">
      <c r="B371" s="3">
        <v>45259</v>
      </c>
      <c r="C371">
        <v>1.097</v>
      </c>
      <c r="D371">
        <v>10.364750000000001</v>
      </c>
      <c r="E371">
        <v>1</v>
      </c>
      <c r="F371" s="3">
        <v>45240</v>
      </c>
      <c r="G371">
        <v>389</v>
      </c>
      <c r="H371">
        <v>1364.5</v>
      </c>
      <c r="I371">
        <v>91.18</v>
      </c>
      <c r="K371">
        <v>50.33</v>
      </c>
      <c r="L371">
        <v>96.1</v>
      </c>
      <c r="M371">
        <v>154.35</v>
      </c>
      <c r="N371">
        <v>221.6</v>
      </c>
      <c r="Q371" s="3">
        <v>45236</v>
      </c>
      <c r="R371">
        <v>106.65300000000001</v>
      </c>
      <c r="S371" s="3">
        <v>45233</v>
      </c>
      <c r="T371">
        <v>2.11</v>
      </c>
    </row>
    <row r="372" spans="2:20" x14ac:dyDescent="0.25">
      <c r="B372" s="3">
        <v>45258</v>
      </c>
      <c r="C372">
        <v>1.0992</v>
      </c>
      <c r="D372">
        <v>10.31865</v>
      </c>
      <c r="E372">
        <v>1</v>
      </c>
      <c r="F372" s="3">
        <v>45239</v>
      </c>
      <c r="G372">
        <v>392.4</v>
      </c>
      <c r="H372">
        <v>1407</v>
      </c>
      <c r="I372">
        <v>92.21</v>
      </c>
      <c r="K372">
        <v>50.86</v>
      </c>
      <c r="L372">
        <v>95.94</v>
      </c>
      <c r="M372">
        <v>156.25</v>
      </c>
      <c r="N372">
        <v>222.1</v>
      </c>
      <c r="Q372" s="3">
        <v>45233</v>
      </c>
      <c r="R372">
        <v>106.17</v>
      </c>
      <c r="S372" s="3">
        <v>45232</v>
      </c>
      <c r="T372">
        <v>2.1</v>
      </c>
    </row>
    <row r="373" spans="2:20" x14ac:dyDescent="0.25">
      <c r="B373" s="3">
        <v>45257</v>
      </c>
      <c r="C373">
        <v>1.0953999999999999</v>
      </c>
      <c r="D373">
        <v>10.4267</v>
      </c>
      <c r="E373">
        <v>1</v>
      </c>
      <c r="F373" s="3">
        <v>45238</v>
      </c>
      <c r="G373">
        <v>379.8</v>
      </c>
      <c r="H373">
        <v>1385</v>
      </c>
      <c r="I373">
        <v>92.09</v>
      </c>
      <c r="K373">
        <v>50.92</v>
      </c>
      <c r="L373">
        <v>95.8</v>
      </c>
      <c r="M373">
        <v>152.94999999999999</v>
      </c>
      <c r="N373">
        <v>220</v>
      </c>
      <c r="Q373" s="3">
        <v>45232</v>
      </c>
      <c r="R373">
        <v>106.146</v>
      </c>
      <c r="S373" s="3">
        <v>45231</v>
      </c>
      <c r="T373">
        <v>2.0710000000000002</v>
      </c>
    </row>
    <row r="374" spans="2:20" x14ac:dyDescent="0.25">
      <c r="B374" s="3">
        <v>45254</v>
      </c>
      <c r="C374">
        <v>1.0941000000000001</v>
      </c>
      <c r="D374">
        <v>10.440799999999999</v>
      </c>
      <c r="E374">
        <v>1</v>
      </c>
      <c r="F374" s="3">
        <v>45237</v>
      </c>
      <c r="G374">
        <v>377.5</v>
      </c>
      <c r="H374">
        <v>1396</v>
      </c>
      <c r="I374">
        <v>91.31</v>
      </c>
      <c r="K374">
        <v>51.02</v>
      </c>
      <c r="L374">
        <v>96.58</v>
      </c>
      <c r="M374">
        <v>150</v>
      </c>
      <c r="N374">
        <v>219.35</v>
      </c>
      <c r="Q374" s="3">
        <v>45231</v>
      </c>
      <c r="R374">
        <v>105.64400000000001</v>
      </c>
      <c r="S374" s="3">
        <v>45230</v>
      </c>
      <c r="T374">
        <v>2.0609999999999999</v>
      </c>
    </row>
    <row r="375" spans="2:20" x14ac:dyDescent="0.25">
      <c r="B375" s="3">
        <v>45253</v>
      </c>
      <c r="C375">
        <v>1.0905499999999999</v>
      </c>
      <c r="D375">
        <v>10.48785</v>
      </c>
      <c r="E375">
        <v>1</v>
      </c>
      <c r="F375" s="3">
        <v>45236</v>
      </c>
      <c r="G375">
        <v>376.6</v>
      </c>
      <c r="H375">
        <v>1404.5</v>
      </c>
      <c r="I375">
        <v>92.83</v>
      </c>
      <c r="K375">
        <v>50.94</v>
      </c>
      <c r="L375">
        <v>97.22</v>
      </c>
      <c r="M375">
        <v>151.1</v>
      </c>
      <c r="N375">
        <v>223</v>
      </c>
      <c r="Q375" s="3">
        <v>45230</v>
      </c>
      <c r="R375">
        <v>105.688</v>
      </c>
      <c r="S375" s="3">
        <v>45229</v>
      </c>
      <c r="T375">
        <v>2.0510000000000002</v>
      </c>
    </row>
    <row r="376" spans="2:20" x14ac:dyDescent="0.25">
      <c r="B376" s="3">
        <v>45252</v>
      </c>
      <c r="C376">
        <v>1.0889</v>
      </c>
      <c r="D376">
        <v>10.4724</v>
      </c>
      <c r="E376">
        <v>1</v>
      </c>
      <c r="F376" s="3">
        <v>45233</v>
      </c>
      <c r="G376">
        <v>381.2</v>
      </c>
      <c r="H376">
        <v>1410</v>
      </c>
      <c r="I376">
        <v>92.95</v>
      </c>
      <c r="K376">
        <v>50.85</v>
      </c>
      <c r="L376">
        <v>97.58</v>
      </c>
      <c r="M376">
        <v>153.15</v>
      </c>
      <c r="N376">
        <v>225.8</v>
      </c>
      <c r="Q376" s="3">
        <v>45229</v>
      </c>
      <c r="R376">
        <v>105.212</v>
      </c>
      <c r="S376" s="3">
        <v>45226</v>
      </c>
      <c r="T376">
        <v>2.0419999999999998</v>
      </c>
    </row>
    <row r="377" spans="2:20" x14ac:dyDescent="0.25">
      <c r="B377" s="3">
        <v>45251</v>
      </c>
      <c r="C377">
        <v>1.0911</v>
      </c>
      <c r="D377">
        <v>10.4666</v>
      </c>
      <c r="E377">
        <v>1</v>
      </c>
      <c r="F377" s="3">
        <v>45232</v>
      </c>
      <c r="G377">
        <v>380.8</v>
      </c>
      <c r="H377">
        <v>1420.5</v>
      </c>
      <c r="I377">
        <v>91.09</v>
      </c>
      <c r="K377">
        <v>50.47</v>
      </c>
      <c r="L377">
        <v>95.36</v>
      </c>
      <c r="M377">
        <v>151.55000000000001</v>
      </c>
      <c r="N377">
        <v>221.85</v>
      </c>
      <c r="Q377" s="3">
        <v>45226</v>
      </c>
      <c r="R377">
        <v>104.895</v>
      </c>
      <c r="S377" s="3">
        <v>45225</v>
      </c>
      <c r="T377">
        <v>2.0419999999999998</v>
      </c>
    </row>
    <row r="378" spans="2:20" x14ac:dyDescent="0.25">
      <c r="B378" s="3">
        <v>45250</v>
      </c>
      <c r="C378">
        <v>1.0940000000000001</v>
      </c>
      <c r="D378">
        <v>10.449949999999999</v>
      </c>
      <c r="E378">
        <v>1</v>
      </c>
      <c r="F378" s="3">
        <v>45231</v>
      </c>
      <c r="G378">
        <v>376.7</v>
      </c>
      <c r="H378">
        <v>1420.5</v>
      </c>
      <c r="I378">
        <v>89</v>
      </c>
      <c r="K378">
        <v>50.03</v>
      </c>
      <c r="L378">
        <v>94.1</v>
      </c>
      <c r="M378">
        <v>146.6</v>
      </c>
      <c r="N378">
        <v>217.35</v>
      </c>
      <c r="Q378" s="3">
        <v>45225</v>
      </c>
      <c r="R378">
        <v>104.762</v>
      </c>
      <c r="S378" s="3">
        <v>45224</v>
      </c>
      <c r="T378">
        <v>2.0129999999999999</v>
      </c>
    </row>
    <row r="379" spans="2:20" x14ac:dyDescent="0.25">
      <c r="B379" s="3">
        <v>45247</v>
      </c>
      <c r="C379">
        <v>1.0909</v>
      </c>
      <c r="D379">
        <v>10.5191</v>
      </c>
      <c r="E379">
        <v>1</v>
      </c>
      <c r="F379" s="3">
        <v>45230</v>
      </c>
      <c r="G379">
        <v>374</v>
      </c>
      <c r="H379">
        <v>1403.5</v>
      </c>
      <c r="I379">
        <v>87.63</v>
      </c>
      <c r="K379">
        <v>50.01</v>
      </c>
      <c r="L379">
        <v>95</v>
      </c>
      <c r="M379">
        <v>167.35</v>
      </c>
      <c r="N379">
        <v>220.9</v>
      </c>
      <c r="Q379" s="3">
        <v>45224</v>
      </c>
      <c r="R379">
        <v>104.392</v>
      </c>
      <c r="S379" s="3">
        <v>45223</v>
      </c>
      <c r="T379">
        <v>2.0030000000000001</v>
      </c>
    </row>
    <row r="380" spans="2:20" x14ac:dyDescent="0.25">
      <c r="B380" s="3">
        <v>45246</v>
      </c>
      <c r="C380">
        <v>1.0851999999999999</v>
      </c>
      <c r="D380">
        <v>10.592000000000001</v>
      </c>
      <c r="E380">
        <v>1</v>
      </c>
      <c r="F380" s="3">
        <v>45229</v>
      </c>
      <c r="G380">
        <v>370.8</v>
      </c>
      <c r="H380">
        <v>1401.5</v>
      </c>
      <c r="I380">
        <v>87.71</v>
      </c>
      <c r="K380">
        <v>48.865000000000002</v>
      </c>
      <c r="L380">
        <v>93.84</v>
      </c>
      <c r="M380">
        <v>163.75</v>
      </c>
      <c r="N380">
        <v>219.2</v>
      </c>
      <c r="Q380" s="3">
        <v>45223</v>
      </c>
      <c r="R380">
        <v>105.047</v>
      </c>
      <c r="S380" s="3">
        <v>45222</v>
      </c>
      <c r="T380">
        <v>1.9930000000000001</v>
      </c>
    </row>
    <row r="381" spans="2:20" x14ac:dyDescent="0.25">
      <c r="B381" s="3">
        <v>45245</v>
      </c>
      <c r="C381">
        <v>1.0848</v>
      </c>
      <c r="D381">
        <v>10.554500000000001</v>
      </c>
      <c r="E381">
        <v>1</v>
      </c>
      <c r="F381" s="3">
        <v>45226</v>
      </c>
      <c r="G381">
        <v>369.4</v>
      </c>
      <c r="H381">
        <v>1389</v>
      </c>
      <c r="I381">
        <v>88.49</v>
      </c>
      <c r="K381">
        <v>49.395000000000003</v>
      </c>
      <c r="L381">
        <v>93.82</v>
      </c>
      <c r="M381">
        <v>162.75</v>
      </c>
      <c r="N381">
        <v>218.85</v>
      </c>
      <c r="Q381" s="3">
        <v>45222</v>
      </c>
      <c r="R381">
        <v>104.523</v>
      </c>
      <c r="S381" s="3">
        <v>45219</v>
      </c>
      <c r="T381">
        <v>1.9830000000000001</v>
      </c>
    </row>
    <row r="382" spans="2:20" x14ac:dyDescent="0.25">
      <c r="B382" s="3">
        <v>45244</v>
      </c>
      <c r="C382">
        <v>1.08795</v>
      </c>
      <c r="D382">
        <v>10.591850000000001</v>
      </c>
      <c r="E382">
        <v>1</v>
      </c>
      <c r="F382" s="3">
        <v>45225</v>
      </c>
      <c r="G382">
        <v>371.3</v>
      </c>
      <c r="H382">
        <v>1425.5</v>
      </c>
      <c r="I382">
        <v>88.63</v>
      </c>
      <c r="K382">
        <v>49.62</v>
      </c>
      <c r="L382">
        <v>94.38</v>
      </c>
      <c r="M382">
        <v>160.94999999999999</v>
      </c>
      <c r="N382">
        <v>218.85</v>
      </c>
      <c r="Q382" s="3">
        <v>45219</v>
      </c>
      <c r="R382">
        <v>104.661</v>
      </c>
      <c r="S382" s="3">
        <v>45218</v>
      </c>
      <c r="T382">
        <v>1.974</v>
      </c>
    </row>
    <row r="383" spans="2:20" x14ac:dyDescent="0.25">
      <c r="B383" s="3">
        <v>45243</v>
      </c>
      <c r="C383">
        <v>1.0699000000000001</v>
      </c>
      <c r="D383">
        <v>10.838900000000001</v>
      </c>
      <c r="E383">
        <v>1</v>
      </c>
      <c r="F383" s="3">
        <v>45224</v>
      </c>
      <c r="G383">
        <v>369.4</v>
      </c>
      <c r="H383">
        <v>1437.5</v>
      </c>
      <c r="I383">
        <v>91.38</v>
      </c>
      <c r="K383">
        <v>49.545000000000002</v>
      </c>
      <c r="L383">
        <v>96.04</v>
      </c>
      <c r="M383">
        <v>159.44999999999999</v>
      </c>
      <c r="N383">
        <v>218.4</v>
      </c>
      <c r="Q383" s="3">
        <v>45218</v>
      </c>
      <c r="R383">
        <v>104.438</v>
      </c>
      <c r="S383" s="3">
        <v>45217</v>
      </c>
      <c r="T383">
        <v>1.944</v>
      </c>
    </row>
    <row r="384" spans="2:20" x14ac:dyDescent="0.25">
      <c r="B384" s="3">
        <v>45240</v>
      </c>
      <c r="C384">
        <v>1.0683</v>
      </c>
      <c r="D384">
        <v>10.8995</v>
      </c>
      <c r="E384">
        <v>1</v>
      </c>
      <c r="F384" s="3">
        <v>45223</v>
      </c>
      <c r="G384">
        <v>367.3</v>
      </c>
      <c r="H384">
        <v>1427</v>
      </c>
      <c r="I384">
        <v>92.51</v>
      </c>
      <c r="K384">
        <v>49.055</v>
      </c>
      <c r="L384">
        <v>96.78</v>
      </c>
      <c r="M384">
        <v>167.55</v>
      </c>
      <c r="N384">
        <v>216.7</v>
      </c>
      <c r="Q384" s="3">
        <v>45217</v>
      </c>
      <c r="R384">
        <v>104.589</v>
      </c>
      <c r="S384" s="3">
        <v>45216</v>
      </c>
      <c r="T384">
        <v>1.9350000000000001</v>
      </c>
    </row>
    <row r="385" spans="2:20" x14ac:dyDescent="0.25">
      <c r="B385" s="3">
        <v>45239</v>
      </c>
      <c r="C385">
        <v>1.0668</v>
      </c>
      <c r="D385">
        <v>10.927250000000001</v>
      </c>
      <c r="E385">
        <v>1</v>
      </c>
      <c r="F385" s="3">
        <v>45222</v>
      </c>
      <c r="G385">
        <v>368.3</v>
      </c>
      <c r="H385">
        <v>1379.5</v>
      </c>
      <c r="I385">
        <v>93.31</v>
      </c>
      <c r="K385">
        <v>49.47</v>
      </c>
      <c r="L385">
        <v>97.82</v>
      </c>
      <c r="M385">
        <v>165.75</v>
      </c>
      <c r="N385">
        <v>217.1</v>
      </c>
      <c r="Q385" s="3">
        <v>45216</v>
      </c>
      <c r="R385">
        <v>104.577</v>
      </c>
      <c r="S385" s="3">
        <v>45215</v>
      </c>
      <c r="T385">
        <v>1.925</v>
      </c>
    </row>
    <row r="386" spans="2:20" x14ac:dyDescent="0.25">
      <c r="B386" s="3">
        <v>45238</v>
      </c>
      <c r="C386">
        <v>1.0707500000000001</v>
      </c>
      <c r="D386">
        <v>10.8972</v>
      </c>
      <c r="E386">
        <v>1</v>
      </c>
      <c r="F386" s="3">
        <v>45219</v>
      </c>
      <c r="G386">
        <v>363.3</v>
      </c>
      <c r="H386">
        <v>1410</v>
      </c>
      <c r="I386">
        <v>93.56</v>
      </c>
      <c r="K386">
        <v>49.36</v>
      </c>
      <c r="L386">
        <v>99.44</v>
      </c>
      <c r="M386">
        <v>165.6</v>
      </c>
      <c r="N386">
        <v>219.1</v>
      </c>
      <c r="Q386" s="3">
        <v>45215</v>
      </c>
      <c r="R386">
        <v>105.53100000000001</v>
      </c>
      <c r="S386" s="3">
        <v>45212</v>
      </c>
      <c r="T386">
        <v>1.915</v>
      </c>
    </row>
    <row r="387" spans="2:20" x14ac:dyDescent="0.25">
      <c r="B387" s="3">
        <v>45237</v>
      </c>
      <c r="C387">
        <v>1.07</v>
      </c>
      <c r="D387">
        <v>10.919549999999999</v>
      </c>
      <c r="E387">
        <v>1</v>
      </c>
      <c r="F387" s="3">
        <v>45218</v>
      </c>
      <c r="G387">
        <v>370.3</v>
      </c>
      <c r="H387">
        <v>1416</v>
      </c>
      <c r="I387">
        <v>95.31</v>
      </c>
      <c r="K387">
        <v>49.51</v>
      </c>
      <c r="L387">
        <v>100.55</v>
      </c>
      <c r="M387">
        <v>168.15</v>
      </c>
      <c r="N387">
        <v>222.85</v>
      </c>
      <c r="Q387" s="3">
        <v>45212</v>
      </c>
      <c r="R387">
        <v>106.251</v>
      </c>
      <c r="S387" s="3">
        <v>45211</v>
      </c>
      <c r="T387">
        <v>1.9059999999999999</v>
      </c>
    </row>
    <row r="388" spans="2:20" x14ac:dyDescent="0.25">
      <c r="B388" s="3">
        <v>45236</v>
      </c>
      <c r="C388">
        <v>1.0717000000000001</v>
      </c>
      <c r="D388">
        <v>10.914199999999999</v>
      </c>
      <c r="E388">
        <v>1</v>
      </c>
      <c r="F388" s="3">
        <v>45217</v>
      </c>
      <c r="G388">
        <v>374.5</v>
      </c>
      <c r="H388">
        <v>1440.5</v>
      </c>
      <c r="I388">
        <v>97.91</v>
      </c>
      <c r="K388">
        <v>49.91</v>
      </c>
      <c r="L388">
        <v>103.8</v>
      </c>
      <c r="M388">
        <v>170.3</v>
      </c>
      <c r="N388">
        <v>229.45</v>
      </c>
      <c r="Q388" s="3">
        <v>45211</v>
      </c>
      <c r="R388">
        <v>106.50700000000001</v>
      </c>
      <c r="S388" s="3">
        <v>45210</v>
      </c>
      <c r="T388">
        <v>1.8759999999999999</v>
      </c>
    </row>
    <row r="389" spans="2:20" x14ac:dyDescent="0.25">
      <c r="B389" s="3">
        <v>45233</v>
      </c>
      <c r="C389">
        <v>1.0730999999999999</v>
      </c>
      <c r="D389">
        <v>10.882899999999999</v>
      </c>
      <c r="E389">
        <v>1</v>
      </c>
      <c r="F389" s="3">
        <v>45216</v>
      </c>
      <c r="G389">
        <v>396</v>
      </c>
      <c r="H389">
        <v>1513.5</v>
      </c>
      <c r="I389">
        <v>98.26</v>
      </c>
      <c r="K389">
        <v>50.74</v>
      </c>
      <c r="L389">
        <v>98.82</v>
      </c>
      <c r="M389">
        <v>171.2</v>
      </c>
      <c r="N389">
        <v>226.15</v>
      </c>
      <c r="Q389" s="3">
        <v>45210</v>
      </c>
      <c r="R389">
        <v>106.624</v>
      </c>
      <c r="S389" s="3">
        <v>45209</v>
      </c>
      <c r="T389">
        <v>1.867</v>
      </c>
    </row>
    <row r="390" spans="2:20" x14ac:dyDescent="0.25">
      <c r="B390" s="3">
        <v>45232</v>
      </c>
      <c r="C390">
        <v>1.0622</v>
      </c>
      <c r="D390">
        <v>11.124700000000001</v>
      </c>
      <c r="E390">
        <v>1</v>
      </c>
      <c r="F390" s="3">
        <v>45215</v>
      </c>
      <c r="G390">
        <v>397.1</v>
      </c>
      <c r="H390">
        <v>1477</v>
      </c>
      <c r="I390">
        <v>98.64</v>
      </c>
      <c r="K390">
        <v>53.93</v>
      </c>
      <c r="L390">
        <v>99.92</v>
      </c>
      <c r="M390">
        <v>173.85</v>
      </c>
      <c r="N390">
        <v>227.1</v>
      </c>
      <c r="Q390" s="3">
        <v>45209</v>
      </c>
      <c r="R390">
        <v>105.364</v>
      </c>
      <c r="S390" s="3">
        <v>45208</v>
      </c>
      <c r="T390">
        <v>1.857</v>
      </c>
    </row>
    <row r="391" spans="2:20" x14ac:dyDescent="0.25">
      <c r="B391" s="3">
        <v>45231</v>
      </c>
      <c r="C391">
        <v>1.0569999999999999</v>
      </c>
      <c r="D391">
        <v>11.1812</v>
      </c>
      <c r="E391">
        <v>1</v>
      </c>
      <c r="F391" s="3">
        <v>45212</v>
      </c>
      <c r="G391">
        <v>402.7</v>
      </c>
      <c r="H391">
        <v>1482.5</v>
      </c>
      <c r="I391">
        <v>97.76</v>
      </c>
      <c r="K391">
        <v>53.6</v>
      </c>
      <c r="L391">
        <v>99.06</v>
      </c>
      <c r="M391">
        <v>174.5</v>
      </c>
      <c r="N391">
        <v>227.35</v>
      </c>
      <c r="Q391" s="3">
        <v>45208</v>
      </c>
      <c r="R391">
        <v>105.36499999999999</v>
      </c>
      <c r="S391" s="3">
        <v>45205</v>
      </c>
      <c r="T391">
        <v>1.847</v>
      </c>
    </row>
    <row r="392" spans="2:20" x14ac:dyDescent="0.25">
      <c r="B392" s="3">
        <v>45230</v>
      </c>
      <c r="C392">
        <v>1.0578000000000001</v>
      </c>
      <c r="D392">
        <v>11.176299999999999</v>
      </c>
      <c r="E392">
        <v>1</v>
      </c>
      <c r="F392" s="3">
        <v>45211</v>
      </c>
      <c r="G392">
        <v>404.4</v>
      </c>
      <c r="H392">
        <v>1499.5</v>
      </c>
      <c r="I392">
        <v>98.44</v>
      </c>
      <c r="K392">
        <v>54.12</v>
      </c>
      <c r="L392">
        <v>99.34</v>
      </c>
      <c r="M392">
        <v>178.85</v>
      </c>
      <c r="N392">
        <v>229.55</v>
      </c>
      <c r="Q392" s="3">
        <v>45205</v>
      </c>
      <c r="R392">
        <v>104.129</v>
      </c>
      <c r="S392" s="3">
        <v>45204</v>
      </c>
      <c r="T392">
        <v>1.837</v>
      </c>
    </row>
    <row r="393" spans="2:20" x14ac:dyDescent="0.25">
      <c r="B393" s="3">
        <v>45229</v>
      </c>
      <c r="C393">
        <v>1.0615000000000001</v>
      </c>
      <c r="D393">
        <v>11.1448</v>
      </c>
      <c r="E393">
        <v>1</v>
      </c>
      <c r="F393" s="3">
        <v>45210</v>
      </c>
      <c r="G393">
        <v>403</v>
      </c>
      <c r="H393">
        <v>1479.5</v>
      </c>
      <c r="I393">
        <v>98.5</v>
      </c>
      <c r="K393">
        <v>53.32</v>
      </c>
      <c r="L393">
        <v>99.18</v>
      </c>
      <c r="M393">
        <v>179.85</v>
      </c>
      <c r="N393">
        <v>227.8</v>
      </c>
      <c r="Q393" s="3">
        <v>45204</v>
      </c>
      <c r="R393">
        <v>104.658</v>
      </c>
      <c r="S393" s="3">
        <v>45203</v>
      </c>
      <c r="T393">
        <v>1.8080000000000001</v>
      </c>
    </row>
    <row r="394" spans="2:20" x14ac:dyDescent="0.25">
      <c r="B394" s="3">
        <v>45226</v>
      </c>
      <c r="C394">
        <v>1.0565500000000001</v>
      </c>
      <c r="D394">
        <v>11.1493</v>
      </c>
      <c r="E394">
        <v>1</v>
      </c>
      <c r="F394" s="3">
        <v>45209</v>
      </c>
      <c r="G394">
        <v>399.2</v>
      </c>
      <c r="H394">
        <v>1477.5</v>
      </c>
      <c r="I394">
        <v>97.52</v>
      </c>
      <c r="K394">
        <v>53.7</v>
      </c>
      <c r="L394">
        <v>98.12</v>
      </c>
      <c r="M394">
        <v>179.5</v>
      </c>
      <c r="N394">
        <v>227.2</v>
      </c>
      <c r="Q394" s="3">
        <v>45203</v>
      </c>
      <c r="R394">
        <v>104.38500000000001</v>
      </c>
      <c r="S394" s="3">
        <v>45202</v>
      </c>
      <c r="T394">
        <v>1.7989999999999999</v>
      </c>
    </row>
    <row r="395" spans="2:20" x14ac:dyDescent="0.25">
      <c r="B395" s="3">
        <v>45225</v>
      </c>
      <c r="C395">
        <v>1.0562</v>
      </c>
      <c r="D395">
        <v>11.16605</v>
      </c>
      <c r="E395">
        <v>1</v>
      </c>
      <c r="F395" s="3">
        <v>45208</v>
      </c>
      <c r="G395">
        <v>393.3</v>
      </c>
      <c r="H395">
        <v>1467.5</v>
      </c>
      <c r="I395">
        <v>94.65</v>
      </c>
      <c r="K395">
        <v>53.31</v>
      </c>
      <c r="L395">
        <v>95.84</v>
      </c>
      <c r="M395">
        <v>177</v>
      </c>
      <c r="N395">
        <v>221.95</v>
      </c>
      <c r="Q395" s="3">
        <v>45202</v>
      </c>
      <c r="R395">
        <v>104.398</v>
      </c>
      <c r="S395" s="3">
        <v>45201</v>
      </c>
      <c r="T395">
        <v>1.7889999999999999</v>
      </c>
    </row>
    <row r="396" spans="2:20" x14ac:dyDescent="0.25">
      <c r="B396" s="3">
        <v>45224</v>
      </c>
      <c r="C396">
        <v>1.0565</v>
      </c>
      <c r="D396">
        <v>11.1478</v>
      </c>
      <c r="E396">
        <v>1</v>
      </c>
      <c r="F396" s="3">
        <v>45205</v>
      </c>
      <c r="G396">
        <v>399.5</v>
      </c>
      <c r="H396">
        <v>1477.5</v>
      </c>
      <c r="I396">
        <v>95.71</v>
      </c>
      <c r="K396">
        <v>52.17</v>
      </c>
      <c r="L396">
        <v>95.78</v>
      </c>
      <c r="M396">
        <v>177.15</v>
      </c>
      <c r="N396">
        <v>225.2</v>
      </c>
      <c r="Q396" s="3">
        <v>45201</v>
      </c>
      <c r="R396">
        <v>105.188</v>
      </c>
      <c r="S396" s="3">
        <v>45198</v>
      </c>
      <c r="T396">
        <v>1.7789999999999999</v>
      </c>
    </row>
    <row r="397" spans="2:20" x14ac:dyDescent="0.25">
      <c r="B397" s="3">
        <v>45223</v>
      </c>
      <c r="C397">
        <v>1.0589999999999999</v>
      </c>
      <c r="D397">
        <v>11.1168</v>
      </c>
      <c r="E397">
        <v>1</v>
      </c>
      <c r="F397" s="3">
        <v>45204</v>
      </c>
      <c r="G397">
        <v>394.1</v>
      </c>
      <c r="H397">
        <v>1468</v>
      </c>
      <c r="I397">
        <v>94.29</v>
      </c>
      <c r="K397">
        <v>52</v>
      </c>
      <c r="L397">
        <v>94.36</v>
      </c>
      <c r="M397">
        <v>175.2</v>
      </c>
      <c r="N397">
        <v>222.85</v>
      </c>
      <c r="Q397" s="3">
        <v>45198</v>
      </c>
      <c r="R397">
        <v>106.136</v>
      </c>
      <c r="S397" s="3">
        <v>45197</v>
      </c>
      <c r="T397">
        <v>1.7689999999999999</v>
      </c>
    </row>
    <row r="398" spans="2:20" x14ac:dyDescent="0.25">
      <c r="B398" s="3">
        <v>45222</v>
      </c>
      <c r="C398">
        <v>1.0669999999999999</v>
      </c>
      <c r="D398">
        <v>10.9763</v>
      </c>
      <c r="E398">
        <v>1</v>
      </c>
      <c r="F398" s="3">
        <v>45203</v>
      </c>
      <c r="G398">
        <v>393.8</v>
      </c>
      <c r="H398">
        <v>1472.5</v>
      </c>
      <c r="I398">
        <v>95.4</v>
      </c>
      <c r="K398">
        <v>52.77</v>
      </c>
      <c r="L398">
        <v>93.72</v>
      </c>
      <c r="M398">
        <v>173.05</v>
      </c>
      <c r="N398">
        <v>222.8</v>
      </c>
      <c r="Q398" s="3">
        <v>45197</v>
      </c>
      <c r="R398">
        <v>104.38800000000001</v>
      </c>
      <c r="S398" s="3">
        <v>45196</v>
      </c>
      <c r="T398">
        <v>1.74</v>
      </c>
    </row>
    <row r="399" spans="2:20" x14ac:dyDescent="0.25">
      <c r="B399" s="3">
        <v>45219</v>
      </c>
      <c r="C399">
        <v>1.0593999999999999</v>
      </c>
      <c r="D399">
        <v>10.976100000000001</v>
      </c>
      <c r="E399">
        <v>1</v>
      </c>
      <c r="F399" s="3">
        <v>45202</v>
      </c>
      <c r="G399">
        <v>393</v>
      </c>
      <c r="H399">
        <v>1471</v>
      </c>
      <c r="I399">
        <v>95.3</v>
      </c>
      <c r="K399">
        <v>53.7</v>
      </c>
      <c r="L399">
        <v>94.16</v>
      </c>
      <c r="M399">
        <v>170.15</v>
      </c>
      <c r="N399">
        <v>224.55</v>
      </c>
      <c r="Q399" s="3">
        <v>45196</v>
      </c>
      <c r="R399">
        <v>106.127</v>
      </c>
      <c r="S399" s="3">
        <v>45195</v>
      </c>
      <c r="T399">
        <v>1.7310000000000001</v>
      </c>
    </row>
    <row r="400" spans="2:20" x14ac:dyDescent="0.25">
      <c r="B400" s="3">
        <v>45218</v>
      </c>
      <c r="C400">
        <v>1.0581</v>
      </c>
      <c r="D400">
        <v>10.960900000000001</v>
      </c>
      <c r="E400">
        <v>1</v>
      </c>
      <c r="F400" s="3">
        <v>45201</v>
      </c>
      <c r="G400">
        <v>395.7</v>
      </c>
      <c r="H400">
        <v>1474.5</v>
      </c>
      <c r="I400">
        <v>96.17</v>
      </c>
      <c r="K400">
        <v>52.51</v>
      </c>
      <c r="L400">
        <v>96.58</v>
      </c>
      <c r="M400">
        <v>175.45</v>
      </c>
      <c r="N400">
        <v>225.8</v>
      </c>
      <c r="Q400" s="3">
        <v>45195</v>
      </c>
      <c r="R400">
        <v>105.97499999999999</v>
      </c>
      <c r="S400" s="3">
        <v>45194</v>
      </c>
      <c r="T400">
        <v>1.7210000000000001</v>
      </c>
    </row>
    <row r="401" spans="2:20" x14ac:dyDescent="0.25">
      <c r="B401" s="3">
        <v>45217</v>
      </c>
      <c r="C401">
        <v>1.0537000000000001</v>
      </c>
      <c r="D401">
        <v>11.027699999999999</v>
      </c>
      <c r="E401">
        <v>1</v>
      </c>
      <c r="F401" s="3">
        <v>45198</v>
      </c>
      <c r="G401">
        <v>391</v>
      </c>
      <c r="H401">
        <v>1491</v>
      </c>
      <c r="I401">
        <v>96.38</v>
      </c>
      <c r="K401">
        <v>53.33</v>
      </c>
      <c r="L401">
        <v>97.56</v>
      </c>
      <c r="M401">
        <v>180</v>
      </c>
      <c r="N401">
        <v>225.6</v>
      </c>
      <c r="Q401" s="3">
        <v>45194</v>
      </c>
      <c r="R401">
        <v>105.925</v>
      </c>
      <c r="S401" s="3">
        <v>45191</v>
      </c>
      <c r="T401">
        <v>1.7110000000000001</v>
      </c>
    </row>
    <row r="402" spans="2:20" x14ac:dyDescent="0.25">
      <c r="B402" s="3">
        <v>45216</v>
      </c>
      <c r="C402">
        <v>1.0577000000000001</v>
      </c>
      <c r="D402">
        <v>10.90935</v>
      </c>
      <c r="E402">
        <v>1</v>
      </c>
      <c r="F402" s="3">
        <v>45197</v>
      </c>
      <c r="G402">
        <v>393.3</v>
      </c>
      <c r="H402">
        <v>1478</v>
      </c>
      <c r="I402">
        <v>97.15</v>
      </c>
      <c r="K402">
        <v>52.49</v>
      </c>
      <c r="L402">
        <v>98.34</v>
      </c>
      <c r="M402">
        <v>177.55</v>
      </c>
      <c r="N402">
        <v>227.9</v>
      </c>
      <c r="Q402" s="3">
        <v>45191</v>
      </c>
      <c r="R402">
        <v>106.43600000000001</v>
      </c>
      <c r="S402" s="3">
        <v>45190</v>
      </c>
      <c r="T402">
        <v>1.7010000000000001</v>
      </c>
    </row>
    <row r="403" spans="2:20" x14ac:dyDescent="0.25">
      <c r="B403" s="3">
        <v>45215</v>
      </c>
      <c r="C403">
        <v>1.056</v>
      </c>
      <c r="D403">
        <v>10.919600000000001</v>
      </c>
      <c r="E403">
        <v>1</v>
      </c>
      <c r="F403" s="3">
        <v>45196</v>
      </c>
      <c r="G403">
        <v>390.1</v>
      </c>
      <c r="H403">
        <v>1501</v>
      </c>
      <c r="I403">
        <v>96.78</v>
      </c>
      <c r="K403">
        <v>53.59</v>
      </c>
      <c r="L403">
        <v>98.1</v>
      </c>
      <c r="M403">
        <v>175.75</v>
      </c>
      <c r="N403">
        <v>225.45</v>
      </c>
      <c r="Q403" s="3">
        <v>45190</v>
      </c>
      <c r="R403">
        <v>106.42400000000001</v>
      </c>
      <c r="S403" s="3">
        <v>45189</v>
      </c>
      <c r="T403">
        <v>1.6719999999999999</v>
      </c>
    </row>
    <row r="404" spans="2:20" x14ac:dyDescent="0.25">
      <c r="B404" s="3">
        <v>45212</v>
      </c>
      <c r="C404">
        <v>1.0510999999999999</v>
      </c>
      <c r="D404">
        <v>11.03645</v>
      </c>
      <c r="E404">
        <v>1</v>
      </c>
      <c r="F404" s="3">
        <v>45195</v>
      </c>
      <c r="G404">
        <v>387.3</v>
      </c>
      <c r="H404">
        <v>1512</v>
      </c>
      <c r="I404">
        <v>95.98</v>
      </c>
      <c r="K404">
        <v>54.5</v>
      </c>
      <c r="L404">
        <v>98.68</v>
      </c>
      <c r="M404">
        <v>173.4</v>
      </c>
      <c r="N404">
        <v>225.2</v>
      </c>
      <c r="Q404" s="3">
        <v>45189</v>
      </c>
      <c r="R404">
        <v>106.9</v>
      </c>
      <c r="S404" s="3">
        <v>45188</v>
      </c>
      <c r="T404">
        <v>1.663</v>
      </c>
    </row>
    <row r="405" spans="2:20" x14ac:dyDescent="0.25">
      <c r="B405" s="3">
        <v>45211</v>
      </c>
      <c r="C405">
        <v>1.0528</v>
      </c>
      <c r="D405">
        <v>11.000999999999999</v>
      </c>
      <c r="E405">
        <v>1</v>
      </c>
      <c r="F405" s="3">
        <v>45194</v>
      </c>
      <c r="G405">
        <v>394.1</v>
      </c>
      <c r="H405">
        <v>1517.5</v>
      </c>
      <c r="I405">
        <v>97.27</v>
      </c>
      <c r="K405">
        <v>55.67</v>
      </c>
      <c r="L405">
        <v>98.82</v>
      </c>
      <c r="M405">
        <v>178.2</v>
      </c>
      <c r="N405">
        <v>228.65</v>
      </c>
      <c r="Q405" s="3">
        <v>45188</v>
      </c>
      <c r="R405">
        <v>106.542</v>
      </c>
      <c r="S405" s="3">
        <v>45187</v>
      </c>
      <c r="T405">
        <v>1.653</v>
      </c>
    </row>
    <row r="406" spans="2:20" x14ac:dyDescent="0.25">
      <c r="B406" s="3">
        <v>45210</v>
      </c>
      <c r="C406">
        <v>1.0619000000000001</v>
      </c>
      <c r="D406">
        <v>10.906650000000001</v>
      </c>
      <c r="E406">
        <v>1</v>
      </c>
      <c r="F406" s="3">
        <v>45191</v>
      </c>
      <c r="G406">
        <v>396.4</v>
      </c>
      <c r="H406">
        <v>1520.5</v>
      </c>
      <c r="I406">
        <v>99.27</v>
      </c>
      <c r="K406">
        <v>56.96</v>
      </c>
      <c r="L406">
        <v>99.3</v>
      </c>
      <c r="M406">
        <v>176.45</v>
      </c>
      <c r="N406">
        <v>228.95</v>
      </c>
      <c r="Q406" s="3">
        <v>45187</v>
      </c>
      <c r="R406">
        <v>106.786</v>
      </c>
      <c r="S406" s="3">
        <v>45184</v>
      </c>
      <c r="T406">
        <v>1.643</v>
      </c>
    </row>
    <row r="407" spans="2:20" x14ac:dyDescent="0.25">
      <c r="B407" s="3">
        <v>45209</v>
      </c>
      <c r="C407">
        <v>1.0605</v>
      </c>
      <c r="D407">
        <v>10.873250000000001</v>
      </c>
      <c r="E407">
        <v>1</v>
      </c>
      <c r="F407" s="3">
        <v>45190</v>
      </c>
      <c r="G407">
        <v>404.4</v>
      </c>
      <c r="H407">
        <v>1511</v>
      </c>
      <c r="I407">
        <v>99.46</v>
      </c>
      <c r="K407">
        <v>57.26</v>
      </c>
      <c r="L407">
        <v>99.5</v>
      </c>
      <c r="M407">
        <v>178.35</v>
      </c>
      <c r="N407">
        <v>232.35</v>
      </c>
      <c r="Q407" s="3">
        <v>45184</v>
      </c>
      <c r="R407">
        <v>107.108</v>
      </c>
      <c r="S407" s="3">
        <v>45183</v>
      </c>
      <c r="T407">
        <v>1.633</v>
      </c>
    </row>
    <row r="408" spans="2:20" x14ac:dyDescent="0.25">
      <c r="B408" s="3">
        <v>45208</v>
      </c>
      <c r="C408">
        <v>1.0567</v>
      </c>
      <c r="D408">
        <v>10.96415</v>
      </c>
      <c r="E408">
        <v>1</v>
      </c>
      <c r="F408" s="3">
        <v>45189</v>
      </c>
      <c r="G408">
        <v>406.6</v>
      </c>
      <c r="H408">
        <v>1510</v>
      </c>
      <c r="I408">
        <v>100.24</v>
      </c>
      <c r="K408">
        <v>57.44</v>
      </c>
      <c r="L408">
        <v>98.64</v>
      </c>
      <c r="M408">
        <v>181</v>
      </c>
      <c r="N408">
        <v>232.3</v>
      </c>
      <c r="Q408" s="3">
        <v>45183</v>
      </c>
      <c r="R408">
        <v>107.74299999999999</v>
      </c>
      <c r="S408" s="3">
        <v>45182</v>
      </c>
      <c r="T408">
        <v>1.6040000000000001</v>
      </c>
    </row>
    <row r="409" spans="2:20" x14ac:dyDescent="0.25">
      <c r="B409" s="3">
        <v>45205</v>
      </c>
      <c r="C409">
        <v>1.0587500000000001</v>
      </c>
      <c r="D409">
        <v>10.959949999999999</v>
      </c>
      <c r="E409">
        <v>1</v>
      </c>
      <c r="F409" s="3">
        <v>45188</v>
      </c>
      <c r="G409">
        <v>405.2</v>
      </c>
      <c r="H409">
        <v>1474</v>
      </c>
      <c r="I409">
        <v>97.66</v>
      </c>
      <c r="K409">
        <v>56.81</v>
      </c>
      <c r="L409">
        <v>96.58</v>
      </c>
      <c r="M409">
        <v>177.3</v>
      </c>
      <c r="N409">
        <v>230.7</v>
      </c>
      <c r="Q409" s="3">
        <v>45182</v>
      </c>
      <c r="R409">
        <v>106.946</v>
      </c>
      <c r="S409" s="3">
        <v>45181</v>
      </c>
      <c r="T409">
        <v>1.5940000000000001</v>
      </c>
    </row>
    <row r="410" spans="2:20" x14ac:dyDescent="0.25">
      <c r="B410" s="3">
        <v>45204</v>
      </c>
      <c r="C410">
        <v>1.0549999999999999</v>
      </c>
      <c r="D410">
        <v>11.0015</v>
      </c>
      <c r="E410">
        <v>1</v>
      </c>
      <c r="F410" s="3">
        <v>45187</v>
      </c>
      <c r="G410">
        <v>411.1</v>
      </c>
      <c r="H410">
        <v>1494.5</v>
      </c>
      <c r="I410">
        <v>96.78</v>
      </c>
      <c r="K410">
        <v>56.56</v>
      </c>
      <c r="L410">
        <v>95.02</v>
      </c>
      <c r="M410">
        <v>177.9</v>
      </c>
      <c r="N410">
        <v>230.35</v>
      </c>
      <c r="Q410" s="3">
        <v>45181</v>
      </c>
      <c r="R410">
        <v>106.857</v>
      </c>
      <c r="S410" s="3">
        <v>45180</v>
      </c>
      <c r="T410">
        <v>1.585</v>
      </c>
    </row>
    <row r="411" spans="2:20" x14ac:dyDescent="0.25">
      <c r="B411" s="3">
        <v>45203</v>
      </c>
      <c r="C411">
        <v>1.0505</v>
      </c>
      <c r="D411">
        <v>11.068250000000001</v>
      </c>
      <c r="E411">
        <v>1</v>
      </c>
      <c r="F411" s="3">
        <v>45184</v>
      </c>
      <c r="G411">
        <v>407.8</v>
      </c>
      <c r="H411">
        <v>1529</v>
      </c>
      <c r="I411">
        <v>97.51</v>
      </c>
      <c r="K411">
        <v>56.38</v>
      </c>
      <c r="L411">
        <v>96.3</v>
      </c>
      <c r="M411">
        <v>177.5</v>
      </c>
      <c r="N411">
        <v>228.25</v>
      </c>
      <c r="Q411" s="3">
        <v>45180</v>
      </c>
      <c r="R411">
        <v>106.961</v>
      </c>
      <c r="S411" s="3">
        <v>45177</v>
      </c>
      <c r="T411">
        <v>1.575</v>
      </c>
    </row>
    <row r="412" spans="2:20" x14ac:dyDescent="0.25">
      <c r="B412" s="3">
        <v>45202</v>
      </c>
      <c r="C412">
        <v>1.0467</v>
      </c>
      <c r="D412">
        <v>11.087899999999999</v>
      </c>
      <c r="E412">
        <v>1</v>
      </c>
      <c r="F412" s="3">
        <v>45183</v>
      </c>
      <c r="G412">
        <v>405</v>
      </c>
      <c r="H412">
        <v>1509.5</v>
      </c>
      <c r="I412">
        <v>95.92</v>
      </c>
      <c r="K412">
        <v>56.43</v>
      </c>
      <c r="L412">
        <v>95.2</v>
      </c>
      <c r="M412">
        <v>171.25</v>
      </c>
      <c r="N412">
        <v>225.1</v>
      </c>
      <c r="Q412" s="3">
        <v>45177</v>
      </c>
      <c r="R412">
        <v>106.898</v>
      </c>
      <c r="S412" s="3">
        <v>45176</v>
      </c>
      <c r="T412">
        <v>1.5649999999999999</v>
      </c>
    </row>
    <row r="413" spans="2:20" x14ac:dyDescent="0.25">
      <c r="B413" s="3">
        <v>45201</v>
      </c>
      <c r="C413">
        <v>1.0478000000000001</v>
      </c>
      <c r="D413">
        <v>11.0535</v>
      </c>
      <c r="E413">
        <v>1</v>
      </c>
      <c r="F413" s="3">
        <v>45182</v>
      </c>
      <c r="G413">
        <v>400.9</v>
      </c>
      <c r="H413">
        <v>1486</v>
      </c>
      <c r="I413">
        <v>97.34</v>
      </c>
      <c r="K413">
        <v>56.11</v>
      </c>
      <c r="L413">
        <v>93.08</v>
      </c>
      <c r="M413">
        <v>168</v>
      </c>
      <c r="N413">
        <v>221.65</v>
      </c>
      <c r="Q413" s="3">
        <v>45176</v>
      </c>
      <c r="R413">
        <v>106.73099999999999</v>
      </c>
      <c r="S413" s="3">
        <v>45175</v>
      </c>
      <c r="T413">
        <v>1.536</v>
      </c>
    </row>
    <row r="414" spans="2:20" x14ac:dyDescent="0.25">
      <c r="B414" s="3">
        <v>45198</v>
      </c>
      <c r="C414">
        <v>1.0571999999999999</v>
      </c>
      <c r="D414">
        <v>10.921200000000001</v>
      </c>
      <c r="E414">
        <v>1</v>
      </c>
      <c r="F414" s="3">
        <v>45181</v>
      </c>
      <c r="G414">
        <v>409.7</v>
      </c>
      <c r="H414">
        <v>1496</v>
      </c>
      <c r="I414">
        <v>96.62</v>
      </c>
      <c r="K414">
        <v>56.74</v>
      </c>
      <c r="L414">
        <v>92.78</v>
      </c>
      <c r="M414">
        <v>166.85</v>
      </c>
      <c r="N414">
        <v>223.65</v>
      </c>
      <c r="Q414" s="3">
        <v>45175</v>
      </c>
      <c r="R414">
        <v>106.85</v>
      </c>
      <c r="S414" s="3">
        <v>45174</v>
      </c>
      <c r="T414">
        <v>1.526</v>
      </c>
    </row>
    <row r="415" spans="2:20" x14ac:dyDescent="0.25">
      <c r="B415" s="3">
        <v>45197</v>
      </c>
      <c r="C415">
        <v>1.0561</v>
      </c>
      <c r="D415">
        <v>10.921099999999999</v>
      </c>
      <c r="E415">
        <v>1</v>
      </c>
      <c r="F415" s="3">
        <v>45180</v>
      </c>
      <c r="G415">
        <v>410.2</v>
      </c>
      <c r="H415">
        <v>1468.5</v>
      </c>
      <c r="I415">
        <v>96.53</v>
      </c>
      <c r="K415">
        <v>57.16</v>
      </c>
      <c r="L415">
        <v>93.14</v>
      </c>
      <c r="M415">
        <v>168.5</v>
      </c>
      <c r="N415">
        <v>223.25</v>
      </c>
      <c r="Q415" s="3">
        <v>45174</v>
      </c>
      <c r="R415">
        <v>107.276</v>
      </c>
      <c r="S415" s="3">
        <v>45173</v>
      </c>
      <c r="T415">
        <v>1.5169999999999999</v>
      </c>
    </row>
    <row r="416" spans="2:20" x14ac:dyDescent="0.25">
      <c r="B416" s="3">
        <v>45196</v>
      </c>
      <c r="C416">
        <v>1.0502</v>
      </c>
      <c r="D416">
        <v>11.067600000000001</v>
      </c>
      <c r="E416">
        <v>1</v>
      </c>
      <c r="F416" s="3">
        <v>45177</v>
      </c>
      <c r="G416">
        <v>408.6</v>
      </c>
      <c r="H416">
        <v>1515.5</v>
      </c>
      <c r="I416">
        <v>95.62</v>
      </c>
      <c r="K416">
        <v>56.8</v>
      </c>
      <c r="L416">
        <v>92.74</v>
      </c>
      <c r="M416">
        <v>164.6</v>
      </c>
      <c r="N416">
        <v>219.9</v>
      </c>
      <c r="Q416" s="3">
        <v>45173</v>
      </c>
      <c r="R416">
        <v>107.292</v>
      </c>
      <c r="S416" s="3">
        <v>45170</v>
      </c>
      <c r="T416">
        <v>1.5069999999999999</v>
      </c>
    </row>
    <row r="417" spans="2:20" x14ac:dyDescent="0.25">
      <c r="B417" s="3">
        <v>45195</v>
      </c>
      <c r="C417">
        <v>1.0571999999999999</v>
      </c>
      <c r="D417">
        <v>10.9945</v>
      </c>
      <c r="E417">
        <v>1</v>
      </c>
      <c r="F417" s="3">
        <v>45176</v>
      </c>
      <c r="G417">
        <v>416.1</v>
      </c>
      <c r="H417">
        <v>1513</v>
      </c>
      <c r="I417">
        <v>95.03</v>
      </c>
      <c r="K417">
        <v>57.92</v>
      </c>
      <c r="L417">
        <v>92.86</v>
      </c>
      <c r="M417">
        <v>163.65</v>
      </c>
      <c r="N417">
        <v>219.3</v>
      </c>
      <c r="Q417" s="3">
        <v>45170</v>
      </c>
      <c r="R417">
        <v>108.279</v>
      </c>
      <c r="S417" s="3">
        <v>45169</v>
      </c>
      <c r="T417">
        <v>1.4970000000000001</v>
      </c>
    </row>
    <row r="418" spans="2:20" x14ac:dyDescent="0.25">
      <c r="B418" s="3">
        <v>45194</v>
      </c>
      <c r="C418">
        <v>1.0591999999999999</v>
      </c>
      <c r="D418">
        <v>11.0581</v>
      </c>
      <c r="E418">
        <v>1</v>
      </c>
      <c r="F418" s="3">
        <v>45175</v>
      </c>
      <c r="G418">
        <v>417.6</v>
      </c>
      <c r="H418">
        <v>1486.5</v>
      </c>
      <c r="I418">
        <v>96.3</v>
      </c>
      <c r="K418">
        <v>58.33</v>
      </c>
      <c r="L418">
        <v>93.34</v>
      </c>
      <c r="M418">
        <v>164.9</v>
      </c>
      <c r="N418">
        <v>222.4</v>
      </c>
      <c r="Q418" s="3">
        <v>45169</v>
      </c>
      <c r="R418">
        <v>108.54300000000001</v>
      </c>
      <c r="S418" s="3">
        <v>45168</v>
      </c>
      <c r="T418">
        <v>1.468</v>
      </c>
    </row>
    <row r="419" spans="2:20" x14ac:dyDescent="0.25">
      <c r="B419" s="3">
        <v>45191</v>
      </c>
      <c r="C419">
        <v>1.0653999999999999</v>
      </c>
      <c r="D419">
        <v>11.1371</v>
      </c>
      <c r="E419">
        <v>1</v>
      </c>
      <c r="F419" s="3">
        <v>45174</v>
      </c>
      <c r="G419">
        <v>412</v>
      </c>
      <c r="H419">
        <v>1510</v>
      </c>
      <c r="I419">
        <v>96.53</v>
      </c>
      <c r="K419">
        <v>57.73</v>
      </c>
      <c r="L419">
        <v>94.08</v>
      </c>
      <c r="M419">
        <v>164.6</v>
      </c>
      <c r="N419">
        <v>220.45</v>
      </c>
      <c r="Q419" s="3">
        <v>45168</v>
      </c>
      <c r="R419">
        <v>107.81399999999999</v>
      </c>
      <c r="S419" s="3">
        <v>45167</v>
      </c>
      <c r="T419">
        <v>1.458</v>
      </c>
    </row>
    <row r="420" spans="2:20" x14ac:dyDescent="0.25">
      <c r="B420" s="3">
        <v>45190</v>
      </c>
      <c r="C420">
        <v>1.0660000000000001</v>
      </c>
      <c r="D420">
        <v>11.170299999999999</v>
      </c>
      <c r="E420">
        <v>1</v>
      </c>
      <c r="F420" s="3">
        <v>45173</v>
      </c>
      <c r="G420">
        <v>414.6</v>
      </c>
      <c r="H420">
        <v>1499</v>
      </c>
      <c r="I420">
        <v>94.48</v>
      </c>
      <c r="K420">
        <v>56.78</v>
      </c>
      <c r="L420">
        <v>93.14</v>
      </c>
      <c r="M420">
        <v>159.35</v>
      </c>
      <c r="N420">
        <v>219.35</v>
      </c>
      <c r="Q420" s="3">
        <v>45167</v>
      </c>
      <c r="R420">
        <v>107.685</v>
      </c>
      <c r="S420" s="3">
        <v>45166</v>
      </c>
      <c r="T420">
        <v>1.458</v>
      </c>
    </row>
    <row r="421" spans="2:20" x14ac:dyDescent="0.25">
      <c r="B421" s="3">
        <v>45189</v>
      </c>
      <c r="C421">
        <v>1.0661</v>
      </c>
      <c r="D421">
        <v>11.141</v>
      </c>
      <c r="E421">
        <v>1</v>
      </c>
      <c r="F421" s="3">
        <v>45170</v>
      </c>
      <c r="G421">
        <v>414.9</v>
      </c>
      <c r="H421">
        <v>1499</v>
      </c>
      <c r="I421">
        <v>94.2</v>
      </c>
      <c r="K421">
        <v>56.77</v>
      </c>
      <c r="L421">
        <v>91.34</v>
      </c>
      <c r="M421">
        <v>159.15</v>
      </c>
      <c r="N421">
        <v>220</v>
      </c>
      <c r="Q421" s="3">
        <v>45166</v>
      </c>
      <c r="R421">
        <v>107.024</v>
      </c>
      <c r="S421" s="3">
        <v>45163</v>
      </c>
      <c r="T421">
        <v>1.4490000000000001</v>
      </c>
    </row>
    <row r="422" spans="2:20" x14ac:dyDescent="0.25">
      <c r="B422" s="3">
        <v>45188</v>
      </c>
      <c r="C422">
        <v>1.0679000000000001</v>
      </c>
      <c r="D422">
        <v>11.1693</v>
      </c>
      <c r="E422">
        <v>1</v>
      </c>
      <c r="F422" s="3">
        <v>45169</v>
      </c>
      <c r="G422">
        <v>416.6</v>
      </c>
      <c r="H422">
        <v>1495</v>
      </c>
      <c r="I422">
        <v>97.17</v>
      </c>
      <c r="K422">
        <v>56.33</v>
      </c>
      <c r="L422">
        <v>91.36</v>
      </c>
      <c r="M422">
        <v>160.6</v>
      </c>
      <c r="N422">
        <v>221.2</v>
      </c>
      <c r="Q422" s="3">
        <v>45163</v>
      </c>
      <c r="R422">
        <v>107.492</v>
      </c>
      <c r="S422" s="3">
        <v>45162</v>
      </c>
      <c r="T422">
        <v>1.4390000000000001</v>
      </c>
    </row>
    <row r="423" spans="2:20" x14ac:dyDescent="0.25">
      <c r="B423" s="3">
        <v>45187</v>
      </c>
      <c r="C423">
        <v>1.0691999999999999</v>
      </c>
      <c r="D423">
        <v>11.15</v>
      </c>
      <c r="E423">
        <v>1</v>
      </c>
      <c r="F423" s="3">
        <v>45168</v>
      </c>
      <c r="G423">
        <v>415.2</v>
      </c>
      <c r="H423">
        <v>1492</v>
      </c>
      <c r="I423">
        <v>97.26</v>
      </c>
      <c r="K423">
        <v>55.62</v>
      </c>
      <c r="L423">
        <v>91.76</v>
      </c>
      <c r="M423">
        <v>158.94999999999999</v>
      </c>
      <c r="N423">
        <v>221</v>
      </c>
      <c r="Q423" s="3">
        <v>45162</v>
      </c>
      <c r="R423">
        <v>107.896</v>
      </c>
      <c r="S423" s="3">
        <v>45161</v>
      </c>
      <c r="T423">
        <v>1.41</v>
      </c>
    </row>
    <row r="424" spans="2:20" x14ac:dyDescent="0.25">
      <c r="B424" s="3">
        <v>45184</v>
      </c>
      <c r="C424">
        <v>1.0657000000000001</v>
      </c>
      <c r="D424">
        <v>11.188800000000001</v>
      </c>
      <c r="E424">
        <v>1</v>
      </c>
      <c r="F424" s="3">
        <v>45167</v>
      </c>
      <c r="G424">
        <v>417.8</v>
      </c>
      <c r="H424">
        <v>1500.5</v>
      </c>
      <c r="I424">
        <v>97.58</v>
      </c>
      <c r="K424">
        <v>55.64</v>
      </c>
      <c r="L424">
        <v>92.32</v>
      </c>
      <c r="M424">
        <v>158.4</v>
      </c>
      <c r="N424">
        <v>221.4</v>
      </c>
      <c r="Q424" s="3">
        <v>45161</v>
      </c>
      <c r="R424">
        <v>107.639</v>
      </c>
      <c r="S424" s="3">
        <v>45160</v>
      </c>
      <c r="T424">
        <v>1.4</v>
      </c>
    </row>
    <row r="425" spans="2:20" x14ac:dyDescent="0.25">
      <c r="B425" s="3">
        <v>45183</v>
      </c>
      <c r="C425">
        <v>1.0643</v>
      </c>
      <c r="D425">
        <v>11.1858</v>
      </c>
      <c r="E425">
        <v>1</v>
      </c>
      <c r="F425" s="3">
        <v>45166</v>
      </c>
      <c r="G425">
        <v>415.8</v>
      </c>
      <c r="H425">
        <v>1504</v>
      </c>
      <c r="I425">
        <v>96.6</v>
      </c>
      <c r="K425">
        <v>54.67</v>
      </c>
      <c r="L425">
        <v>91.92</v>
      </c>
      <c r="M425">
        <v>156.5</v>
      </c>
      <c r="N425">
        <v>221.95</v>
      </c>
      <c r="Q425" s="3">
        <v>45160</v>
      </c>
      <c r="R425">
        <v>106.221</v>
      </c>
      <c r="S425" s="3">
        <v>45159</v>
      </c>
      <c r="T425">
        <v>1.39</v>
      </c>
    </row>
    <row r="426" spans="2:20" x14ac:dyDescent="0.25">
      <c r="B426" s="3">
        <v>45182</v>
      </c>
      <c r="C426">
        <v>1.0729</v>
      </c>
      <c r="D426">
        <v>11.1349</v>
      </c>
      <c r="E426">
        <v>1</v>
      </c>
      <c r="F426" s="3">
        <v>45163</v>
      </c>
      <c r="G426">
        <v>411.5</v>
      </c>
      <c r="H426">
        <v>1495.5</v>
      </c>
      <c r="I426">
        <v>96.51</v>
      </c>
      <c r="K426">
        <v>54.14</v>
      </c>
      <c r="L426">
        <v>90.3</v>
      </c>
      <c r="M426">
        <v>154.44999999999999</v>
      </c>
      <c r="N426">
        <v>217.8</v>
      </c>
      <c r="Q426" s="3">
        <v>45159</v>
      </c>
      <c r="R426">
        <v>106.107</v>
      </c>
      <c r="S426" s="3">
        <v>45156</v>
      </c>
      <c r="T426">
        <v>1.381</v>
      </c>
    </row>
    <row r="427" spans="2:20" x14ac:dyDescent="0.25">
      <c r="B427" s="3">
        <v>45181</v>
      </c>
      <c r="C427">
        <v>1.0753999999999999</v>
      </c>
      <c r="D427">
        <v>11.08245</v>
      </c>
      <c r="E427">
        <v>1</v>
      </c>
      <c r="F427" s="3">
        <v>45162</v>
      </c>
      <c r="G427">
        <v>408.1</v>
      </c>
      <c r="H427">
        <v>1507</v>
      </c>
      <c r="I427">
        <v>96.78</v>
      </c>
      <c r="K427">
        <v>53.91</v>
      </c>
      <c r="L427">
        <v>90.1</v>
      </c>
      <c r="M427">
        <v>154.25</v>
      </c>
      <c r="N427">
        <v>217.65</v>
      </c>
      <c r="Q427" s="3">
        <v>45156</v>
      </c>
      <c r="R427">
        <v>107.214</v>
      </c>
      <c r="S427" s="3">
        <v>45155</v>
      </c>
      <c r="T427">
        <v>1.371</v>
      </c>
    </row>
    <row r="428" spans="2:20" x14ac:dyDescent="0.25">
      <c r="B428" s="3">
        <v>45180</v>
      </c>
      <c r="C428">
        <v>1.075</v>
      </c>
      <c r="D428">
        <v>11.0784</v>
      </c>
      <c r="E428">
        <v>1</v>
      </c>
      <c r="F428" s="3">
        <v>45161</v>
      </c>
      <c r="G428">
        <v>409.4</v>
      </c>
      <c r="H428">
        <v>1507.5</v>
      </c>
      <c r="I428">
        <v>98.43</v>
      </c>
      <c r="K428">
        <v>54.12</v>
      </c>
      <c r="L428">
        <v>90</v>
      </c>
      <c r="M428">
        <v>155.80000000000001</v>
      </c>
      <c r="N428">
        <v>222.55</v>
      </c>
      <c r="Q428" s="3">
        <v>45155</v>
      </c>
      <c r="R428">
        <v>106.827</v>
      </c>
      <c r="S428" s="3">
        <v>45154</v>
      </c>
      <c r="T428">
        <v>1.3420000000000001</v>
      </c>
    </row>
    <row r="429" spans="2:20" x14ac:dyDescent="0.25">
      <c r="B429" s="3">
        <v>45177</v>
      </c>
      <c r="C429">
        <v>1.0700499999999999</v>
      </c>
      <c r="D429">
        <v>11.126899999999999</v>
      </c>
      <c r="E429">
        <v>1</v>
      </c>
      <c r="F429" s="3">
        <v>45160</v>
      </c>
      <c r="G429">
        <v>407.5</v>
      </c>
      <c r="H429">
        <v>1506.5</v>
      </c>
      <c r="I429">
        <v>99.7</v>
      </c>
      <c r="K429">
        <v>54.17</v>
      </c>
      <c r="L429">
        <v>90.98</v>
      </c>
      <c r="M429">
        <v>154.94999999999999</v>
      </c>
      <c r="N429">
        <v>223.7</v>
      </c>
      <c r="Q429" s="3">
        <v>45154</v>
      </c>
      <c r="R429">
        <v>107.53</v>
      </c>
      <c r="S429" s="3">
        <v>45153</v>
      </c>
      <c r="T429">
        <v>1.3320000000000001</v>
      </c>
    </row>
    <row r="430" spans="2:20" x14ac:dyDescent="0.25">
      <c r="B430" s="3">
        <v>45176</v>
      </c>
      <c r="C430">
        <v>1.0701000000000001</v>
      </c>
      <c r="D430">
        <v>11.14475</v>
      </c>
      <c r="E430">
        <v>1</v>
      </c>
      <c r="F430" s="3">
        <v>45159</v>
      </c>
      <c r="G430">
        <v>405.4</v>
      </c>
      <c r="H430">
        <v>1504.5</v>
      </c>
      <c r="I430">
        <v>99.24</v>
      </c>
      <c r="K430">
        <v>53.46</v>
      </c>
      <c r="L430">
        <v>90.94</v>
      </c>
      <c r="M430">
        <v>153.55000000000001</v>
      </c>
      <c r="N430">
        <v>222.7</v>
      </c>
      <c r="Q430" s="3">
        <v>45153</v>
      </c>
      <c r="R430">
        <v>107.07299999999999</v>
      </c>
      <c r="S430" s="3">
        <v>45152</v>
      </c>
      <c r="T430">
        <v>1.3220000000000001</v>
      </c>
    </row>
    <row r="431" spans="2:20" x14ac:dyDescent="0.25">
      <c r="B431" s="3">
        <v>45175</v>
      </c>
      <c r="C431">
        <v>1.0727500000000001</v>
      </c>
      <c r="D431">
        <v>11.110950000000001</v>
      </c>
      <c r="E431">
        <v>1</v>
      </c>
      <c r="F431" s="3">
        <v>45156</v>
      </c>
      <c r="G431">
        <v>405</v>
      </c>
      <c r="H431">
        <v>1503</v>
      </c>
      <c r="I431">
        <v>98.25</v>
      </c>
      <c r="K431">
        <v>53.8</v>
      </c>
      <c r="L431">
        <v>91.78</v>
      </c>
      <c r="M431">
        <v>156.19999999999999</v>
      </c>
      <c r="N431">
        <v>223.45</v>
      </c>
      <c r="Q431" s="3">
        <v>45152</v>
      </c>
      <c r="R431">
        <v>107.51900000000001</v>
      </c>
      <c r="S431" s="3">
        <v>45149</v>
      </c>
      <c r="T431">
        <v>1.3129999999999999</v>
      </c>
    </row>
    <row r="432" spans="2:20" x14ac:dyDescent="0.25">
      <c r="B432" s="3">
        <v>45174</v>
      </c>
      <c r="C432">
        <v>1.0722</v>
      </c>
      <c r="D432">
        <v>11.0998</v>
      </c>
      <c r="E432">
        <v>1</v>
      </c>
      <c r="F432" s="3">
        <v>45155</v>
      </c>
      <c r="G432">
        <v>403.6</v>
      </c>
      <c r="H432">
        <v>1511.5</v>
      </c>
      <c r="I432">
        <v>99.1</v>
      </c>
      <c r="K432">
        <v>53.35</v>
      </c>
      <c r="L432">
        <v>92.58</v>
      </c>
      <c r="M432">
        <v>156.94999999999999</v>
      </c>
      <c r="N432">
        <v>224.65</v>
      </c>
      <c r="Q432" s="3">
        <v>45149</v>
      </c>
      <c r="R432">
        <v>108.116</v>
      </c>
      <c r="S432" s="3">
        <v>45148</v>
      </c>
      <c r="T432">
        <v>1.3029999999999999</v>
      </c>
    </row>
    <row r="433" spans="2:20" x14ac:dyDescent="0.25">
      <c r="B433" s="3">
        <v>45173</v>
      </c>
      <c r="C433">
        <v>1.0795999999999999</v>
      </c>
      <c r="D433">
        <v>10.9933</v>
      </c>
      <c r="E433">
        <v>1</v>
      </c>
      <c r="F433" s="3">
        <v>45154</v>
      </c>
      <c r="G433">
        <v>413.5</v>
      </c>
      <c r="H433">
        <v>1513</v>
      </c>
      <c r="I433">
        <v>99.76</v>
      </c>
      <c r="K433">
        <v>52.68</v>
      </c>
      <c r="L433">
        <v>92.76</v>
      </c>
      <c r="M433">
        <v>161.15</v>
      </c>
      <c r="N433">
        <v>226.4</v>
      </c>
      <c r="Q433" s="3">
        <v>45148</v>
      </c>
      <c r="R433">
        <v>109.294</v>
      </c>
      <c r="S433" s="3">
        <v>45147</v>
      </c>
      <c r="T433">
        <v>1.274</v>
      </c>
    </row>
    <row r="434" spans="2:20" x14ac:dyDescent="0.25">
      <c r="B434" s="3">
        <v>45170</v>
      </c>
      <c r="C434">
        <v>1.0774999999999999</v>
      </c>
      <c r="D434">
        <v>11.032999999999999</v>
      </c>
      <c r="E434">
        <v>1</v>
      </c>
      <c r="F434" s="3">
        <v>45153</v>
      </c>
      <c r="G434">
        <v>414.6</v>
      </c>
      <c r="H434">
        <v>1505.5</v>
      </c>
      <c r="I434">
        <v>99.21</v>
      </c>
      <c r="K434">
        <v>53.58</v>
      </c>
      <c r="L434">
        <v>92.96</v>
      </c>
      <c r="M434">
        <v>161.5</v>
      </c>
      <c r="N434">
        <v>224.6</v>
      </c>
      <c r="Q434" s="3">
        <v>45147</v>
      </c>
      <c r="R434">
        <v>109.59</v>
      </c>
      <c r="S434" s="3">
        <v>45146</v>
      </c>
      <c r="T434">
        <v>1.264</v>
      </c>
    </row>
    <row r="435" spans="2:20" x14ac:dyDescent="0.25">
      <c r="B435" s="3">
        <v>45169</v>
      </c>
      <c r="C435">
        <v>1.0843</v>
      </c>
      <c r="D435">
        <v>10.9499</v>
      </c>
      <c r="E435">
        <v>1</v>
      </c>
      <c r="F435" s="3">
        <v>45152</v>
      </c>
      <c r="G435">
        <v>418.2</v>
      </c>
      <c r="H435">
        <v>1524.5</v>
      </c>
      <c r="I435">
        <v>100.1</v>
      </c>
      <c r="K435">
        <v>53.7</v>
      </c>
      <c r="L435">
        <v>94.94</v>
      </c>
      <c r="M435">
        <v>163.9</v>
      </c>
      <c r="N435">
        <v>226.45</v>
      </c>
      <c r="Q435" s="3">
        <v>45146</v>
      </c>
      <c r="R435">
        <v>109.886</v>
      </c>
      <c r="S435" s="3">
        <v>45145</v>
      </c>
      <c r="T435">
        <v>1.254</v>
      </c>
    </row>
    <row r="436" spans="2:20" x14ac:dyDescent="0.25">
      <c r="B436" s="3">
        <v>45168</v>
      </c>
      <c r="C436">
        <v>1.0926</v>
      </c>
      <c r="D436">
        <v>10.8383</v>
      </c>
      <c r="E436">
        <v>1</v>
      </c>
      <c r="F436" s="3">
        <v>45149</v>
      </c>
      <c r="G436">
        <v>417.7</v>
      </c>
      <c r="H436">
        <v>1518</v>
      </c>
      <c r="I436">
        <v>99.99</v>
      </c>
      <c r="K436">
        <v>53.36</v>
      </c>
      <c r="L436">
        <v>95.06</v>
      </c>
      <c r="M436">
        <v>164.6</v>
      </c>
      <c r="N436">
        <v>226.35</v>
      </c>
      <c r="Q436" s="3">
        <v>45145</v>
      </c>
      <c r="R436">
        <v>108.57</v>
      </c>
      <c r="S436" s="3">
        <v>45142</v>
      </c>
      <c r="T436">
        <v>1.244</v>
      </c>
    </row>
    <row r="437" spans="2:20" x14ac:dyDescent="0.25">
      <c r="B437" s="3">
        <v>45167</v>
      </c>
      <c r="C437">
        <v>1.0879000000000001</v>
      </c>
      <c r="D437">
        <v>10.871600000000001</v>
      </c>
      <c r="E437">
        <v>1</v>
      </c>
      <c r="F437" s="3">
        <v>45148</v>
      </c>
      <c r="G437">
        <v>409.3</v>
      </c>
      <c r="H437">
        <v>1509.5</v>
      </c>
      <c r="I437">
        <v>101.9</v>
      </c>
      <c r="K437">
        <v>54.02</v>
      </c>
      <c r="L437">
        <v>95.56</v>
      </c>
      <c r="M437">
        <v>164.8</v>
      </c>
      <c r="N437">
        <v>227.4</v>
      </c>
      <c r="Q437" s="3">
        <v>45142</v>
      </c>
      <c r="R437">
        <v>109.092</v>
      </c>
      <c r="S437" s="3">
        <v>45141</v>
      </c>
      <c r="T437">
        <v>1.2350000000000001</v>
      </c>
    </row>
    <row r="438" spans="2:20" x14ac:dyDescent="0.25">
      <c r="B438" s="3">
        <v>45166</v>
      </c>
      <c r="C438">
        <v>1.0819000000000001</v>
      </c>
      <c r="D438">
        <v>10.9847</v>
      </c>
      <c r="E438">
        <v>1</v>
      </c>
      <c r="F438" s="3">
        <v>45147</v>
      </c>
      <c r="G438">
        <v>419.4</v>
      </c>
      <c r="H438">
        <v>1523.5</v>
      </c>
      <c r="I438">
        <v>101.36</v>
      </c>
      <c r="K438">
        <v>53.27</v>
      </c>
      <c r="L438">
        <v>93.7</v>
      </c>
      <c r="M438">
        <v>163.05000000000001</v>
      </c>
      <c r="N438">
        <v>226.65</v>
      </c>
      <c r="Q438" s="3">
        <v>45141</v>
      </c>
      <c r="R438">
        <v>109.565</v>
      </c>
      <c r="S438" s="3">
        <v>45140</v>
      </c>
      <c r="T438">
        <v>1.206</v>
      </c>
    </row>
    <row r="439" spans="2:20" x14ac:dyDescent="0.25">
      <c r="B439" s="3">
        <v>45163</v>
      </c>
      <c r="C439">
        <v>1.0802</v>
      </c>
      <c r="D439">
        <v>11.0562</v>
      </c>
      <c r="E439">
        <v>1</v>
      </c>
      <c r="F439" s="3">
        <v>45146</v>
      </c>
      <c r="G439">
        <v>418</v>
      </c>
      <c r="H439">
        <v>1507.5</v>
      </c>
      <c r="I439">
        <v>101.86</v>
      </c>
      <c r="K439">
        <v>52.97</v>
      </c>
      <c r="L439">
        <v>92.82</v>
      </c>
      <c r="M439">
        <v>161.69999999999999</v>
      </c>
      <c r="N439">
        <v>227.15</v>
      </c>
      <c r="Q439" s="3">
        <v>45140</v>
      </c>
      <c r="R439">
        <v>110.444</v>
      </c>
      <c r="S439" s="3">
        <v>45139</v>
      </c>
      <c r="T439">
        <v>1.196</v>
      </c>
    </row>
    <row r="440" spans="2:20" x14ac:dyDescent="0.25">
      <c r="B440" s="3">
        <v>45162</v>
      </c>
      <c r="C440">
        <v>1.0810999999999999</v>
      </c>
      <c r="D440">
        <v>10.99465</v>
      </c>
      <c r="E440">
        <v>1</v>
      </c>
      <c r="F440" s="3">
        <v>45145</v>
      </c>
      <c r="G440">
        <v>418.4</v>
      </c>
      <c r="H440">
        <v>1475.5</v>
      </c>
      <c r="I440">
        <v>103.74</v>
      </c>
      <c r="K440">
        <v>53.19</v>
      </c>
      <c r="L440">
        <v>94.2</v>
      </c>
      <c r="M440">
        <v>163</v>
      </c>
      <c r="N440">
        <v>230.25</v>
      </c>
      <c r="Q440" s="3">
        <v>45139</v>
      </c>
      <c r="R440">
        <v>110.64700000000001</v>
      </c>
      <c r="S440" s="3">
        <v>45138</v>
      </c>
      <c r="T440">
        <v>1.1859999999999999</v>
      </c>
    </row>
    <row r="441" spans="2:20" x14ac:dyDescent="0.25">
      <c r="B441" s="3">
        <v>45161</v>
      </c>
      <c r="C441">
        <v>1.0861000000000001</v>
      </c>
      <c r="D441">
        <v>10.9033</v>
      </c>
      <c r="E441">
        <v>1</v>
      </c>
      <c r="F441" s="3">
        <v>45142</v>
      </c>
      <c r="G441">
        <v>419</v>
      </c>
      <c r="H441">
        <v>1472.5</v>
      </c>
      <c r="I441">
        <v>104.08</v>
      </c>
      <c r="K441">
        <v>53.16</v>
      </c>
      <c r="L441">
        <v>94.42</v>
      </c>
      <c r="M441">
        <v>163.9</v>
      </c>
      <c r="N441">
        <v>229</v>
      </c>
      <c r="Q441" s="3">
        <v>45138</v>
      </c>
      <c r="R441">
        <v>111.258</v>
      </c>
      <c r="S441" s="3">
        <v>45135</v>
      </c>
      <c r="T441">
        <v>1.1759999999999999</v>
      </c>
    </row>
    <row r="442" spans="2:20" x14ac:dyDescent="0.25">
      <c r="B442" s="3">
        <v>45160</v>
      </c>
      <c r="C442">
        <v>1.0846</v>
      </c>
      <c r="D442">
        <v>10.93145</v>
      </c>
      <c r="E442">
        <v>1</v>
      </c>
      <c r="F442" s="3">
        <v>45141</v>
      </c>
      <c r="G442">
        <v>419</v>
      </c>
      <c r="H442">
        <v>1486</v>
      </c>
      <c r="I442">
        <v>102.98</v>
      </c>
      <c r="K442">
        <v>52.71</v>
      </c>
      <c r="L442">
        <v>93.3</v>
      </c>
      <c r="M442">
        <v>162.1</v>
      </c>
      <c r="N442">
        <v>227.55</v>
      </c>
      <c r="Q442" s="3">
        <v>45135</v>
      </c>
      <c r="R442">
        <v>111.477</v>
      </c>
      <c r="S442" s="3">
        <v>45134</v>
      </c>
      <c r="T442">
        <v>1.167</v>
      </c>
    </row>
    <row r="443" spans="2:20" x14ac:dyDescent="0.25">
      <c r="B443" s="3">
        <v>45159</v>
      </c>
      <c r="C443">
        <v>1.0892999999999999</v>
      </c>
      <c r="D443">
        <v>10.963850000000001</v>
      </c>
      <c r="E443">
        <v>1</v>
      </c>
      <c r="F443" s="3">
        <v>45140</v>
      </c>
      <c r="G443">
        <v>423.6</v>
      </c>
      <c r="H443">
        <v>1512.5</v>
      </c>
      <c r="I443">
        <v>105.26</v>
      </c>
      <c r="K443">
        <v>53.31</v>
      </c>
      <c r="L443">
        <v>92.34</v>
      </c>
      <c r="M443">
        <v>162.44999999999999</v>
      </c>
      <c r="N443">
        <v>230.2</v>
      </c>
      <c r="Q443" s="3">
        <v>45134</v>
      </c>
      <c r="R443">
        <v>112.011</v>
      </c>
      <c r="S443" s="3">
        <v>45133</v>
      </c>
      <c r="T443">
        <v>1.147</v>
      </c>
    </row>
    <row r="444" spans="2:20" x14ac:dyDescent="0.25">
      <c r="B444" s="3">
        <v>45156</v>
      </c>
      <c r="C444">
        <v>1.0867</v>
      </c>
      <c r="D444">
        <v>10.9619</v>
      </c>
      <c r="E444">
        <v>1</v>
      </c>
      <c r="F444" s="3">
        <v>45139</v>
      </c>
      <c r="G444">
        <v>416.8</v>
      </c>
      <c r="H444">
        <v>1515.5</v>
      </c>
      <c r="I444">
        <v>104.88</v>
      </c>
      <c r="K444">
        <v>53.35</v>
      </c>
      <c r="L444">
        <v>92.48</v>
      </c>
      <c r="M444">
        <v>165.95</v>
      </c>
      <c r="N444">
        <v>230.55</v>
      </c>
      <c r="Q444" s="3">
        <v>45133</v>
      </c>
      <c r="R444">
        <v>111.742</v>
      </c>
      <c r="S444" s="3">
        <v>45132</v>
      </c>
      <c r="T444">
        <v>1.1379999999999999</v>
      </c>
    </row>
    <row r="445" spans="2:20" x14ac:dyDescent="0.25">
      <c r="B445" s="3">
        <v>45155</v>
      </c>
      <c r="C445">
        <v>1.0872999999999999</v>
      </c>
      <c r="D445">
        <v>10.9329</v>
      </c>
      <c r="E445">
        <v>1</v>
      </c>
      <c r="F445" s="3">
        <v>45138</v>
      </c>
      <c r="G445">
        <v>421.2</v>
      </c>
      <c r="H445">
        <v>1506</v>
      </c>
      <c r="I445">
        <v>110.86</v>
      </c>
      <c r="K445">
        <v>52.89</v>
      </c>
      <c r="L445">
        <v>92.4</v>
      </c>
      <c r="M445">
        <v>167.8</v>
      </c>
      <c r="N445">
        <v>232.05</v>
      </c>
      <c r="Q445" s="3">
        <v>45132</v>
      </c>
      <c r="R445">
        <v>112.154</v>
      </c>
      <c r="S445" s="3">
        <v>45131</v>
      </c>
      <c r="T445">
        <v>1.1279999999999999</v>
      </c>
    </row>
    <row r="446" spans="2:20" x14ac:dyDescent="0.25">
      <c r="B446" s="3">
        <v>45154</v>
      </c>
      <c r="C446">
        <v>1.0875999999999999</v>
      </c>
      <c r="D446">
        <v>10.913600000000001</v>
      </c>
      <c r="E446">
        <v>1</v>
      </c>
      <c r="F446" s="3">
        <v>45135</v>
      </c>
      <c r="G446">
        <v>422.4</v>
      </c>
      <c r="H446">
        <v>1501</v>
      </c>
      <c r="I446">
        <v>111.28</v>
      </c>
      <c r="K446">
        <v>53.55</v>
      </c>
      <c r="L446">
        <v>92.3</v>
      </c>
      <c r="M446">
        <v>168.25</v>
      </c>
      <c r="N446">
        <v>233.35</v>
      </c>
      <c r="Q446" s="3">
        <v>45131</v>
      </c>
      <c r="R446">
        <v>112.54</v>
      </c>
      <c r="S446" s="3">
        <v>45128</v>
      </c>
      <c r="T446">
        <v>1.1180000000000001</v>
      </c>
    </row>
    <row r="447" spans="2:20" x14ac:dyDescent="0.25">
      <c r="B447" s="3">
        <v>45153</v>
      </c>
      <c r="C447">
        <v>1.0905</v>
      </c>
      <c r="D447">
        <v>10.8538</v>
      </c>
      <c r="E447">
        <v>1</v>
      </c>
      <c r="F447" s="3">
        <v>45134</v>
      </c>
      <c r="G447">
        <v>426.5</v>
      </c>
      <c r="H447">
        <v>1441</v>
      </c>
      <c r="I447">
        <v>109.96</v>
      </c>
      <c r="K447">
        <v>54</v>
      </c>
      <c r="L447">
        <v>93</v>
      </c>
      <c r="M447">
        <v>167.8</v>
      </c>
      <c r="N447">
        <v>231.85</v>
      </c>
      <c r="Q447" s="3">
        <v>45128</v>
      </c>
      <c r="R447">
        <v>111.979</v>
      </c>
      <c r="S447" s="3">
        <v>45127</v>
      </c>
      <c r="T447">
        <v>1.1080000000000001</v>
      </c>
    </row>
    <row r="448" spans="2:20" x14ac:dyDescent="0.25">
      <c r="B448" s="3">
        <v>45152</v>
      </c>
      <c r="C448">
        <v>1.0906</v>
      </c>
      <c r="D448">
        <v>10.7704</v>
      </c>
      <c r="E448">
        <v>1</v>
      </c>
      <c r="F448" s="3">
        <v>45133</v>
      </c>
      <c r="G448">
        <v>419.3</v>
      </c>
      <c r="H448">
        <v>1437.5</v>
      </c>
      <c r="I448">
        <v>107.16</v>
      </c>
      <c r="K448">
        <v>53.51</v>
      </c>
      <c r="L448">
        <v>92.2</v>
      </c>
      <c r="M448">
        <v>167.9</v>
      </c>
      <c r="N448">
        <v>228.65</v>
      </c>
      <c r="Q448" s="3">
        <v>45127</v>
      </c>
      <c r="R448">
        <v>112.063</v>
      </c>
      <c r="S448" s="3">
        <v>45126</v>
      </c>
      <c r="T448">
        <v>1.079</v>
      </c>
    </row>
    <row r="449" spans="2:20" x14ac:dyDescent="0.25">
      <c r="B449" s="3">
        <v>45149</v>
      </c>
      <c r="C449">
        <v>1.0946</v>
      </c>
      <c r="D449">
        <v>10.8256</v>
      </c>
      <c r="E449">
        <v>1</v>
      </c>
      <c r="F449" s="3">
        <v>45132</v>
      </c>
      <c r="G449">
        <v>421.5</v>
      </c>
      <c r="H449">
        <v>1432.5</v>
      </c>
      <c r="I449">
        <v>108.42</v>
      </c>
      <c r="K449">
        <v>53.39</v>
      </c>
      <c r="L449">
        <v>92.52</v>
      </c>
      <c r="M449">
        <v>167.25</v>
      </c>
      <c r="N449">
        <v>228.35</v>
      </c>
      <c r="Q449" s="3">
        <v>45126</v>
      </c>
      <c r="R449">
        <v>112.75700000000001</v>
      </c>
      <c r="S449" s="3">
        <v>45125</v>
      </c>
      <c r="T449">
        <v>1.069</v>
      </c>
    </row>
    <row r="450" spans="2:20" x14ac:dyDescent="0.25">
      <c r="B450" s="3">
        <v>45148</v>
      </c>
      <c r="C450">
        <v>1.0981000000000001</v>
      </c>
      <c r="D450">
        <v>10.703200000000001</v>
      </c>
      <c r="E450">
        <v>1</v>
      </c>
      <c r="F450" s="3">
        <v>45131</v>
      </c>
      <c r="G450">
        <v>423</v>
      </c>
      <c r="H450">
        <v>1440.5</v>
      </c>
      <c r="I450">
        <v>108.6</v>
      </c>
      <c r="K450">
        <v>53.43</v>
      </c>
      <c r="L450">
        <v>91.28</v>
      </c>
      <c r="M450">
        <v>167.35</v>
      </c>
      <c r="N450">
        <v>228.5</v>
      </c>
      <c r="Q450" s="3">
        <v>45125</v>
      </c>
      <c r="R450">
        <v>112.967</v>
      </c>
      <c r="S450" s="3">
        <v>45124</v>
      </c>
      <c r="T450">
        <v>1.06</v>
      </c>
    </row>
    <row r="451" spans="2:20" x14ac:dyDescent="0.25">
      <c r="B451" s="3">
        <v>45147</v>
      </c>
      <c r="C451">
        <v>1.0974999999999999</v>
      </c>
      <c r="D451">
        <v>10.673999999999999</v>
      </c>
      <c r="E451">
        <v>1</v>
      </c>
      <c r="F451" s="3">
        <v>45128</v>
      </c>
      <c r="G451">
        <v>419.7</v>
      </c>
      <c r="H451">
        <v>1438</v>
      </c>
      <c r="I451">
        <v>107.58</v>
      </c>
      <c r="K451">
        <v>52.72</v>
      </c>
      <c r="L451">
        <v>90.6</v>
      </c>
      <c r="M451">
        <v>165.3</v>
      </c>
      <c r="N451">
        <v>225.25</v>
      </c>
      <c r="Q451" s="3">
        <v>45124</v>
      </c>
      <c r="R451">
        <v>111.41500000000001</v>
      </c>
      <c r="S451" s="3">
        <v>45121</v>
      </c>
      <c r="T451">
        <v>1.05</v>
      </c>
    </row>
    <row r="452" spans="2:20" x14ac:dyDescent="0.25">
      <c r="B452" s="3">
        <v>45146</v>
      </c>
      <c r="C452">
        <v>1.0954999999999999</v>
      </c>
      <c r="D452">
        <v>10.707000000000001</v>
      </c>
      <c r="E452">
        <v>1</v>
      </c>
      <c r="F452" s="3">
        <v>45127</v>
      </c>
      <c r="G452">
        <v>414.1</v>
      </c>
      <c r="H452">
        <v>1421.5</v>
      </c>
      <c r="I452">
        <v>107.68</v>
      </c>
      <c r="K452">
        <v>52.71</v>
      </c>
      <c r="L452">
        <v>90.22</v>
      </c>
      <c r="M452">
        <v>164</v>
      </c>
      <c r="N452">
        <v>227.2</v>
      </c>
      <c r="Q452" s="3">
        <v>45121</v>
      </c>
      <c r="R452">
        <v>111.241</v>
      </c>
      <c r="S452" s="3">
        <v>45120</v>
      </c>
      <c r="T452">
        <v>1.04</v>
      </c>
    </row>
    <row r="453" spans="2:20" x14ac:dyDescent="0.25">
      <c r="B453" s="3">
        <v>45145</v>
      </c>
      <c r="C453">
        <v>1.10025</v>
      </c>
      <c r="D453">
        <v>10.5753</v>
      </c>
      <c r="E453">
        <v>1</v>
      </c>
      <c r="F453" s="3">
        <v>45126</v>
      </c>
      <c r="G453">
        <v>400.2</v>
      </c>
      <c r="H453">
        <v>1393.5</v>
      </c>
      <c r="I453">
        <v>107.2</v>
      </c>
      <c r="K453">
        <v>51.74</v>
      </c>
      <c r="L453">
        <v>91.56</v>
      </c>
      <c r="M453">
        <v>162.5</v>
      </c>
      <c r="N453">
        <v>223.25</v>
      </c>
      <c r="Q453" s="3">
        <v>45120</v>
      </c>
      <c r="R453">
        <v>111.747</v>
      </c>
      <c r="S453" s="3">
        <v>45119</v>
      </c>
      <c r="T453">
        <v>1.0109999999999999</v>
      </c>
    </row>
    <row r="454" spans="2:20" x14ac:dyDescent="0.25">
      <c r="B454" s="3">
        <v>45142</v>
      </c>
      <c r="C454">
        <v>1.1011</v>
      </c>
      <c r="D454">
        <v>10.586449999999999</v>
      </c>
      <c r="E454">
        <v>1</v>
      </c>
      <c r="F454" s="3">
        <v>45125</v>
      </c>
      <c r="G454">
        <v>406</v>
      </c>
      <c r="H454">
        <v>1376</v>
      </c>
      <c r="I454">
        <v>107.1</v>
      </c>
      <c r="K454">
        <v>50.58</v>
      </c>
      <c r="L454">
        <v>93.38</v>
      </c>
      <c r="M454">
        <v>159.5</v>
      </c>
      <c r="N454">
        <v>223.6</v>
      </c>
      <c r="Q454" s="3">
        <v>45119</v>
      </c>
      <c r="R454">
        <v>110.071</v>
      </c>
      <c r="S454" s="3">
        <v>45118</v>
      </c>
      <c r="T454">
        <v>1.0009999999999999</v>
      </c>
    </row>
    <row r="455" spans="2:20" x14ac:dyDescent="0.25">
      <c r="B455" s="3">
        <v>45141</v>
      </c>
      <c r="C455">
        <v>1.0946</v>
      </c>
      <c r="D455">
        <v>10.7003</v>
      </c>
      <c r="E455">
        <v>1</v>
      </c>
      <c r="F455" s="3">
        <v>45124</v>
      </c>
      <c r="G455">
        <v>404.1</v>
      </c>
      <c r="H455">
        <v>1372</v>
      </c>
      <c r="I455">
        <v>106.8</v>
      </c>
      <c r="K455">
        <v>50.36</v>
      </c>
      <c r="L455">
        <v>92.78</v>
      </c>
      <c r="M455">
        <v>155.15</v>
      </c>
      <c r="N455">
        <v>220.7</v>
      </c>
      <c r="Q455" s="3">
        <v>45118</v>
      </c>
      <c r="R455">
        <v>109.203</v>
      </c>
      <c r="S455" s="3">
        <v>45117</v>
      </c>
      <c r="T455">
        <v>0.99199999999999999</v>
      </c>
    </row>
    <row r="456" spans="2:20" x14ac:dyDescent="0.25">
      <c r="B456" s="3">
        <v>45140</v>
      </c>
      <c r="C456">
        <v>1.0938000000000001</v>
      </c>
      <c r="D456">
        <v>10.7195</v>
      </c>
      <c r="E456">
        <v>1</v>
      </c>
      <c r="F456" s="3">
        <v>45121</v>
      </c>
      <c r="G456">
        <v>404.8</v>
      </c>
      <c r="H456">
        <v>1389</v>
      </c>
      <c r="I456">
        <v>106.76</v>
      </c>
      <c r="K456">
        <v>52.33</v>
      </c>
      <c r="L456">
        <v>91.7</v>
      </c>
      <c r="M456">
        <v>156.25</v>
      </c>
      <c r="N456">
        <v>219.35</v>
      </c>
      <c r="Q456" s="3">
        <v>45117</v>
      </c>
      <c r="R456">
        <v>109.34699999999999</v>
      </c>
      <c r="S456" s="3">
        <v>45114</v>
      </c>
      <c r="T456">
        <v>0.98199999999999998</v>
      </c>
    </row>
    <row r="457" spans="2:20" x14ac:dyDescent="0.25">
      <c r="B457" s="3">
        <v>45139</v>
      </c>
      <c r="C457">
        <v>1.0984</v>
      </c>
      <c r="D457">
        <v>10.604100000000001</v>
      </c>
      <c r="E457">
        <v>1</v>
      </c>
      <c r="F457" s="3">
        <v>45120</v>
      </c>
      <c r="G457">
        <v>404.1</v>
      </c>
      <c r="H457">
        <v>1383.5</v>
      </c>
      <c r="I457">
        <v>107</v>
      </c>
      <c r="K457">
        <v>58.56</v>
      </c>
      <c r="L457">
        <v>91.9</v>
      </c>
      <c r="M457">
        <v>157.15</v>
      </c>
      <c r="N457">
        <v>221.65</v>
      </c>
      <c r="Q457" s="3">
        <v>45114</v>
      </c>
      <c r="R457">
        <v>110.29</v>
      </c>
      <c r="S457" s="3">
        <v>45113</v>
      </c>
      <c r="T457">
        <v>0.97199999999999998</v>
      </c>
    </row>
    <row r="458" spans="2:20" x14ac:dyDescent="0.25">
      <c r="B458" s="3">
        <v>45138</v>
      </c>
      <c r="C458">
        <v>1.0994999999999999</v>
      </c>
      <c r="D458">
        <v>10.525449999999999</v>
      </c>
      <c r="E458">
        <v>1</v>
      </c>
      <c r="F458" s="3">
        <v>45119</v>
      </c>
      <c r="G458">
        <v>410.5</v>
      </c>
      <c r="H458">
        <v>1390</v>
      </c>
      <c r="I458">
        <v>107.4</v>
      </c>
      <c r="K458">
        <v>58.79</v>
      </c>
      <c r="L458">
        <v>91.16</v>
      </c>
      <c r="M458">
        <v>156.94999999999999</v>
      </c>
      <c r="N458">
        <v>223.45</v>
      </c>
      <c r="Q458" s="3">
        <v>45113</v>
      </c>
      <c r="R458">
        <v>109.663</v>
      </c>
      <c r="S458" s="3">
        <v>45112</v>
      </c>
      <c r="T458">
        <v>0.94299999999999995</v>
      </c>
    </row>
    <row r="459" spans="2:20" x14ac:dyDescent="0.25">
      <c r="B459" s="3">
        <v>45135</v>
      </c>
      <c r="C459">
        <v>1.1015999999999999</v>
      </c>
      <c r="D459">
        <v>10.55275</v>
      </c>
      <c r="E459">
        <v>1</v>
      </c>
      <c r="F459" s="3">
        <v>45118</v>
      </c>
      <c r="G459">
        <v>408</v>
      </c>
      <c r="H459">
        <v>1393</v>
      </c>
      <c r="I459">
        <v>106.48</v>
      </c>
      <c r="K459">
        <v>58.15</v>
      </c>
      <c r="L459">
        <v>89.98</v>
      </c>
      <c r="M459">
        <v>155.80000000000001</v>
      </c>
      <c r="N459">
        <v>221.45</v>
      </c>
      <c r="Q459" s="3">
        <v>45112</v>
      </c>
      <c r="R459">
        <v>111.43600000000001</v>
      </c>
      <c r="S459" s="3">
        <v>45111</v>
      </c>
      <c r="T459">
        <v>0.93300000000000005</v>
      </c>
    </row>
    <row r="460" spans="2:20" x14ac:dyDescent="0.25">
      <c r="B460" s="3">
        <v>45134</v>
      </c>
      <c r="C460">
        <v>1.0974999999999999</v>
      </c>
      <c r="D460">
        <v>10.51505</v>
      </c>
      <c r="E460">
        <v>1</v>
      </c>
      <c r="F460" s="3">
        <v>45117</v>
      </c>
      <c r="G460">
        <v>408.9</v>
      </c>
      <c r="H460">
        <v>1414.5</v>
      </c>
      <c r="I460">
        <v>107.48</v>
      </c>
      <c r="K460">
        <v>58.05</v>
      </c>
      <c r="L460">
        <v>89.26</v>
      </c>
      <c r="M460">
        <v>154.15</v>
      </c>
      <c r="N460">
        <v>218.6</v>
      </c>
      <c r="Q460" s="3">
        <v>45111</v>
      </c>
      <c r="R460">
        <v>111.13800000000001</v>
      </c>
      <c r="S460" s="3">
        <v>45110</v>
      </c>
      <c r="T460">
        <v>0.92400000000000004</v>
      </c>
    </row>
    <row r="461" spans="2:20" x14ac:dyDescent="0.25">
      <c r="B461" s="3">
        <v>45133</v>
      </c>
      <c r="C461">
        <v>1.1085</v>
      </c>
      <c r="D461">
        <v>10.40545</v>
      </c>
      <c r="E461">
        <v>1</v>
      </c>
      <c r="F461" s="3">
        <v>45114</v>
      </c>
      <c r="G461">
        <v>409</v>
      </c>
      <c r="H461">
        <v>1409.5</v>
      </c>
      <c r="I461">
        <v>107.14</v>
      </c>
      <c r="K461">
        <v>58.07</v>
      </c>
      <c r="L461">
        <v>90.82</v>
      </c>
      <c r="M461">
        <v>155.15</v>
      </c>
      <c r="N461">
        <v>217.9</v>
      </c>
      <c r="Q461" s="3">
        <v>45110</v>
      </c>
      <c r="R461">
        <v>110.97199999999999</v>
      </c>
      <c r="S461" s="3">
        <v>45107</v>
      </c>
      <c r="T461">
        <v>0.91400000000000003</v>
      </c>
    </row>
    <row r="462" spans="2:20" x14ac:dyDescent="0.25">
      <c r="B462" s="3">
        <v>45132</v>
      </c>
      <c r="C462">
        <v>1.1054999999999999</v>
      </c>
      <c r="D462">
        <v>10.3698</v>
      </c>
      <c r="E462">
        <v>1</v>
      </c>
      <c r="F462" s="3">
        <v>45113</v>
      </c>
      <c r="G462">
        <v>411.8</v>
      </c>
      <c r="H462">
        <v>1439</v>
      </c>
      <c r="I462">
        <v>108.02</v>
      </c>
      <c r="K462">
        <v>58</v>
      </c>
      <c r="L462">
        <v>91.26</v>
      </c>
      <c r="M462">
        <v>152.9</v>
      </c>
      <c r="N462">
        <v>216.2</v>
      </c>
      <c r="Q462" s="3">
        <v>45107</v>
      </c>
      <c r="R462">
        <v>110.869</v>
      </c>
      <c r="S462" s="3">
        <v>45106</v>
      </c>
      <c r="T462">
        <v>0.90400000000000003</v>
      </c>
    </row>
    <row r="463" spans="2:20" x14ac:dyDescent="0.25">
      <c r="B463" s="3">
        <v>45131</v>
      </c>
      <c r="C463">
        <v>1.1064000000000001</v>
      </c>
      <c r="D463">
        <v>10.4092</v>
      </c>
      <c r="E463">
        <v>1</v>
      </c>
      <c r="F463" s="3">
        <v>45112</v>
      </c>
      <c r="G463">
        <v>414.6</v>
      </c>
      <c r="H463">
        <v>1469</v>
      </c>
      <c r="I463">
        <v>112.4</v>
      </c>
      <c r="K463">
        <v>58.46</v>
      </c>
      <c r="L463">
        <v>92</v>
      </c>
      <c r="M463">
        <v>156.55000000000001</v>
      </c>
      <c r="N463">
        <v>218.95</v>
      </c>
      <c r="Q463" s="3">
        <v>45106</v>
      </c>
      <c r="R463">
        <v>110.66800000000001</v>
      </c>
      <c r="S463" s="3">
        <v>45105</v>
      </c>
      <c r="T463">
        <v>0.875</v>
      </c>
    </row>
    <row r="464" spans="2:20" x14ac:dyDescent="0.25">
      <c r="B464" s="3">
        <v>45128</v>
      </c>
      <c r="C464">
        <v>1.1125</v>
      </c>
      <c r="D464">
        <v>10.388</v>
      </c>
      <c r="E464">
        <v>1</v>
      </c>
      <c r="F464" s="3">
        <v>45111</v>
      </c>
      <c r="G464">
        <v>414.3</v>
      </c>
      <c r="H464">
        <v>1458.5</v>
      </c>
      <c r="I464">
        <v>111.82</v>
      </c>
      <c r="K464">
        <v>59.18</v>
      </c>
      <c r="L464">
        <v>92.2</v>
      </c>
      <c r="M464">
        <v>156.65</v>
      </c>
      <c r="N464">
        <v>220.15</v>
      </c>
      <c r="Q464" s="3">
        <v>45105</v>
      </c>
      <c r="R464">
        <v>111.64100000000001</v>
      </c>
      <c r="S464" s="3">
        <v>45104</v>
      </c>
      <c r="T464">
        <v>0.86499999999999999</v>
      </c>
    </row>
    <row r="465" spans="2:20" x14ac:dyDescent="0.25">
      <c r="B465" s="3">
        <v>45127</v>
      </c>
      <c r="C465">
        <v>1.113</v>
      </c>
      <c r="D465">
        <v>10.34815</v>
      </c>
      <c r="E465">
        <v>1</v>
      </c>
      <c r="F465" s="3">
        <v>45110</v>
      </c>
      <c r="G465">
        <v>419</v>
      </c>
      <c r="H465">
        <v>1426</v>
      </c>
      <c r="I465">
        <v>112.2</v>
      </c>
      <c r="K465">
        <v>59.28</v>
      </c>
      <c r="L465">
        <v>91.72</v>
      </c>
      <c r="M465">
        <v>152.30000000000001</v>
      </c>
      <c r="N465">
        <v>224.2</v>
      </c>
      <c r="Q465" s="3">
        <v>45104</v>
      </c>
      <c r="R465">
        <v>111.37</v>
      </c>
      <c r="S465" s="3">
        <v>45103</v>
      </c>
      <c r="T465">
        <v>0.85599999999999998</v>
      </c>
    </row>
    <row r="466" spans="2:20" x14ac:dyDescent="0.25">
      <c r="B466" s="3">
        <v>45126</v>
      </c>
      <c r="C466">
        <v>1.1200000000000001</v>
      </c>
      <c r="D466">
        <v>10.269299999999999</v>
      </c>
      <c r="E466">
        <v>1</v>
      </c>
      <c r="F466" s="3">
        <v>45107</v>
      </c>
      <c r="G466">
        <v>424.1</v>
      </c>
      <c r="H466">
        <v>1548</v>
      </c>
      <c r="I466">
        <v>112.52</v>
      </c>
      <c r="K466">
        <v>58.41</v>
      </c>
      <c r="L466">
        <v>90.34</v>
      </c>
      <c r="M466">
        <v>151.15</v>
      </c>
      <c r="N466">
        <v>223</v>
      </c>
      <c r="Q466" s="3">
        <v>45103</v>
      </c>
      <c r="R466">
        <v>111.30200000000001</v>
      </c>
      <c r="S466" s="3">
        <v>45099</v>
      </c>
      <c r="T466">
        <v>0.84599999999999997</v>
      </c>
    </row>
    <row r="467" spans="2:20" x14ac:dyDescent="0.25">
      <c r="B467" s="3">
        <v>45125</v>
      </c>
      <c r="C467">
        <v>1.1227</v>
      </c>
      <c r="D467">
        <v>10.21895</v>
      </c>
      <c r="E467">
        <v>1</v>
      </c>
      <c r="F467" s="3">
        <v>45106</v>
      </c>
      <c r="G467">
        <v>416.4</v>
      </c>
      <c r="H467">
        <v>1540.5</v>
      </c>
      <c r="I467">
        <v>111.04</v>
      </c>
      <c r="K467">
        <v>58.13</v>
      </c>
      <c r="L467">
        <v>89.66</v>
      </c>
      <c r="M467">
        <v>149.69999999999999</v>
      </c>
      <c r="N467">
        <v>219.8</v>
      </c>
      <c r="Q467" s="3">
        <v>45099</v>
      </c>
      <c r="R467">
        <v>109.37</v>
      </c>
      <c r="S467" s="3">
        <v>45098</v>
      </c>
      <c r="T467">
        <v>0.83599999999999997</v>
      </c>
    </row>
    <row r="468" spans="2:20" x14ac:dyDescent="0.25">
      <c r="B468" s="3">
        <v>45124</v>
      </c>
      <c r="C468">
        <v>1.1235999999999999</v>
      </c>
      <c r="D468">
        <v>10.25515</v>
      </c>
      <c r="E468">
        <v>1</v>
      </c>
      <c r="F468" s="3">
        <v>45105</v>
      </c>
      <c r="G468">
        <v>421.1</v>
      </c>
      <c r="H468">
        <v>1536.5</v>
      </c>
      <c r="I468">
        <v>109.88</v>
      </c>
      <c r="K468">
        <v>55.71</v>
      </c>
      <c r="L468">
        <v>88.82</v>
      </c>
      <c r="M468">
        <v>148.05000000000001</v>
      </c>
      <c r="N468">
        <v>217.65</v>
      </c>
      <c r="Q468" s="3">
        <v>45098</v>
      </c>
      <c r="R468">
        <v>110.89700000000001</v>
      </c>
      <c r="S468" s="3">
        <v>45097</v>
      </c>
      <c r="T468">
        <v>0.79700000000000004</v>
      </c>
    </row>
    <row r="469" spans="2:20" x14ac:dyDescent="0.25">
      <c r="B469" s="3">
        <v>45121</v>
      </c>
      <c r="C469">
        <v>1.1229</v>
      </c>
      <c r="D469">
        <v>10.2315</v>
      </c>
      <c r="E469">
        <v>1</v>
      </c>
      <c r="F469" s="3">
        <v>45104</v>
      </c>
      <c r="G469">
        <v>416.8</v>
      </c>
      <c r="H469">
        <v>1528.5</v>
      </c>
      <c r="I469">
        <v>108.06</v>
      </c>
      <c r="K469">
        <v>54.44</v>
      </c>
      <c r="L469">
        <v>88.78</v>
      </c>
      <c r="M469">
        <v>145.30000000000001</v>
      </c>
      <c r="N469">
        <v>214.85</v>
      </c>
      <c r="Q469" s="3">
        <v>45097</v>
      </c>
      <c r="R469">
        <v>111.381</v>
      </c>
      <c r="S469" s="3">
        <v>45096</v>
      </c>
      <c r="T469">
        <v>0.78800000000000003</v>
      </c>
    </row>
    <row r="470" spans="2:20" x14ac:dyDescent="0.25">
      <c r="B470" s="3">
        <v>45120</v>
      </c>
      <c r="C470">
        <v>1.1226</v>
      </c>
      <c r="D470">
        <v>10.2029</v>
      </c>
      <c r="E470">
        <v>1</v>
      </c>
      <c r="F470" s="3">
        <v>45103</v>
      </c>
      <c r="G470">
        <v>412.6</v>
      </c>
      <c r="H470">
        <v>1540</v>
      </c>
      <c r="I470">
        <v>109.24</v>
      </c>
      <c r="K470">
        <v>54.39</v>
      </c>
      <c r="L470">
        <v>88.62</v>
      </c>
      <c r="M470">
        <v>145.1</v>
      </c>
      <c r="N470">
        <v>213.9</v>
      </c>
      <c r="Q470" s="3">
        <v>45096</v>
      </c>
      <c r="R470">
        <v>110.742</v>
      </c>
      <c r="S470" s="3">
        <v>45093</v>
      </c>
      <c r="T470">
        <v>0.77800000000000002</v>
      </c>
    </row>
    <row r="471" spans="2:20" x14ac:dyDescent="0.25">
      <c r="B471" s="3">
        <v>45119</v>
      </c>
      <c r="C471">
        <v>1.113</v>
      </c>
      <c r="D471">
        <v>10.382400000000001</v>
      </c>
      <c r="E471">
        <v>1</v>
      </c>
      <c r="F471" s="3">
        <v>45100</v>
      </c>
      <c r="I471">
        <v>108.62</v>
      </c>
      <c r="Q471" s="3">
        <v>45093</v>
      </c>
      <c r="R471">
        <v>111.096</v>
      </c>
      <c r="S471" s="3">
        <v>45092</v>
      </c>
      <c r="T471">
        <v>0.76800000000000002</v>
      </c>
    </row>
    <row r="472" spans="2:20" x14ac:dyDescent="0.25">
      <c r="B472" s="3">
        <v>45118</v>
      </c>
      <c r="C472">
        <v>1.1008</v>
      </c>
      <c r="D472">
        <v>10.665749999999999</v>
      </c>
      <c r="E472">
        <v>1</v>
      </c>
      <c r="F472" s="3">
        <v>45099</v>
      </c>
      <c r="G472">
        <v>411.1</v>
      </c>
      <c r="H472">
        <v>1577.5</v>
      </c>
      <c r="I472">
        <v>109.1</v>
      </c>
      <c r="K472">
        <v>54.18</v>
      </c>
      <c r="L472">
        <v>88.62</v>
      </c>
      <c r="M472">
        <v>141.6</v>
      </c>
      <c r="N472">
        <v>212.8</v>
      </c>
      <c r="Q472" s="3">
        <v>45092</v>
      </c>
      <c r="R472">
        <v>111.357</v>
      </c>
      <c r="S472" s="3">
        <v>45091</v>
      </c>
      <c r="T472">
        <v>0.73899999999999999</v>
      </c>
    </row>
    <row r="473" spans="2:20" x14ac:dyDescent="0.25">
      <c r="B473" s="3">
        <v>45117</v>
      </c>
      <c r="C473">
        <v>1.1001000000000001</v>
      </c>
      <c r="D473">
        <v>10.7562</v>
      </c>
      <c r="E473">
        <v>1</v>
      </c>
      <c r="F473" s="3">
        <v>45098</v>
      </c>
      <c r="G473">
        <v>414.6</v>
      </c>
      <c r="H473">
        <v>1579.5</v>
      </c>
      <c r="I473">
        <v>109.92</v>
      </c>
      <c r="K473">
        <v>56.2</v>
      </c>
      <c r="L473">
        <v>93.28</v>
      </c>
      <c r="M473">
        <v>142.75</v>
      </c>
      <c r="N473">
        <v>214.8</v>
      </c>
      <c r="Q473" s="3">
        <v>45091</v>
      </c>
      <c r="R473">
        <v>111.678</v>
      </c>
      <c r="S473" s="3">
        <v>45090</v>
      </c>
      <c r="T473">
        <v>0.72899999999999998</v>
      </c>
    </row>
    <row r="474" spans="2:20" x14ac:dyDescent="0.25">
      <c r="B474" s="3">
        <v>45114</v>
      </c>
      <c r="C474">
        <v>1.0969</v>
      </c>
      <c r="D474">
        <v>10.8208</v>
      </c>
      <c r="E474">
        <v>1</v>
      </c>
      <c r="F474" s="3">
        <v>45097</v>
      </c>
      <c r="G474">
        <v>419</v>
      </c>
      <c r="H474">
        <v>1607.5</v>
      </c>
      <c r="I474">
        <v>110.52</v>
      </c>
      <c r="K474">
        <v>57.65</v>
      </c>
      <c r="L474">
        <v>92.18</v>
      </c>
      <c r="M474">
        <v>143.4</v>
      </c>
      <c r="N474">
        <v>213.3</v>
      </c>
      <c r="Q474" s="3">
        <v>45090</v>
      </c>
      <c r="R474">
        <v>112.771</v>
      </c>
      <c r="S474" s="3">
        <v>45089</v>
      </c>
      <c r="T474">
        <v>0.71899999999999997</v>
      </c>
    </row>
    <row r="475" spans="2:20" x14ac:dyDescent="0.25">
      <c r="B475" s="3">
        <v>45113</v>
      </c>
      <c r="C475">
        <v>1.0889</v>
      </c>
      <c r="D475">
        <v>10.936400000000001</v>
      </c>
      <c r="E475">
        <v>1</v>
      </c>
      <c r="F475" s="3">
        <v>45096</v>
      </c>
      <c r="G475">
        <v>422.7</v>
      </c>
      <c r="H475">
        <v>1604</v>
      </c>
      <c r="I475">
        <v>111.02</v>
      </c>
      <c r="K475">
        <v>57.62</v>
      </c>
      <c r="L475">
        <v>91.32</v>
      </c>
      <c r="M475">
        <v>142.6</v>
      </c>
      <c r="N475">
        <v>216.25</v>
      </c>
      <c r="Q475" s="3">
        <v>45089</v>
      </c>
      <c r="R475">
        <v>112.995</v>
      </c>
      <c r="S475" s="3">
        <v>45086</v>
      </c>
      <c r="T475">
        <v>0.71</v>
      </c>
    </row>
    <row r="476" spans="2:20" x14ac:dyDescent="0.25">
      <c r="B476" s="3">
        <v>45112</v>
      </c>
      <c r="C476">
        <v>1.0852999999999999</v>
      </c>
      <c r="D476">
        <v>10.938800000000001</v>
      </c>
      <c r="E476">
        <v>1</v>
      </c>
      <c r="F476" s="3">
        <v>45093</v>
      </c>
      <c r="G476">
        <v>422.2</v>
      </c>
      <c r="H476">
        <v>1604</v>
      </c>
      <c r="I476">
        <v>111.72</v>
      </c>
      <c r="K476">
        <v>58.28</v>
      </c>
      <c r="L476">
        <v>91.92</v>
      </c>
      <c r="M476">
        <v>145.5</v>
      </c>
      <c r="N476">
        <v>218.3</v>
      </c>
      <c r="Q476" s="3">
        <v>45086</v>
      </c>
      <c r="R476">
        <v>112.358</v>
      </c>
      <c r="S476" s="3">
        <v>45085</v>
      </c>
      <c r="T476">
        <v>0.7</v>
      </c>
    </row>
    <row r="477" spans="2:20" x14ac:dyDescent="0.25">
      <c r="B477" s="3">
        <v>45111</v>
      </c>
      <c r="C477">
        <v>1.0879000000000001</v>
      </c>
      <c r="D477">
        <v>10.835150000000001</v>
      </c>
      <c r="E477">
        <v>1</v>
      </c>
      <c r="F477" s="3">
        <v>45092</v>
      </c>
      <c r="G477">
        <v>420.7</v>
      </c>
      <c r="H477">
        <v>1584.5</v>
      </c>
      <c r="I477">
        <v>112.52</v>
      </c>
      <c r="K477">
        <v>57.16</v>
      </c>
      <c r="L477">
        <v>89.6</v>
      </c>
      <c r="M477">
        <v>148.30000000000001</v>
      </c>
      <c r="N477">
        <v>220.15</v>
      </c>
      <c r="Q477" s="3">
        <v>45085</v>
      </c>
      <c r="R477">
        <v>111.76</v>
      </c>
      <c r="S477" s="3">
        <v>45084</v>
      </c>
      <c r="T477">
        <v>0.67100000000000004</v>
      </c>
    </row>
    <row r="478" spans="2:20" x14ac:dyDescent="0.25">
      <c r="B478" s="3">
        <v>45110</v>
      </c>
      <c r="C478">
        <v>1.0911999999999999</v>
      </c>
      <c r="D478">
        <v>10.842000000000001</v>
      </c>
      <c r="E478">
        <v>1</v>
      </c>
      <c r="F478" s="3">
        <v>45091</v>
      </c>
      <c r="G478">
        <v>420.7</v>
      </c>
      <c r="H478">
        <v>1563</v>
      </c>
      <c r="I478">
        <v>112.9</v>
      </c>
      <c r="K478">
        <v>56.94</v>
      </c>
      <c r="L478">
        <v>89.76</v>
      </c>
      <c r="M478">
        <v>150.1</v>
      </c>
      <c r="N478">
        <v>219.05</v>
      </c>
      <c r="Q478" s="3">
        <v>45084</v>
      </c>
      <c r="R478">
        <v>111.827</v>
      </c>
      <c r="S478" s="3">
        <v>45082</v>
      </c>
      <c r="T478">
        <v>0.66100000000000003</v>
      </c>
    </row>
    <row r="479" spans="2:20" x14ac:dyDescent="0.25">
      <c r="B479" s="3">
        <v>45107</v>
      </c>
      <c r="C479">
        <v>1.0911999999999999</v>
      </c>
      <c r="D479">
        <v>10.800599999999999</v>
      </c>
      <c r="E479">
        <v>1</v>
      </c>
      <c r="F479" s="3">
        <v>45090</v>
      </c>
      <c r="G479">
        <v>416.6</v>
      </c>
      <c r="H479">
        <v>1590.5</v>
      </c>
      <c r="I479">
        <v>112.06</v>
      </c>
      <c r="K479">
        <v>57.17</v>
      </c>
      <c r="L479">
        <v>90.64</v>
      </c>
      <c r="M479">
        <v>150.94999999999999</v>
      </c>
      <c r="N479">
        <v>218</v>
      </c>
      <c r="Q479" s="3">
        <v>45082</v>
      </c>
      <c r="R479">
        <v>112.354</v>
      </c>
      <c r="S479" s="3">
        <v>45079</v>
      </c>
      <c r="T479">
        <v>0.65100000000000002</v>
      </c>
    </row>
    <row r="480" spans="2:20" x14ac:dyDescent="0.25">
      <c r="B480" s="3">
        <v>45106</v>
      </c>
      <c r="C480">
        <v>1.0866</v>
      </c>
      <c r="D480">
        <v>10.8653</v>
      </c>
      <c r="E480">
        <v>1</v>
      </c>
      <c r="F480" s="3">
        <v>45089</v>
      </c>
      <c r="G480">
        <v>413.4</v>
      </c>
      <c r="H480">
        <v>1597</v>
      </c>
      <c r="I480">
        <v>110.14</v>
      </c>
      <c r="K480">
        <v>56.5</v>
      </c>
      <c r="L480">
        <v>90.16</v>
      </c>
      <c r="M480">
        <v>150.15</v>
      </c>
      <c r="N480">
        <v>214.3</v>
      </c>
      <c r="Q480" s="3">
        <v>45079</v>
      </c>
      <c r="R480">
        <v>112.952</v>
      </c>
      <c r="S480" s="3">
        <v>45078</v>
      </c>
      <c r="T480">
        <v>0.63200000000000001</v>
      </c>
    </row>
    <row r="481" spans="2:20" x14ac:dyDescent="0.25">
      <c r="B481" s="3">
        <v>45105</v>
      </c>
      <c r="C481">
        <v>1.0912999999999999</v>
      </c>
      <c r="D481">
        <v>10.7837</v>
      </c>
      <c r="E481">
        <v>1</v>
      </c>
      <c r="F481" s="3">
        <v>45086</v>
      </c>
      <c r="G481">
        <v>414.2</v>
      </c>
      <c r="H481">
        <v>1598</v>
      </c>
      <c r="I481">
        <v>108.08</v>
      </c>
      <c r="K481">
        <v>56.61</v>
      </c>
      <c r="L481">
        <v>92.48</v>
      </c>
      <c r="M481">
        <v>148.30000000000001</v>
      </c>
      <c r="N481">
        <v>213</v>
      </c>
      <c r="Q481" s="3">
        <v>45078</v>
      </c>
      <c r="R481">
        <v>114.902</v>
      </c>
      <c r="S481" s="3">
        <v>45077</v>
      </c>
      <c r="T481">
        <v>0.60299999999999998</v>
      </c>
    </row>
    <row r="482" spans="2:20" x14ac:dyDescent="0.25">
      <c r="B482" s="3">
        <v>45104</v>
      </c>
      <c r="C482">
        <v>1.0961000000000001</v>
      </c>
      <c r="D482">
        <v>10.71885</v>
      </c>
      <c r="E482">
        <v>1</v>
      </c>
      <c r="F482" s="3">
        <v>45085</v>
      </c>
      <c r="G482">
        <v>410</v>
      </c>
      <c r="H482">
        <v>1592</v>
      </c>
      <c r="I482">
        <v>107.96</v>
      </c>
      <c r="K482">
        <v>56.44</v>
      </c>
      <c r="L482">
        <v>90.4</v>
      </c>
      <c r="M482">
        <v>148</v>
      </c>
      <c r="N482">
        <v>213.7</v>
      </c>
      <c r="Q482" s="3">
        <v>45077</v>
      </c>
      <c r="R482">
        <v>113.901</v>
      </c>
      <c r="S482" s="3">
        <v>45076</v>
      </c>
      <c r="T482">
        <v>0.59299999999999997</v>
      </c>
    </row>
    <row r="483" spans="2:20" x14ac:dyDescent="0.25">
      <c r="B483" s="3">
        <v>45103</v>
      </c>
      <c r="C483">
        <v>1.0906</v>
      </c>
      <c r="D483">
        <v>10.731</v>
      </c>
      <c r="E483">
        <v>1</v>
      </c>
      <c r="F483" s="3">
        <v>45084</v>
      </c>
      <c r="G483">
        <v>408</v>
      </c>
      <c r="H483">
        <v>1591.5</v>
      </c>
      <c r="I483">
        <v>106.88</v>
      </c>
      <c r="K483">
        <v>56.56</v>
      </c>
      <c r="L483">
        <v>90.96</v>
      </c>
      <c r="M483">
        <v>148.65</v>
      </c>
      <c r="N483">
        <v>212.3</v>
      </c>
      <c r="Q483" s="3">
        <v>45076</v>
      </c>
      <c r="R483">
        <v>112.877</v>
      </c>
      <c r="S483" s="3">
        <v>45075</v>
      </c>
      <c r="T483">
        <v>0.58299999999999996</v>
      </c>
    </row>
    <row r="484" spans="2:20" x14ac:dyDescent="0.25">
      <c r="B484" s="3">
        <v>45100</v>
      </c>
      <c r="C484">
        <v>1.0891</v>
      </c>
      <c r="D484">
        <v>10.717700000000001</v>
      </c>
      <c r="E484">
        <v>1</v>
      </c>
      <c r="F484" s="3">
        <v>45083</v>
      </c>
      <c r="I484">
        <v>106.7</v>
      </c>
      <c r="Q484" s="3">
        <v>45075</v>
      </c>
      <c r="R484">
        <v>112.66</v>
      </c>
      <c r="S484" s="3">
        <v>45072</v>
      </c>
      <c r="T484">
        <v>0.58299999999999996</v>
      </c>
    </row>
    <row r="485" spans="2:20" x14ac:dyDescent="0.25">
      <c r="B485" s="3">
        <v>45099</v>
      </c>
      <c r="C485">
        <v>1.09575</v>
      </c>
      <c r="D485">
        <v>10.70575</v>
      </c>
      <c r="E485">
        <v>1</v>
      </c>
      <c r="F485" s="3">
        <v>45082</v>
      </c>
      <c r="G485">
        <v>406.8</v>
      </c>
      <c r="H485">
        <v>1590.5</v>
      </c>
      <c r="I485">
        <v>106.44</v>
      </c>
      <c r="K485">
        <v>56.65</v>
      </c>
      <c r="L485">
        <v>89.1</v>
      </c>
      <c r="M485">
        <v>146.85</v>
      </c>
      <c r="N485">
        <v>209.5</v>
      </c>
      <c r="Q485" s="3">
        <v>45072</v>
      </c>
      <c r="R485">
        <v>111.18300000000001</v>
      </c>
      <c r="S485" s="3">
        <v>45071</v>
      </c>
      <c r="T485">
        <v>0.57399999999999995</v>
      </c>
    </row>
    <row r="486" spans="2:20" x14ac:dyDescent="0.25">
      <c r="B486" s="3">
        <v>45098</v>
      </c>
      <c r="C486">
        <v>1.0986</v>
      </c>
      <c r="D486">
        <v>10.660349999999999</v>
      </c>
      <c r="E486">
        <v>1</v>
      </c>
      <c r="F486" s="3">
        <v>45079</v>
      </c>
      <c r="G486">
        <v>403.5</v>
      </c>
      <c r="H486">
        <v>1579</v>
      </c>
      <c r="I486">
        <v>106.16</v>
      </c>
      <c r="K486">
        <v>56.52</v>
      </c>
      <c r="L486">
        <v>89.9</v>
      </c>
      <c r="M486">
        <v>146.44999999999999</v>
      </c>
      <c r="N486">
        <v>207.85</v>
      </c>
      <c r="Q486" s="3">
        <v>45071</v>
      </c>
      <c r="R486">
        <v>112.828</v>
      </c>
      <c r="S486" s="3">
        <v>45070</v>
      </c>
      <c r="T486">
        <v>0.54400000000000004</v>
      </c>
    </row>
    <row r="487" spans="2:20" x14ac:dyDescent="0.25">
      <c r="B487" s="3">
        <v>45097</v>
      </c>
      <c r="C487">
        <v>1.0918000000000001</v>
      </c>
      <c r="D487">
        <v>10.788</v>
      </c>
      <c r="E487">
        <v>1</v>
      </c>
      <c r="F487" s="3">
        <v>45078</v>
      </c>
      <c r="G487">
        <v>400.9</v>
      </c>
      <c r="H487">
        <v>1581.5</v>
      </c>
      <c r="I487">
        <v>103.5</v>
      </c>
      <c r="K487">
        <v>56.45</v>
      </c>
      <c r="L487">
        <v>87.96</v>
      </c>
      <c r="M487">
        <v>142.15</v>
      </c>
      <c r="N487">
        <v>202.85</v>
      </c>
      <c r="Q487" s="3">
        <v>45070</v>
      </c>
      <c r="R487">
        <v>113.583</v>
      </c>
      <c r="S487" s="3">
        <v>45069</v>
      </c>
      <c r="T487">
        <v>0.53500000000000003</v>
      </c>
    </row>
    <row r="488" spans="2:20" x14ac:dyDescent="0.25">
      <c r="B488" s="3">
        <v>45096</v>
      </c>
      <c r="C488">
        <v>1.0923</v>
      </c>
      <c r="D488">
        <v>10.72495</v>
      </c>
      <c r="E488">
        <v>1</v>
      </c>
      <c r="F488" s="3">
        <v>45077</v>
      </c>
      <c r="G488">
        <v>397.1</v>
      </c>
      <c r="H488">
        <v>1575.5</v>
      </c>
      <c r="I488">
        <v>101.92</v>
      </c>
      <c r="K488">
        <v>56.12</v>
      </c>
      <c r="L488">
        <v>85.74</v>
      </c>
      <c r="M488">
        <v>143</v>
      </c>
      <c r="N488">
        <v>200.25</v>
      </c>
      <c r="Q488" s="3">
        <v>45069</v>
      </c>
      <c r="R488">
        <v>112.913</v>
      </c>
      <c r="S488" s="3">
        <v>45068</v>
      </c>
      <c r="T488">
        <v>0.52500000000000002</v>
      </c>
    </row>
    <row r="489" spans="2:20" x14ac:dyDescent="0.25">
      <c r="B489" s="3">
        <v>45093</v>
      </c>
      <c r="C489">
        <v>1.0934999999999999</v>
      </c>
      <c r="D489">
        <v>10.649749999999999</v>
      </c>
      <c r="E489">
        <v>1</v>
      </c>
      <c r="F489" s="3">
        <v>45076</v>
      </c>
      <c r="G489">
        <v>405.4</v>
      </c>
      <c r="H489">
        <v>1555.5</v>
      </c>
      <c r="I489">
        <v>104.18</v>
      </c>
      <c r="K489">
        <v>56.93</v>
      </c>
      <c r="L489">
        <v>86.38</v>
      </c>
      <c r="M489">
        <v>146.1</v>
      </c>
      <c r="N489">
        <v>202.25</v>
      </c>
      <c r="Q489" s="3">
        <v>45068</v>
      </c>
      <c r="R489">
        <v>113.279</v>
      </c>
      <c r="S489" s="3">
        <v>45065</v>
      </c>
      <c r="T489">
        <v>0.51500000000000001</v>
      </c>
    </row>
    <row r="490" spans="2:20" x14ac:dyDescent="0.25">
      <c r="B490" s="3">
        <v>45092</v>
      </c>
      <c r="C490">
        <v>1.0945499999999999</v>
      </c>
      <c r="D490">
        <v>10.613950000000001</v>
      </c>
      <c r="E490">
        <v>1</v>
      </c>
      <c r="F490" s="3">
        <v>45075</v>
      </c>
      <c r="G490">
        <v>401.6</v>
      </c>
      <c r="H490">
        <v>1567</v>
      </c>
      <c r="I490">
        <v>104.4</v>
      </c>
      <c r="K490">
        <v>57.01</v>
      </c>
      <c r="L490">
        <v>86.98</v>
      </c>
      <c r="M490">
        <v>146.65</v>
      </c>
      <c r="N490">
        <v>204.25</v>
      </c>
      <c r="Q490" s="3">
        <v>45065</v>
      </c>
      <c r="R490">
        <v>112.479</v>
      </c>
      <c r="S490" s="3">
        <v>45063</v>
      </c>
      <c r="T490">
        <v>0.50600000000000001</v>
      </c>
    </row>
    <row r="491" spans="2:20" x14ac:dyDescent="0.25">
      <c r="B491" s="3">
        <v>45091</v>
      </c>
      <c r="C491">
        <v>1.0832999999999999</v>
      </c>
      <c r="D491">
        <v>10.7188</v>
      </c>
      <c r="E491">
        <v>1</v>
      </c>
      <c r="F491" s="3">
        <v>45072</v>
      </c>
      <c r="G491">
        <v>401.5</v>
      </c>
      <c r="H491">
        <v>1570</v>
      </c>
      <c r="I491">
        <v>104.46</v>
      </c>
      <c r="K491">
        <v>56.79</v>
      </c>
      <c r="L491">
        <v>87.96</v>
      </c>
      <c r="M491">
        <v>147.80000000000001</v>
      </c>
      <c r="N491">
        <v>204.05</v>
      </c>
      <c r="Q491" s="3">
        <v>45063</v>
      </c>
      <c r="R491">
        <v>114.374</v>
      </c>
      <c r="S491" s="3">
        <v>45062</v>
      </c>
      <c r="T491">
        <v>0.47599999999999998</v>
      </c>
    </row>
    <row r="492" spans="2:20" x14ac:dyDescent="0.25">
      <c r="B492" s="3">
        <v>45090</v>
      </c>
      <c r="C492">
        <v>1.0792999999999999</v>
      </c>
      <c r="D492">
        <v>10.68275</v>
      </c>
      <c r="E492">
        <v>1</v>
      </c>
      <c r="F492" s="3">
        <v>45071</v>
      </c>
      <c r="G492">
        <v>395.9</v>
      </c>
      <c r="H492">
        <v>1553</v>
      </c>
      <c r="I492">
        <v>102.78</v>
      </c>
      <c r="K492">
        <v>55.83</v>
      </c>
      <c r="L492">
        <v>87.34</v>
      </c>
      <c r="M492">
        <v>146.30000000000001</v>
      </c>
      <c r="N492">
        <v>201.05</v>
      </c>
      <c r="Q492" s="3">
        <v>45062</v>
      </c>
      <c r="R492">
        <v>114.18300000000001</v>
      </c>
      <c r="S492" s="3">
        <v>45061</v>
      </c>
      <c r="T492">
        <v>0.45700000000000002</v>
      </c>
    </row>
    <row r="493" spans="2:20" x14ac:dyDescent="0.25">
      <c r="B493" s="3">
        <v>45089</v>
      </c>
      <c r="C493">
        <v>1.07575</v>
      </c>
      <c r="D493">
        <v>10.829700000000001</v>
      </c>
      <c r="E493">
        <v>1</v>
      </c>
      <c r="F493" s="3">
        <v>45070</v>
      </c>
      <c r="G493">
        <v>388.1</v>
      </c>
      <c r="H493">
        <v>1558</v>
      </c>
      <c r="I493">
        <v>102.6</v>
      </c>
      <c r="K493">
        <v>55.19</v>
      </c>
      <c r="L493">
        <v>87.7</v>
      </c>
      <c r="M493">
        <v>148.6</v>
      </c>
      <c r="N493">
        <v>201.6</v>
      </c>
      <c r="Q493" s="3">
        <v>45061</v>
      </c>
      <c r="R493">
        <v>114.65600000000001</v>
      </c>
      <c r="S493" s="3">
        <v>45058</v>
      </c>
      <c r="T493">
        <v>0.44700000000000001</v>
      </c>
    </row>
    <row r="494" spans="2:20" x14ac:dyDescent="0.25">
      <c r="B494" s="3">
        <v>45086</v>
      </c>
      <c r="C494">
        <v>1.0749</v>
      </c>
      <c r="D494">
        <v>10.812200000000001</v>
      </c>
      <c r="E494">
        <v>1</v>
      </c>
      <c r="F494" s="3">
        <v>45069</v>
      </c>
      <c r="G494">
        <v>393</v>
      </c>
      <c r="H494">
        <v>1584.5</v>
      </c>
      <c r="I494">
        <v>104.48</v>
      </c>
      <c r="K494">
        <v>55.96</v>
      </c>
      <c r="L494">
        <v>89.18</v>
      </c>
      <c r="M494">
        <v>151.69999999999999</v>
      </c>
      <c r="N494">
        <v>207.85</v>
      </c>
      <c r="Q494" s="3">
        <v>45058</v>
      </c>
      <c r="R494">
        <v>114.95699999999999</v>
      </c>
      <c r="S494" s="3">
        <v>45057</v>
      </c>
      <c r="T494">
        <v>0.438</v>
      </c>
    </row>
    <row r="495" spans="2:20" x14ac:dyDescent="0.25">
      <c r="B495" s="3">
        <v>45085</v>
      </c>
      <c r="C495">
        <v>1.0783</v>
      </c>
      <c r="D495">
        <v>10.795199999999999</v>
      </c>
      <c r="E495">
        <v>1</v>
      </c>
      <c r="F495" s="3">
        <v>45068</v>
      </c>
      <c r="G495">
        <v>395.1</v>
      </c>
      <c r="H495">
        <v>1581.5</v>
      </c>
      <c r="I495">
        <v>104.04</v>
      </c>
      <c r="K495">
        <v>55.88</v>
      </c>
      <c r="L495">
        <v>87.98</v>
      </c>
      <c r="M495">
        <v>149.75</v>
      </c>
      <c r="N495">
        <v>209.1</v>
      </c>
      <c r="Q495" s="3">
        <v>45057</v>
      </c>
      <c r="R495">
        <v>115.529</v>
      </c>
      <c r="S495" s="3">
        <v>45056</v>
      </c>
      <c r="T495">
        <v>0.40799999999999997</v>
      </c>
    </row>
    <row r="496" spans="2:20" x14ac:dyDescent="0.25">
      <c r="B496" s="3">
        <v>45084</v>
      </c>
      <c r="C496">
        <v>1.0699000000000001</v>
      </c>
      <c r="D496">
        <v>10.902699999999999</v>
      </c>
      <c r="E496">
        <v>1</v>
      </c>
      <c r="F496" s="3">
        <v>45065</v>
      </c>
      <c r="G496">
        <v>396.2</v>
      </c>
      <c r="H496">
        <v>1580.5</v>
      </c>
      <c r="I496">
        <v>103.38</v>
      </c>
      <c r="K496">
        <v>55.59</v>
      </c>
      <c r="L496">
        <v>87.26</v>
      </c>
      <c r="M496">
        <v>149.65</v>
      </c>
      <c r="N496">
        <v>208.3</v>
      </c>
      <c r="Q496" s="3">
        <v>45056</v>
      </c>
      <c r="R496">
        <v>113.57599999999999</v>
      </c>
      <c r="S496" s="3">
        <v>45055</v>
      </c>
      <c r="T496">
        <v>0.39900000000000002</v>
      </c>
    </row>
    <row r="497" spans="2:20" x14ac:dyDescent="0.25">
      <c r="B497" s="3">
        <v>45083</v>
      </c>
      <c r="C497">
        <v>1.0692999999999999</v>
      </c>
      <c r="D497">
        <v>10.919600000000001</v>
      </c>
      <c r="E497">
        <v>1</v>
      </c>
      <c r="F497" s="3">
        <v>45064</v>
      </c>
      <c r="I497">
        <v>102.5</v>
      </c>
      <c r="Q497" s="3">
        <v>45055</v>
      </c>
      <c r="R497">
        <v>113.096</v>
      </c>
      <c r="S497" s="3">
        <v>45054</v>
      </c>
      <c r="T497">
        <v>0.38900000000000001</v>
      </c>
    </row>
    <row r="498" spans="2:20" x14ac:dyDescent="0.25">
      <c r="B498" s="3">
        <v>45082</v>
      </c>
      <c r="C498">
        <v>1.0713999999999999</v>
      </c>
      <c r="D498">
        <v>10.858499999999999</v>
      </c>
      <c r="E498">
        <v>1</v>
      </c>
      <c r="F498" s="3">
        <v>45063</v>
      </c>
      <c r="G498">
        <v>383.9</v>
      </c>
      <c r="H498">
        <v>1581</v>
      </c>
      <c r="I498">
        <v>100.14</v>
      </c>
      <c r="K498">
        <v>54.17</v>
      </c>
      <c r="L498">
        <v>86.48</v>
      </c>
      <c r="M498">
        <v>146.69999999999999</v>
      </c>
      <c r="N498">
        <v>204.6</v>
      </c>
      <c r="Q498" s="3">
        <v>45054</v>
      </c>
      <c r="R498">
        <v>113.268</v>
      </c>
      <c r="S498" s="3">
        <v>45051</v>
      </c>
      <c r="T498">
        <v>0.379</v>
      </c>
    </row>
    <row r="499" spans="2:20" x14ac:dyDescent="0.25">
      <c r="B499" s="3">
        <v>45079</v>
      </c>
      <c r="C499">
        <v>1.0708</v>
      </c>
      <c r="D499">
        <v>10.799849999999999</v>
      </c>
      <c r="E499">
        <v>1</v>
      </c>
      <c r="F499" s="3">
        <v>45062</v>
      </c>
      <c r="G499">
        <v>382.4</v>
      </c>
      <c r="H499">
        <v>1566.5</v>
      </c>
      <c r="I499">
        <v>99.57</v>
      </c>
      <c r="K499">
        <v>54.36</v>
      </c>
      <c r="L499">
        <v>86.96</v>
      </c>
      <c r="M499">
        <v>148</v>
      </c>
      <c r="N499">
        <v>204.95</v>
      </c>
      <c r="Q499" s="3">
        <v>45051</v>
      </c>
      <c r="R499">
        <v>113.625</v>
      </c>
      <c r="S499" s="3">
        <v>45050</v>
      </c>
      <c r="T499">
        <v>0.36899999999999999</v>
      </c>
    </row>
    <row r="500" spans="2:20" x14ac:dyDescent="0.25">
      <c r="B500" s="3">
        <v>45078</v>
      </c>
      <c r="C500">
        <v>1.0761499999999999</v>
      </c>
      <c r="D500">
        <v>10.8127</v>
      </c>
      <c r="E500">
        <v>1</v>
      </c>
      <c r="F500" s="3">
        <v>45061</v>
      </c>
      <c r="G500">
        <v>382.8</v>
      </c>
      <c r="H500">
        <v>1556.5</v>
      </c>
      <c r="I500">
        <v>100.08</v>
      </c>
      <c r="K500">
        <v>54.85</v>
      </c>
      <c r="L500">
        <v>88.04</v>
      </c>
      <c r="M500">
        <v>151.35</v>
      </c>
      <c r="N500">
        <v>207</v>
      </c>
      <c r="Q500" s="3">
        <v>45050</v>
      </c>
      <c r="R500">
        <v>113.98</v>
      </c>
      <c r="S500" s="3">
        <v>45049</v>
      </c>
      <c r="T500">
        <v>0.34</v>
      </c>
    </row>
    <row r="501" spans="2:20" x14ac:dyDescent="0.25">
      <c r="B501" s="3">
        <v>45077</v>
      </c>
      <c r="C501">
        <v>1.069</v>
      </c>
      <c r="D501">
        <v>10.8552</v>
      </c>
      <c r="E501">
        <v>1</v>
      </c>
      <c r="F501" s="3">
        <v>45058</v>
      </c>
      <c r="G501">
        <v>383.2</v>
      </c>
      <c r="H501">
        <v>1551</v>
      </c>
      <c r="I501">
        <v>99.41</v>
      </c>
      <c r="K501">
        <v>53.99</v>
      </c>
      <c r="L501">
        <v>86.94</v>
      </c>
      <c r="M501">
        <v>148.9</v>
      </c>
      <c r="N501">
        <v>206.6</v>
      </c>
      <c r="Q501" s="3">
        <v>45049</v>
      </c>
      <c r="R501">
        <v>113.911</v>
      </c>
      <c r="S501" s="3">
        <v>45048</v>
      </c>
      <c r="T501">
        <v>0.33100000000000002</v>
      </c>
    </row>
    <row r="502" spans="2:20" x14ac:dyDescent="0.25">
      <c r="B502" s="3">
        <v>45076</v>
      </c>
      <c r="C502">
        <v>1.0734999999999999</v>
      </c>
      <c r="D502">
        <v>10.8764</v>
      </c>
      <c r="E502">
        <v>1</v>
      </c>
      <c r="F502" s="3">
        <v>45057</v>
      </c>
      <c r="G502">
        <v>379.8</v>
      </c>
      <c r="H502">
        <v>1541</v>
      </c>
      <c r="I502">
        <v>108.4</v>
      </c>
      <c r="K502">
        <v>53.49</v>
      </c>
      <c r="L502">
        <v>86.26</v>
      </c>
      <c r="M502">
        <v>149.85</v>
      </c>
      <c r="N502">
        <v>205.2</v>
      </c>
      <c r="Q502" s="3">
        <v>45048</v>
      </c>
      <c r="R502">
        <v>113.536</v>
      </c>
      <c r="S502" s="3">
        <v>45044</v>
      </c>
      <c r="T502">
        <v>0.32100000000000001</v>
      </c>
    </row>
  </sheetData>
  <phoneticPr fontId="1" type="noConversion"/>
  <pageMargins left="0.75" right="0.75" top="1" bottom="1" header="0.5" footer="0.5"/>
  <pageSetup paperSize="9" orientation="portrait" horizontalDpi="1200"/>
  <headerFooter alignWithMargins="0"/>
  <customProperties>
    <customPr name="REFI_OFFICE_FUNCTION_DATA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7D62-6059-4452-ADCD-085BC8039C0D}">
  <sheetPr codeName="Sheet5"/>
  <dimension ref="A1:T9"/>
  <sheetViews>
    <sheetView workbookViewId="0">
      <selection activeCell="B3" sqref="B3"/>
    </sheetView>
  </sheetViews>
  <sheetFormatPr defaultColWidth="8.81640625" defaultRowHeight="12.5" x14ac:dyDescent="0.25"/>
  <cols>
    <col min="1" max="1" width="11.26953125" bestFit="1" customWidth="1"/>
  </cols>
  <sheetData>
    <row r="1" spans="1:20" x14ac:dyDescent="0.25">
      <c r="B1" t="s">
        <v>16</v>
      </c>
      <c r="D1" t="s">
        <v>17</v>
      </c>
      <c r="F1" t="s">
        <v>18</v>
      </c>
      <c r="N1" t="s">
        <v>19</v>
      </c>
    </row>
    <row r="2" spans="1:20" x14ac:dyDescent="0.25">
      <c r="F2" t="s">
        <v>74</v>
      </c>
      <c r="G2" t="s">
        <v>7</v>
      </c>
      <c r="H2" t="s">
        <v>8</v>
      </c>
      <c r="I2" t="s">
        <v>6</v>
      </c>
      <c r="J2" t="s">
        <v>9</v>
      </c>
      <c r="K2" t="s">
        <v>10</v>
      </c>
      <c r="L2" t="s">
        <v>11</v>
      </c>
      <c r="N2" t="s">
        <v>74</v>
      </c>
      <c r="O2" t="s">
        <v>7</v>
      </c>
      <c r="P2" t="s">
        <v>8</v>
      </c>
      <c r="Q2" t="s">
        <v>6</v>
      </c>
      <c r="R2" t="s">
        <v>9</v>
      </c>
      <c r="S2" t="s">
        <v>10</v>
      </c>
      <c r="T2" t="s">
        <v>11</v>
      </c>
    </row>
    <row r="3" spans="1:20" x14ac:dyDescent="0.25">
      <c r="A3" t="s">
        <v>74</v>
      </c>
      <c r="B3">
        <v>0.10223959085124593</v>
      </c>
      <c r="D3">
        <v>0.15527092419497504</v>
      </c>
      <c r="F3">
        <v>0.99999999999999989</v>
      </c>
      <c r="G3">
        <v>0.64586796883932496</v>
      </c>
      <c r="H3">
        <v>0.50118697724267636</v>
      </c>
      <c r="I3">
        <v>0.64905202406526052</v>
      </c>
      <c r="J3">
        <v>0.77435672112293175</v>
      </c>
      <c r="K3">
        <v>0.80380113757612537</v>
      </c>
      <c r="L3">
        <v>0.64261076941609563</v>
      </c>
      <c r="N3">
        <v>2.4109059900361683E-2</v>
      </c>
      <c r="O3">
        <v>1.9074077484303422E-2</v>
      </c>
      <c r="P3">
        <v>1.8749902550313578E-2</v>
      </c>
      <c r="Q3">
        <v>2.3940099889899511E-2</v>
      </c>
      <c r="R3">
        <v>2.3676505908269866E-2</v>
      </c>
      <c r="S3">
        <v>2.5184228331673612E-2</v>
      </c>
      <c r="T3">
        <v>2.6795381575510618E-2</v>
      </c>
    </row>
    <row r="4" spans="1:20" x14ac:dyDescent="0.25">
      <c r="A4" t="s">
        <v>7</v>
      </c>
      <c r="B4">
        <v>5.7922932594390943E-2</v>
      </c>
      <c r="D4">
        <v>0.19019962565897139</v>
      </c>
      <c r="F4">
        <v>0.64586796883932496</v>
      </c>
      <c r="G4">
        <v>1</v>
      </c>
      <c r="H4">
        <v>0.36985681194734149</v>
      </c>
      <c r="I4">
        <v>0.43297603264757778</v>
      </c>
      <c r="J4">
        <v>0.43339276175357361</v>
      </c>
      <c r="K4">
        <v>0.529136759218928</v>
      </c>
      <c r="L4">
        <v>0.40573029604927457</v>
      </c>
      <c r="N4">
        <v>1.9074077484303422E-2</v>
      </c>
      <c r="O4">
        <v>3.6175897600812849E-2</v>
      </c>
      <c r="P4">
        <v>1.6949323887138133E-2</v>
      </c>
      <c r="Q4">
        <v>1.9562746448360022E-2</v>
      </c>
      <c r="R4">
        <v>1.6232212240162695E-2</v>
      </c>
      <c r="S4">
        <v>2.0308015427669981E-2</v>
      </c>
      <c r="T4">
        <v>2.0723776700027334E-2</v>
      </c>
    </row>
    <row r="5" spans="1:20" x14ac:dyDescent="0.25">
      <c r="A5" t="s">
        <v>8</v>
      </c>
      <c r="B5">
        <v>0.23886562811020354</v>
      </c>
      <c r="D5">
        <v>0.24094010710443747</v>
      </c>
      <c r="F5">
        <v>0.50118697724267636</v>
      </c>
      <c r="G5">
        <v>0.36985681194734149</v>
      </c>
      <c r="H5">
        <v>1</v>
      </c>
      <c r="I5">
        <v>0.33322322165541879</v>
      </c>
      <c r="J5">
        <v>0.32291467963332626</v>
      </c>
      <c r="K5">
        <v>0.43607677218644225</v>
      </c>
      <c r="L5">
        <v>0.29811868899923105</v>
      </c>
      <c r="N5">
        <v>1.8749902550313578E-2</v>
      </c>
      <c r="O5">
        <v>1.6949323887138133E-2</v>
      </c>
      <c r="P5">
        <v>5.8052135211497803E-2</v>
      </c>
      <c r="Q5">
        <v>1.9072194608409993E-2</v>
      </c>
      <c r="R5">
        <v>1.5320865093401951E-2</v>
      </c>
      <c r="S5">
        <v>2.1201273434195696E-2</v>
      </c>
      <c r="T5">
        <v>1.9289461786816207E-2</v>
      </c>
    </row>
    <row r="6" spans="1:20" x14ac:dyDescent="0.25">
      <c r="A6" t="s">
        <v>6</v>
      </c>
      <c r="B6">
        <v>2.4550125762848523E-2</v>
      </c>
      <c r="D6">
        <v>0.23755069839068674</v>
      </c>
      <c r="F6">
        <v>0.64905202406526052</v>
      </c>
      <c r="G6">
        <v>0.43297603264757778</v>
      </c>
      <c r="H6">
        <v>0.33322322165541879</v>
      </c>
      <c r="I6">
        <v>1</v>
      </c>
      <c r="J6">
        <v>0.40944882238349395</v>
      </c>
      <c r="K6">
        <v>0.52584924802329747</v>
      </c>
      <c r="L6">
        <v>0.30497519480142776</v>
      </c>
      <c r="N6">
        <v>2.3940099889899511E-2</v>
      </c>
      <c r="O6">
        <v>1.9562746448360022E-2</v>
      </c>
      <c r="P6">
        <v>1.9072194608409993E-2</v>
      </c>
      <c r="Q6">
        <v>5.6430334305903017E-2</v>
      </c>
      <c r="R6">
        <v>1.9153243893995826E-2</v>
      </c>
      <c r="S6">
        <v>2.5206204911609954E-2</v>
      </c>
      <c r="T6">
        <v>1.9455510788290789E-2</v>
      </c>
    </row>
    <row r="7" spans="1:20" x14ac:dyDescent="0.25">
      <c r="A7" t="s">
        <v>9</v>
      </c>
      <c r="B7">
        <v>0.14029169538885833</v>
      </c>
      <c r="D7">
        <v>0.19691844651944942</v>
      </c>
      <c r="F7">
        <v>0.77435672112293175</v>
      </c>
      <c r="G7">
        <v>0.43339276175357361</v>
      </c>
      <c r="H7">
        <v>0.32291467963332626</v>
      </c>
      <c r="I7">
        <v>0.40944882238349395</v>
      </c>
      <c r="J7">
        <v>0.99999999999999989</v>
      </c>
      <c r="K7">
        <v>0.61202776631356515</v>
      </c>
      <c r="L7">
        <v>0.42979620993900941</v>
      </c>
      <c r="N7">
        <v>2.3676505908269866E-2</v>
      </c>
      <c r="O7">
        <v>1.6232212240162695E-2</v>
      </c>
      <c r="P7">
        <v>1.5320865093401951E-2</v>
      </c>
      <c r="Q7">
        <v>1.9153243893995826E-2</v>
      </c>
      <c r="R7">
        <v>3.8776874579633261E-2</v>
      </c>
      <c r="S7">
        <v>2.4319095615838417E-2</v>
      </c>
      <c r="T7">
        <v>2.2728500838752521E-2</v>
      </c>
    </row>
    <row r="8" spans="1:20" x14ac:dyDescent="0.25">
      <c r="A8" t="s">
        <v>10</v>
      </c>
      <c r="B8">
        <v>0.1590887693019489</v>
      </c>
      <c r="D8">
        <v>0.20178547139902092</v>
      </c>
      <c r="F8">
        <v>0.80380113757612537</v>
      </c>
      <c r="G8">
        <v>0.529136759218928</v>
      </c>
      <c r="H8">
        <v>0.43607677218644225</v>
      </c>
      <c r="I8">
        <v>0.52584924802329747</v>
      </c>
      <c r="J8">
        <v>0.61202776631356515</v>
      </c>
      <c r="K8">
        <v>1</v>
      </c>
      <c r="L8">
        <v>0.49390573505690227</v>
      </c>
      <c r="N8">
        <v>2.5184228331673612E-2</v>
      </c>
      <c r="O8">
        <v>2.0308015427669981E-2</v>
      </c>
      <c r="P8">
        <v>2.1201273434195696E-2</v>
      </c>
      <c r="Q8">
        <v>2.5206204911609954E-2</v>
      </c>
      <c r="R8">
        <v>2.4319095615838417E-2</v>
      </c>
      <c r="S8">
        <v>4.0717376467725094E-2</v>
      </c>
      <c r="T8">
        <v>2.676429272438012E-2</v>
      </c>
    </row>
    <row r="9" spans="1:20" x14ac:dyDescent="0.25">
      <c r="A9" t="s">
        <v>11</v>
      </c>
      <c r="B9">
        <v>-2.3703159891255442E-2</v>
      </c>
      <c r="D9">
        <v>0.26854792953634099</v>
      </c>
      <c r="F9">
        <v>0.64261076941609563</v>
      </c>
      <c r="G9">
        <v>0.40573029604927457</v>
      </c>
      <c r="H9">
        <v>0.29811868899923105</v>
      </c>
      <c r="I9">
        <v>0.30497519480142776</v>
      </c>
      <c r="J9">
        <v>0.42979620993900941</v>
      </c>
      <c r="K9">
        <v>0.49390573505690227</v>
      </c>
      <c r="L9">
        <v>1</v>
      </c>
      <c r="N9">
        <v>2.6795381575510618E-2</v>
      </c>
      <c r="O9">
        <v>2.0723776700027334E-2</v>
      </c>
      <c r="P9">
        <v>1.9289461786816207E-2</v>
      </c>
      <c r="Q9">
        <v>1.9455510788290789E-2</v>
      </c>
      <c r="R9">
        <v>2.2728500838752521E-2</v>
      </c>
      <c r="S9">
        <v>2.676429272438012E-2</v>
      </c>
      <c r="T9">
        <v>7.2117990458255565E-2</v>
      </c>
    </row>
  </sheetData>
  <phoneticPr fontId="1" type="noConversion"/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DF70-FF66-4C11-A821-53A8692334E1}">
  <sheetPr codeName="Sheet3"/>
  <dimension ref="A1:C65536"/>
  <sheetViews>
    <sheetView workbookViewId="0">
      <selection activeCell="F16" sqref="F16"/>
    </sheetView>
  </sheetViews>
  <sheetFormatPr defaultColWidth="8.81640625" defaultRowHeight="12.5" x14ac:dyDescent="0.25"/>
  <cols>
    <col min="1" max="1" width="15.453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 s="2">
        <v>38954.977685185186</v>
      </c>
      <c r="B2">
        <v>9297000</v>
      </c>
    </row>
    <row r="3" spans="1:2" x14ac:dyDescent="0.25">
      <c r="A3" s="2">
        <v>38954.979074074072</v>
      </c>
      <c r="B3">
        <v>9267750</v>
      </c>
    </row>
    <row r="4" spans="1:2" x14ac:dyDescent="0.25">
      <c r="A4" s="2">
        <v>38954.980462962965</v>
      </c>
      <c r="B4">
        <v>9267750</v>
      </c>
    </row>
    <row r="5" spans="1:2" x14ac:dyDescent="0.25">
      <c r="A5" s="2">
        <v>38954.981851851851</v>
      </c>
      <c r="B5">
        <v>9267750</v>
      </c>
    </row>
    <row r="6" spans="1:2" x14ac:dyDescent="0.25">
      <c r="A6" s="2">
        <v>38954.983240740738</v>
      </c>
      <c r="B6">
        <v>9267750</v>
      </c>
    </row>
    <row r="7" spans="1:2" x14ac:dyDescent="0.25">
      <c r="A7" s="2">
        <v>38954.984629629631</v>
      </c>
      <c r="B7">
        <v>9297000</v>
      </c>
    </row>
    <row r="8" spans="1:2" x14ac:dyDescent="0.25">
      <c r="A8" s="2">
        <v>38954.986018518517</v>
      </c>
      <c r="B8">
        <v>9297000</v>
      </c>
    </row>
    <row r="9" spans="1:2" x14ac:dyDescent="0.25">
      <c r="A9" s="2"/>
    </row>
    <row r="10" spans="1:2" x14ac:dyDescent="0.25">
      <c r="A10" s="2"/>
    </row>
    <row r="11" spans="1:2" x14ac:dyDescent="0.25">
      <c r="A11" s="2"/>
    </row>
    <row r="12" spans="1:2" x14ac:dyDescent="0.25">
      <c r="A12" s="2"/>
    </row>
    <row r="13" spans="1:2" x14ac:dyDescent="0.25">
      <c r="A13" s="2"/>
    </row>
    <row r="14" spans="1:2" x14ac:dyDescent="0.25">
      <c r="A14" s="2"/>
    </row>
    <row r="15" spans="1:2" x14ac:dyDescent="0.25">
      <c r="A15" s="2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65536" spans="1:3" x14ac:dyDescent="0.25">
      <c r="A65536" s="2"/>
      <c r="B65536" s="2"/>
      <c r="C65536" s="2"/>
    </row>
  </sheetData>
  <phoneticPr fontId="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0892-726F-482E-8D76-4B2B5BFF3A9C}">
  <sheetPr codeName="Sheet7"/>
  <dimension ref="A1:R3052"/>
  <sheetViews>
    <sheetView workbookViewId="0"/>
  </sheetViews>
  <sheetFormatPr defaultColWidth="8.81640625" defaultRowHeight="12.5" x14ac:dyDescent="0.25"/>
  <cols>
    <col min="1" max="1" width="10.1796875" bestFit="1" customWidth="1"/>
  </cols>
  <sheetData>
    <row r="1" spans="1:18" x14ac:dyDescent="0.25">
      <c r="A1" t="s">
        <v>13</v>
      </c>
      <c r="B1" t="s">
        <v>7</v>
      </c>
      <c r="C1" t="s">
        <v>8</v>
      </c>
      <c r="D1" t="s">
        <v>65</v>
      </c>
      <c r="E1" t="s">
        <v>137</v>
      </c>
      <c r="F1" t="s">
        <v>6</v>
      </c>
      <c r="G1" t="s">
        <v>9</v>
      </c>
      <c r="H1" t="s">
        <v>10</v>
      </c>
      <c r="I1" t="s">
        <v>11</v>
      </c>
      <c r="J1" t="s">
        <v>111</v>
      </c>
      <c r="K1" t="s">
        <v>112</v>
      </c>
      <c r="L1" t="s">
        <v>103</v>
      </c>
      <c r="M1" t="s">
        <v>66</v>
      </c>
      <c r="N1" t="s">
        <v>33</v>
      </c>
      <c r="O1" t="s">
        <v>64</v>
      </c>
      <c r="P1" t="s">
        <v>99</v>
      </c>
      <c r="Q1" t="s">
        <v>37</v>
      </c>
      <c r="R1" t="s">
        <v>100</v>
      </c>
    </row>
    <row r="2" spans="1:18" x14ac:dyDescent="0.25">
      <c r="A2" s="3">
        <v>41505</v>
      </c>
      <c r="B2">
        <v>4000</v>
      </c>
      <c r="C2">
        <v>500</v>
      </c>
      <c r="D2">
        <v>0</v>
      </c>
      <c r="E2">
        <v>0</v>
      </c>
      <c r="F2">
        <v>5000</v>
      </c>
      <c r="G2">
        <v>1000</v>
      </c>
      <c r="H2">
        <v>2000</v>
      </c>
      <c r="I2">
        <v>1000</v>
      </c>
      <c r="J2">
        <v>0</v>
      </c>
      <c r="K2">
        <v>0</v>
      </c>
      <c r="L2">
        <v>0</v>
      </c>
      <c r="M2">
        <v>0</v>
      </c>
      <c r="N2">
        <v>406283</v>
      </c>
      <c r="O2">
        <v>0</v>
      </c>
      <c r="P2">
        <v>0</v>
      </c>
      <c r="Q2">
        <v>2200000</v>
      </c>
      <c r="R2">
        <v>0</v>
      </c>
    </row>
    <row r="3" spans="1:18" x14ac:dyDescent="0.25">
      <c r="A3" s="3">
        <v>41506</v>
      </c>
      <c r="B3">
        <v>4000</v>
      </c>
      <c r="C3">
        <v>500</v>
      </c>
      <c r="D3">
        <v>0</v>
      </c>
      <c r="E3">
        <v>0</v>
      </c>
      <c r="F3">
        <v>5000</v>
      </c>
      <c r="G3">
        <v>1000</v>
      </c>
      <c r="H3">
        <v>2000</v>
      </c>
      <c r="I3">
        <v>400</v>
      </c>
      <c r="J3">
        <v>0</v>
      </c>
      <c r="K3">
        <v>0</v>
      </c>
      <c r="L3">
        <v>0</v>
      </c>
      <c r="M3">
        <v>0</v>
      </c>
      <c r="N3">
        <v>364713</v>
      </c>
      <c r="O3">
        <v>0</v>
      </c>
      <c r="P3">
        <v>0</v>
      </c>
      <c r="Q3">
        <v>-100000</v>
      </c>
      <c r="R3">
        <v>0</v>
      </c>
    </row>
    <row r="4" spans="1:18" x14ac:dyDescent="0.25">
      <c r="A4" s="3">
        <v>41507</v>
      </c>
      <c r="B4">
        <v>4000</v>
      </c>
      <c r="C4">
        <v>500</v>
      </c>
      <c r="D4">
        <v>0</v>
      </c>
      <c r="E4">
        <v>0</v>
      </c>
      <c r="F4">
        <v>13000</v>
      </c>
      <c r="G4">
        <v>1000</v>
      </c>
      <c r="H4">
        <v>2000</v>
      </c>
      <c r="I4">
        <v>400</v>
      </c>
      <c r="J4">
        <v>0</v>
      </c>
      <c r="K4">
        <v>0</v>
      </c>
      <c r="L4">
        <v>0</v>
      </c>
      <c r="M4">
        <v>0</v>
      </c>
      <c r="N4">
        <v>240001</v>
      </c>
      <c r="O4">
        <v>0</v>
      </c>
      <c r="P4">
        <v>0</v>
      </c>
      <c r="Q4">
        <v>500000</v>
      </c>
      <c r="R4">
        <v>0</v>
      </c>
    </row>
    <row r="5" spans="1:18" x14ac:dyDescent="0.25">
      <c r="A5" s="3">
        <v>41508</v>
      </c>
      <c r="B5">
        <v>4000</v>
      </c>
      <c r="C5">
        <v>500</v>
      </c>
      <c r="D5">
        <v>0</v>
      </c>
      <c r="E5">
        <v>0</v>
      </c>
      <c r="F5">
        <v>13000</v>
      </c>
      <c r="G5">
        <v>1000</v>
      </c>
      <c r="H5">
        <v>2000</v>
      </c>
      <c r="I5">
        <v>400</v>
      </c>
      <c r="J5">
        <v>0</v>
      </c>
      <c r="K5">
        <v>0</v>
      </c>
      <c r="L5">
        <v>0</v>
      </c>
      <c r="M5">
        <v>0</v>
      </c>
      <c r="N5">
        <v>240001</v>
      </c>
      <c r="O5">
        <v>0</v>
      </c>
      <c r="P5">
        <v>0</v>
      </c>
      <c r="Q5">
        <v>0</v>
      </c>
      <c r="R5">
        <v>0</v>
      </c>
    </row>
    <row r="6" spans="1:18" x14ac:dyDescent="0.25">
      <c r="A6" s="3">
        <v>41509</v>
      </c>
      <c r="B6">
        <v>4000</v>
      </c>
      <c r="C6">
        <v>500</v>
      </c>
      <c r="D6">
        <v>0</v>
      </c>
      <c r="E6">
        <v>0</v>
      </c>
      <c r="F6">
        <v>13000</v>
      </c>
      <c r="G6">
        <v>1000</v>
      </c>
      <c r="H6">
        <v>2000</v>
      </c>
      <c r="I6">
        <v>400</v>
      </c>
      <c r="J6">
        <v>0</v>
      </c>
      <c r="K6">
        <v>0</v>
      </c>
      <c r="L6">
        <v>0</v>
      </c>
      <c r="M6">
        <v>0</v>
      </c>
      <c r="N6">
        <v>240001</v>
      </c>
      <c r="O6">
        <v>0</v>
      </c>
      <c r="P6">
        <v>0</v>
      </c>
      <c r="Q6">
        <v>0</v>
      </c>
      <c r="R6">
        <v>0</v>
      </c>
    </row>
    <row r="7" spans="1:18" x14ac:dyDescent="0.25">
      <c r="A7" s="3">
        <v>41512</v>
      </c>
      <c r="B7">
        <v>4000</v>
      </c>
      <c r="C7">
        <v>500</v>
      </c>
      <c r="D7">
        <v>0</v>
      </c>
      <c r="E7">
        <v>0</v>
      </c>
      <c r="F7">
        <v>13000</v>
      </c>
      <c r="G7">
        <v>1000</v>
      </c>
      <c r="H7">
        <v>2000</v>
      </c>
      <c r="I7">
        <v>400</v>
      </c>
      <c r="J7">
        <v>0</v>
      </c>
      <c r="K7">
        <v>0</v>
      </c>
      <c r="L7">
        <v>0</v>
      </c>
      <c r="M7">
        <v>0</v>
      </c>
      <c r="N7">
        <v>240001</v>
      </c>
      <c r="O7">
        <v>0</v>
      </c>
      <c r="P7">
        <v>0</v>
      </c>
      <c r="Q7">
        <v>0</v>
      </c>
      <c r="R7">
        <v>0</v>
      </c>
    </row>
    <row r="8" spans="1:18" x14ac:dyDescent="0.25">
      <c r="A8" s="3">
        <v>41513</v>
      </c>
      <c r="B8">
        <v>4000</v>
      </c>
      <c r="C8">
        <v>500</v>
      </c>
      <c r="D8">
        <v>0</v>
      </c>
      <c r="E8">
        <v>0</v>
      </c>
      <c r="F8">
        <v>13000</v>
      </c>
      <c r="G8">
        <v>1000</v>
      </c>
      <c r="H8">
        <v>2000</v>
      </c>
      <c r="I8">
        <v>400</v>
      </c>
      <c r="J8">
        <v>0</v>
      </c>
      <c r="K8">
        <v>0</v>
      </c>
      <c r="L8">
        <v>0</v>
      </c>
      <c r="M8">
        <v>0</v>
      </c>
      <c r="N8">
        <v>240001</v>
      </c>
      <c r="O8">
        <v>0</v>
      </c>
      <c r="P8">
        <v>0</v>
      </c>
      <c r="Q8">
        <v>0</v>
      </c>
      <c r="R8">
        <v>0</v>
      </c>
    </row>
    <row r="9" spans="1:18" x14ac:dyDescent="0.25">
      <c r="A9" s="3">
        <v>41514</v>
      </c>
      <c r="B9">
        <v>4000</v>
      </c>
      <c r="C9">
        <v>500</v>
      </c>
      <c r="D9">
        <v>0</v>
      </c>
      <c r="E9">
        <v>0</v>
      </c>
      <c r="F9">
        <v>13000</v>
      </c>
      <c r="G9">
        <v>1000</v>
      </c>
      <c r="H9">
        <v>2000</v>
      </c>
      <c r="I9">
        <v>400</v>
      </c>
      <c r="J9">
        <v>0</v>
      </c>
      <c r="K9">
        <v>0</v>
      </c>
      <c r="L9">
        <v>0</v>
      </c>
      <c r="M9">
        <v>0</v>
      </c>
      <c r="N9">
        <v>240001</v>
      </c>
      <c r="O9">
        <v>0</v>
      </c>
      <c r="P9">
        <v>0</v>
      </c>
      <c r="Q9">
        <v>0</v>
      </c>
      <c r="R9">
        <v>0</v>
      </c>
    </row>
    <row r="10" spans="1:18" x14ac:dyDescent="0.25">
      <c r="A10" s="3">
        <v>41515</v>
      </c>
      <c r="B10">
        <v>4000</v>
      </c>
      <c r="C10">
        <v>500</v>
      </c>
      <c r="D10">
        <v>0</v>
      </c>
      <c r="E10">
        <v>0</v>
      </c>
      <c r="F10">
        <v>13000</v>
      </c>
      <c r="G10">
        <v>1000</v>
      </c>
      <c r="H10">
        <v>2000</v>
      </c>
      <c r="I10">
        <v>400</v>
      </c>
      <c r="J10">
        <v>0</v>
      </c>
      <c r="K10">
        <v>0</v>
      </c>
      <c r="L10">
        <v>0</v>
      </c>
      <c r="M10">
        <v>0</v>
      </c>
      <c r="N10">
        <v>240001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s="3">
        <v>41516</v>
      </c>
      <c r="B11">
        <v>4000</v>
      </c>
      <c r="C11">
        <v>500</v>
      </c>
      <c r="D11">
        <v>0</v>
      </c>
      <c r="E11">
        <v>0</v>
      </c>
      <c r="F11">
        <v>13000</v>
      </c>
      <c r="G11">
        <v>1000</v>
      </c>
      <c r="H11">
        <v>2000</v>
      </c>
      <c r="I11">
        <v>400</v>
      </c>
      <c r="J11">
        <v>0</v>
      </c>
      <c r="K11">
        <v>0</v>
      </c>
      <c r="L11">
        <v>0</v>
      </c>
      <c r="M11">
        <v>0</v>
      </c>
      <c r="N11">
        <v>240001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s="3">
        <v>41519</v>
      </c>
      <c r="B12">
        <v>4000</v>
      </c>
      <c r="C12">
        <v>500</v>
      </c>
      <c r="D12">
        <v>0</v>
      </c>
      <c r="E12">
        <v>0</v>
      </c>
      <c r="F12">
        <v>13000</v>
      </c>
      <c r="G12">
        <v>1000</v>
      </c>
      <c r="H12">
        <v>2000</v>
      </c>
      <c r="I12">
        <v>400</v>
      </c>
      <c r="J12">
        <v>0</v>
      </c>
      <c r="K12">
        <v>0</v>
      </c>
      <c r="L12">
        <v>0</v>
      </c>
      <c r="M12">
        <v>0</v>
      </c>
      <c r="N12">
        <v>240001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s="3">
        <v>41520</v>
      </c>
      <c r="B13">
        <v>4000</v>
      </c>
      <c r="C13">
        <v>500</v>
      </c>
      <c r="D13">
        <v>0</v>
      </c>
      <c r="E13">
        <v>0</v>
      </c>
      <c r="F13">
        <v>13000</v>
      </c>
      <c r="G13">
        <v>1000</v>
      </c>
      <c r="H13">
        <v>2000</v>
      </c>
      <c r="I13">
        <v>400</v>
      </c>
      <c r="J13">
        <v>0</v>
      </c>
      <c r="K13">
        <v>0</v>
      </c>
      <c r="L13">
        <v>0</v>
      </c>
      <c r="M13">
        <v>0</v>
      </c>
      <c r="N13">
        <v>240001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s="3">
        <v>41521</v>
      </c>
      <c r="B14">
        <v>4000</v>
      </c>
      <c r="C14">
        <v>500</v>
      </c>
      <c r="D14">
        <v>0</v>
      </c>
      <c r="E14">
        <v>0</v>
      </c>
      <c r="F14">
        <v>13000</v>
      </c>
      <c r="G14">
        <v>1000</v>
      </c>
      <c r="H14">
        <v>2000</v>
      </c>
      <c r="I14">
        <v>400</v>
      </c>
      <c r="J14">
        <v>0</v>
      </c>
      <c r="K14">
        <v>0</v>
      </c>
      <c r="L14">
        <v>0</v>
      </c>
      <c r="M14">
        <v>0</v>
      </c>
      <c r="N14">
        <v>240001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s="3">
        <v>41522</v>
      </c>
      <c r="B15">
        <v>4000</v>
      </c>
      <c r="C15">
        <v>500</v>
      </c>
      <c r="D15">
        <v>0</v>
      </c>
      <c r="E15">
        <v>0</v>
      </c>
      <c r="F15">
        <v>13000</v>
      </c>
      <c r="G15">
        <v>1000</v>
      </c>
      <c r="H15">
        <v>2000</v>
      </c>
      <c r="I15">
        <v>400</v>
      </c>
      <c r="J15">
        <v>0</v>
      </c>
      <c r="K15">
        <v>0</v>
      </c>
      <c r="L15">
        <v>0</v>
      </c>
      <c r="M15">
        <v>0</v>
      </c>
      <c r="N15">
        <v>240001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s="3">
        <v>41523</v>
      </c>
      <c r="B16">
        <v>4000</v>
      </c>
      <c r="C16">
        <v>500</v>
      </c>
      <c r="D16">
        <v>0</v>
      </c>
      <c r="E16">
        <v>0</v>
      </c>
      <c r="F16">
        <v>13000</v>
      </c>
      <c r="G16">
        <v>1000</v>
      </c>
      <c r="H16">
        <v>2000</v>
      </c>
      <c r="I16">
        <v>400</v>
      </c>
      <c r="J16">
        <v>0</v>
      </c>
      <c r="K16">
        <v>0</v>
      </c>
      <c r="L16">
        <v>0</v>
      </c>
      <c r="M16">
        <v>0</v>
      </c>
      <c r="N16">
        <v>240001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s="3">
        <v>41526</v>
      </c>
      <c r="B17">
        <v>4000</v>
      </c>
      <c r="C17">
        <v>500</v>
      </c>
      <c r="D17">
        <v>0</v>
      </c>
      <c r="E17">
        <v>0</v>
      </c>
      <c r="F17">
        <v>13000</v>
      </c>
      <c r="G17">
        <v>1000</v>
      </c>
      <c r="H17">
        <v>2000</v>
      </c>
      <c r="I17">
        <v>400</v>
      </c>
      <c r="J17">
        <v>0</v>
      </c>
      <c r="K17">
        <v>0</v>
      </c>
      <c r="L17">
        <v>0</v>
      </c>
      <c r="M17">
        <v>0</v>
      </c>
      <c r="N17">
        <v>240001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s="3">
        <v>41527</v>
      </c>
      <c r="B18">
        <v>4000</v>
      </c>
      <c r="C18">
        <v>500</v>
      </c>
      <c r="D18">
        <v>0</v>
      </c>
      <c r="E18">
        <v>0</v>
      </c>
      <c r="F18">
        <v>13000</v>
      </c>
      <c r="G18">
        <v>1000</v>
      </c>
      <c r="H18">
        <v>2000</v>
      </c>
      <c r="I18">
        <v>400</v>
      </c>
      <c r="J18">
        <v>0</v>
      </c>
      <c r="K18">
        <v>0</v>
      </c>
      <c r="L18">
        <v>0</v>
      </c>
      <c r="M18">
        <v>0</v>
      </c>
      <c r="N18">
        <v>240001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s="3">
        <v>41528</v>
      </c>
      <c r="B19">
        <v>4000</v>
      </c>
      <c r="C19">
        <v>500</v>
      </c>
      <c r="D19">
        <v>0</v>
      </c>
      <c r="E19">
        <v>0</v>
      </c>
      <c r="F19">
        <v>13000</v>
      </c>
      <c r="G19">
        <v>1000</v>
      </c>
      <c r="H19">
        <v>2000</v>
      </c>
      <c r="I19">
        <v>400</v>
      </c>
      <c r="J19">
        <v>0</v>
      </c>
      <c r="K19">
        <v>0</v>
      </c>
      <c r="L19">
        <v>0</v>
      </c>
      <c r="M19">
        <v>0</v>
      </c>
      <c r="N19">
        <v>240001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s="3">
        <v>41529</v>
      </c>
      <c r="B20">
        <v>4000</v>
      </c>
      <c r="C20">
        <v>500</v>
      </c>
      <c r="D20">
        <v>0</v>
      </c>
      <c r="E20">
        <v>0</v>
      </c>
      <c r="F20">
        <v>13000</v>
      </c>
      <c r="G20">
        <v>1000</v>
      </c>
      <c r="H20">
        <v>2000</v>
      </c>
      <c r="I20">
        <v>400</v>
      </c>
      <c r="J20">
        <v>0</v>
      </c>
      <c r="K20">
        <v>0</v>
      </c>
      <c r="L20">
        <v>0</v>
      </c>
      <c r="M20">
        <v>0</v>
      </c>
      <c r="N20">
        <v>240001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s="3">
        <v>41530</v>
      </c>
      <c r="B21">
        <v>4000</v>
      </c>
      <c r="C21">
        <v>500</v>
      </c>
      <c r="D21">
        <v>0</v>
      </c>
      <c r="E21">
        <v>0</v>
      </c>
      <c r="F21">
        <v>13000</v>
      </c>
      <c r="G21">
        <v>1000</v>
      </c>
      <c r="H21">
        <v>2000</v>
      </c>
      <c r="I21">
        <v>400</v>
      </c>
      <c r="J21">
        <v>0</v>
      </c>
      <c r="K21">
        <v>0</v>
      </c>
      <c r="L21">
        <v>0</v>
      </c>
      <c r="M21">
        <v>0</v>
      </c>
      <c r="N21">
        <v>240001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s="3">
        <v>41533</v>
      </c>
      <c r="B22">
        <v>4000</v>
      </c>
      <c r="C22">
        <v>500</v>
      </c>
      <c r="D22">
        <v>0</v>
      </c>
      <c r="E22">
        <v>0</v>
      </c>
      <c r="F22">
        <v>13000</v>
      </c>
      <c r="G22">
        <v>1000</v>
      </c>
      <c r="H22">
        <v>2000</v>
      </c>
      <c r="I22">
        <v>400</v>
      </c>
      <c r="J22">
        <v>0</v>
      </c>
      <c r="K22">
        <v>0</v>
      </c>
      <c r="L22">
        <v>0</v>
      </c>
      <c r="M22">
        <v>0</v>
      </c>
      <c r="N22">
        <v>240001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 s="3">
        <v>41534</v>
      </c>
      <c r="B23">
        <v>4000</v>
      </c>
      <c r="C23">
        <v>500</v>
      </c>
      <c r="D23">
        <v>0</v>
      </c>
      <c r="E23">
        <v>0</v>
      </c>
      <c r="F23">
        <v>13000</v>
      </c>
      <c r="G23">
        <v>1000</v>
      </c>
      <c r="H23">
        <v>2000</v>
      </c>
      <c r="I23">
        <v>400</v>
      </c>
      <c r="J23">
        <v>0</v>
      </c>
      <c r="K23">
        <v>0</v>
      </c>
      <c r="L23">
        <v>0</v>
      </c>
      <c r="M23">
        <v>0</v>
      </c>
      <c r="N23">
        <v>240001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s="3">
        <v>41535</v>
      </c>
      <c r="B24">
        <v>4000</v>
      </c>
      <c r="C24">
        <v>500</v>
      </c>
      <c r="D24">
        <v>0</v>
      </c>
      <c r="E24">
        <v>0</v>
      </c>
      <c r="F24">
        <v>13000</v>
      </c>
      <c r="G24">
        <v>1000</v>
      </c>
      <c r="H24">
        <v>2000</v>
      </c>
      <c r="I24">
        <v>400</v>
      </c>
      <c r="J24">
        <v>0</v>
      </c>
      <c r="K24">
        <v>0</v>
      </c>
      <c r="L24">
        <v>0</v>
      </c>
      <c r="M24">
        <v>0</v>
      </c>
      <c r="N24">
        <v>240001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 s="3">
        <v>41536</v>
      </c>
      <c r="B25">
        <v>4000</v>
      </c>
      <c r="C25">
        <v>500</v>
      </c>
      <c r="D25">
        <v>0</v>
      </c>
      <c r="E25">
        <v>0</v>
      </c>
      <c r="F25">
        <v>13000</v>
      </c>
      <c r="G25">
        <v>1000</v>
      </c>
      <c r="H25">
        <v>2000</v>
      </c>
      <c r="I25">
        <v>400</v>
      </c>
      <c r="J25">
        <v>0</v>
      </c>
      <c r="K25">
        <v>0</v>
      </c>
      <c r="L25">
        <v>0</v>
      </c>
      <c r="M25">
        <v>0</v>
      </c>
      <c r="N25">
        <v>240001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 s="3">
        <v>41537</v>
      </c>
      <c r="B26">
        <v>4000</v>
      </c>
      <c r="C26">
        <v>500</v>
      </c>
      <c r="D26">
        <v>0</v>
      </c>
      <c r="E26">
        <v>0</v>
      </c>
      <c r="F26">
        <v>13000</v>
      </c>
      <c r="G26">
        <v>1000</v>
      </c>
      <c r="H26">
        <v>2000</v>
      </c>
      <c r="I26">
        <v>400</v>
      </c>
      <c r="J26">
        <v>0</v>
      </c>
      <c r="K26">
        <v>0</v>
      </c>
      <c r="L26">
        <v>0</v>
      </c>
      <c r="M26">
        <v>0</v>
      </c>
      <c r="N26">
        <v>240001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 s="3">
        <v>41540</v>
      </c>
      <c r="B27">
        <v>4000</v>
      </c>
      <c r="C27">
        <v>500</v>
      </c>
      <c r="D27">
        <v>0</v>
      </c>
      <c r="E27">
        <v>0</v>
      </c>
      <c r="F27">
        <v>13000</v>
      </c>
      <c r="G27">
        <v>1000</v>
      </c>
      <c r="H27">
        <v>2000</v>
      </c>
      <c r="I27">
        <v>400</v>
      </c>
      <c r="J27">
        <v>0</v>
      </c>
      <c r="K27">
        <v>0</v>
      </c>
      <c r="L27">
        <v>0</v>
      </c>
      <c r="M27">
        <v>0</v>
      </c>
      <c r="N27">
        <v>240001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 s="3">
        <v>41541</v>
      </c>
      <c r="B28">
        <v>4000</v>
      </c>
      <c r="C28">
        <v>500</v>
      </c>
      <c r="D28">
        <v>0</v>
      </c>
      <c r="E28">
        <v>0</v>
      </c>
      <c r="F28">
        <v>13000</v>
      </c>
      <c r="G28">
        <v>1000</v>
      </c>
      <c r="H28">
        <v>2000</v>
      </c>
      <c r="I28">
        <v>400</v>
      </c>
      <c r="J28">
        <v>0</v>
      </c>
      <c r="K28">
        <v>0</v>
      </c>
      <c r="L28">
        <v>0</v>
      </c>
      <c r="M28">
        <v>0</v>
      </c>
      <c r="N28">
        <v>240001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s="3">
        <v>41542</v>
      </c>
      <c r="B29">
        <v>4000</v>
      </c>
      <c r="C29">
        <v>500</v>
      </c>
      <c r="D29">
        <v>0</v>
      </c>
      <c r="E29">
        <v>0</v>
      </c>
      <c r="F29">
        <v>13000</v>
      </c>
      <c r="G29">
        <v>1000</v>
      </c>
      <c r="H29">
        <v>2000</v>
      </c>
      <c r="I29">
        <v>400</v>
      </c>
      <c r="J29">
        <v>0</v>
      </c>
      <c r="K29">
        <v>0</v>
      </c>
      <c r="L29">
        <v>0</v>
      </c>
      <c r="M29">
        <v>0</v>
      </c>
      <c r="N29">
        <v>240001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 s="3">
        <v>41543</v>
      </c>
      <c r="B30">
        <v>4000</v>
      </c>
      <c r="C30">
        <v>500</v>
      </c>
      <c r="D30">
        <v>0</v>
      </c>
      <c r="E30">
        <v>0</v>
      </c>
      <c r="F30">
        <v>13000</v>
      </c>
      <c r="G30">
        <v>1000</v>
      </c>
      <c r="H30">
        <v>2000</v>
      </c>
      <c r="I30">
        <v>400</v>
      </c>
      <c r="J30">
        <v>0</v>
      </c>
      <c r="K30">
        <v>0</v>
      </c>
      <c r="L30">
        <v>0</v>
      </c>
      <c r="M30">
        <v>0</v>
      </c>
      <c r="N30">
        <v>240001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s="3">
        <v>41544</v>
      </c>
      <c r="B31">
        <v>4000</v>
      </c>
      <c r="C31">
        <v>500</v>
      </c>
      <c r="D31">
        <v>0</v>
      </c>
      <c r="E31">
        <v>0</v>
      </c>
      <c r="F31">
        <v>13000</v>
      </c>
      <c r="G31">
        <v>1000</v>
      </c>
      <c r="H31">
        <v>2000</v>
      </c>
      <c r="I31">
        <v>400</v>
      </c>
      <c r="J31">
        <v>0</v>
      </c>
      <c r="K31">
        <v>0</v>
      </c>
      <c r="L31">
        <v>0</v>
      </c>
      <c r="M31">
        <v>0</v>
      </c>
      <c r="N31">
        <v>240001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 s="3">
        <v>41547</v>
      </c>
      <c r="B32">
        <v>4000</v>
      </c>
      <c r="C32">
        <v>500</v>
      </c>
      <c r="D32">
        <v>0</v>
      </c>
      <c r="E32">
        <v>0</v>
      </c>
      <c r="F32">
        <v>13000</v>
      </c>
      <c r="G32">
        <v>1000</v>
      </c>
      <c r="H32">
        <v>2000</v>
      </c>
      <c r="I32">
        <v>400</v>
      </c>
      <c r="J32">
        <v>0</v>
      </c>
      <c r="K32">
        <v>0</v>
      </c>
      <c r="L32">
        <v>0</v>
      </c>
      <c r="M32">
        <v>0</v>
      </c>
      <c r="N32">
        <v>240001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 s="3">
        <v>41548</v>
      </c>
      <c r="B33">
        <v>4000</v>
      </c>
      <c r="C33">
        <v>500</v>
      </c>
      <c r="D33">
        <v>0</v>
      </c>
      <c r="E33">
        <v>0</v>
      </c>
      <c r="F33">
        <v>13000</v>
      </c>
      <c r="G33">
        <v>1000</v>
      </c>
      <c r="H33">
        <v>2000</v>
      </c>
      <c r="I33">
        <v>400</v>
      </c>
      <c r="J33">
        <v>0</v>
      </c>
      <c r="K33">
        <v>0</v>
      </c>
      <c r="L33">
        <v>0</v>
      </c>
      <c r="M33">
        <v>0</v>
      </c>
      <c r="N33">
        <v>240001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s="3">
        <v>41549</v>
      </c>
      <c r="B34">
        <v>4000</v>
      </c>
      <c r="C34">
        <v>500</v>
      </c>
      <c r="D34">
        <v>0</v>
      </c>
      <c r="E34">
        <v>0</v>
      </c>
      <c r="F34">
        <v>13000</v>
      </c>
      <c r="G34">
        <v>1000</v>
      </c>
      <c r="H34">
        <v>2000</v>
      </c>
      <c r="I34">
        <v>400</v>
      </c>
      <c r="J34">
        <v>0</v>
      </c>
      <c r="K34">
        <v>0</v>
      </c>
      <c r="L34">
        <v>0</v>
      </c>
      <c r="M34">
        <v>0</v>
      </c>
      <c r="N34">
        <v>240001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 s="3">
        <v>41550</v>
      </c>
      <c r="B35">
        <v>4000</v>
      </c>
      <c r="C35">
        <v>500</v>
      </c>
      <c r="D35">
        <v>0</v>
      </c>
      <c r="E35">
        <v>0</v>
      </c>
      <c r="F35">
        <v>13000</v>
      </c>
      <c r="G35">
        <v>1000</v>
      </c>
      <c r="H35">
        <v>2000</v>
      </c>
      <c r="I35">
        <v>400</v>
      </c>
      <c r="J35">
        <v>0</v>
      </c>
      <c r="K35">
        <v>0</v>
      </c>
      <c r="L35">
        <v>0</v>
      </c>
      <c r="M35">
        <v>0</v>
      </c>
      <c r="N35">
        <v>240001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 s="3">
        <v>41551</v>
      </c>
      <c r="B36">
        <v>4000</v>
      </c>
      <c r="C36">
        <v>500</v>
      </c>
      <c r="D36">
        <v>0</v>
      </c>
      <c r="E36">
        <v>0</v>
      </c>
      <c r="F36">
        <v>13000</v>
      </c>
      <c r="G36">
        <v>1000</v>
      </c>
      <c r="H36">
        <v>2000</v>
      </c>
      <c r="I36">
        <v>400</v>
      </c>
      <c r="J36">
        <v>0</v>
      </c>
      <c r="K36">
        <v>0</v>
      </c>
      <c r="L36">
        <v>0</v>
      </c>
      <c r="M36">
        <v>0</v>
      </c>
      <c r="N36">
        <v>240001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s="3">
        <v>41554</v>
      </c>
      <c r="B37">
        <v>4000</v>
      </c>
      <c r="C37">
        <v>500</v>
      </c>
      <c r="D37">
        <v>0</v>
      </c>
      <c r="E37">
        <v>0</v>
      </c>
      <c r="F37">
        <v>13000</v>
      </c>
      <c r="G37">
        <v>1000</v>
      </c>
      <c r="H37">
        <v>2000</v>
      </c>
      <c r="I37">
        <v>400</v>
      </c>
      <c r="J37">
        <v>0</v>
      </c>
      <c r="K37">
        <v>0</v>
      </c>
      <c r="L37">
        <v>0</v>
      </c>
      <c r="M37">
        <v>0</v>
      </c>
      <c r="N37">
        <v>240001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 s="3">
        <v>41555</v>
      </c>
      <c r="B38">
        <v>4000</v>
      </c>
      <c r="C38">
        <v>500</v>
      </c>
      <c r="D38">
        <v>0</v>
      </c>
      <c r="E38">
        <v>0</v>
      </c>
      <c r="F38">
        <v>13000</v>
      </c>
      <c r="G38">
        <v>1000</v>
      </c>
      <c r="H38">
        <v>2000</v>
      </c>
      <c r="I38">
        <v>400</v>
      </c>
      <c r="J38">
        <v>0</v>
      </c>
      <c r="K38">
        <v>0</v>
      </c>
      <c r="L38">
        <v>0</v>
      </c>
      <c r="M38">
        <v>0</v>
      </c>
      <c r="N38">
        <v>240001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 s="3">
        <v>41556</v>
      </c>
      <c r="B39">
        <v>4000</v>
      </c>
      <c r="C39">
        <v>500</v>
      </c>
      <c r="D39">
        <v>0</v>
      </c>
      <c r="E39">
        <v>0</v>
      </c>
      <c r="F39">
        <v>13000</v>
      </c>
      <c r="G39">
        <v>1000</v>
      </c>
      <c r="H39">
        <v>2000</v>
      </c>
      <c r="I39">
        <v>400</v>
      </c>
      <c r="J39">
        <v>0</v>
      </c>
      <c r="K39">
        <v>0</v>
      </c>
      <c r="L39">
        <v>0</v>
      </c>
      <c r="M39">
        <v>0</v>
      </c>
      <c r="N39">
        <v>240001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 s="3">
        <v>41557</v>
      </c>
      <c r="B40">
        <v>4000</v>
      </c>
      <c r="C40">
        <v>500</v>
      </c>
      <c r="D40">
        <v>0</v>
      </c>
      <c r="E40">
        <v>0</v>
      </c>
      <c r="F40">
        <v>13000</v>
      </c>
      <c r="G40">
        <v>1000</v>
      </c>
      <c r="H40">
        <v>2000</v>
      </c>
      <c r="I40">
        <v>400</v>
      </c>
      <c r="J40">
        <v>0</v>
      </c>
      <c r="K40">
        <v>0</v>
      </c>
      <c r="L40">
        <v>0</v>
      </c>
      <c r="M40">
        <v>0</v>
      </c>
      <c r="N40">
        <v>240001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 s="3">
        <v>41558</v>
      </c>
      <c r="B41">
        <v>4000</v>
      </c>
      <c r="C41">
        <v>500</v>
      </c>
      <c r="D41">
        <v>0</v>
      </c>
      <c r="E41">
        <v>0</v>
      </c>
      <c r="F41">
        <v>13000</v>
      </c>
      <c r="G41">
        <v>1000</v>
      </c>
      <c r="H41">
        <v>2000</v>
      </c>
      <c r="I41">
        <v>400</v>
      </c>
      <c r="J41">
        <v>0</v>
      </c>
      <c r="K41">
        <v>0</v>
      </c>
      <c r="L41">
        <v>0</v>
      </c>
      <c r="M41">
        <v>0</v>
      </c>
      <c r="N41">
        <v>240001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 s="3">
        <v>41561</v>
      </c>
      <c r="B42">
        <v>4000</v>
      </c>
      <c r="C42">
        <v>500</v>
      </c>
      <c r="D42">
        <v>0</v>
      </c>
      <c r="E42">
        <v>0</v>
      </c>
      <c r="F42">
        <v>13000</v>
      </c>
      <c r="G42">
        <v>1000</v>
      </c>
      <c r="H42">
        <v>2000</v>
      </c>
      <c r="I42">
        <v>400</v>
      </c>
      <c r="J42">
        <v>0</v>
      </c>
      <c r="K42">
        <v>0</v>
      </c>
      <c r="L42">
        <v>0</v>
      </c>
      <c r="M42">
        <v>0</v>
      </c>
      <c r="N42">
        <v>240001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 s="3">
        <v>41562</v>
      </c>
      <c r="B43">
        <v>4000</v>
      </c>
      <c r="C43">
        <v>500</v>
      </c>
      <c r="D43">
        <v>0</v>
      </c>
      <c r="E43">
        <v>0</v>
      </c>
      <c r="F43">
        <v>13000</v>
      </c>
      <c r="G43">
        <v>1000</v>
      </c>
      <c r="H43">
        <v>2000</v>
      </c>
      <c r="I43">
        <v>400</v>
      </c>
      <c r="J43">
        <v>0</v>
      </c>
      <c r="K43">
        <v>0</v>
      </c>
      <c r="L43">
        <v>0</v>
      </c>
      <c r="M43">
        <v>0</v>
      </c>
      <c r="N43">
        <v>240001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 s="3">
        <v>41563</v>
      </c>
      <c r="B44">
        <v>4000</v>
      </c>
      <c r="C44">
        <v>500</v>
      </c>
      <c r="D44">
        <v>0</v>
      </c>
      <c r="E44">
        <v>0</v>
      </c>
      <c r="F44">
        <v>13000</v>
      </c>
      <c r="G44">
        <v>1000</v>
      </c>
      <c r="H44">
        <v>2000</v>
      </c>
      <c r="I44">
        <v>400</v>
      </c>
      <c r="J44">
        <v>0</v>
      </c>
      <c r="K44">
        <v>0</v>
      </c>
      <c r="L44">
        <v>0</v>
      </c>
      <c r="M44">
        <v>0</v>
      </c>
      <c r="N44">
        <v>240001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 s="3">
        <v>41564</v>
      </c>
      <c r="B45">
        <v>4000</v>
      </c>
      <c r="C45">
        <v>500</v>
      </c>
      <c r="D45">
        <v>0</v>
      </c>
      <c r="E45">
        <v>0</v>
      </c>
      <c r="F45">
        <v>13000</v>
      </c>
      <c r="G45">
        <v>1000</v>
      </c>
      <c r="H45">
        <v>2000</v>
      </c>
      <c r="I45">
        <v>400</v>
      </c>
      <c r="J45">
        <v>0</v>
      </c>
      <c r="K45">
        <v>0</v>
      </c>
      <c r="L45">
        <v>0</v>
      </c>
      <c r="M45">
        <v>0</v>
      </c>
      <c r="N45">
        <v>240001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 s="3">
        <v>41565</v>
      </c>
      <c r="B46">
        <v>4000</v>
      </c>
      <c r="C46">
        <v>500</v>
      </c>
      <c r="D46">
        <v>0</v>
      </c>
      <c r="E46">
        <v>0</v>
      </c>
      <c r="F46">
        <v>13000</v>
      </c>
      <c r="G46">
        <v>1000</v>
      </c>
      <c r="H46">
        <v>2000</v>
      </c>
      <c r="I46">
        <v>400</v>
      </c>
      <c r="J46">
        <v>0</v>
      </c>
      <c r="K46">
        <v>0</v>
      </c>
      <c r="L46">
        <v>0</v>
      </c>
      <c r="M46">
        <v>0</v>
      </c>
      <c r="N46">
        <v>240001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 s="3">
        <v>41568</v>
      </c>
      <c r="B47">
        <v>4000</v>
      </c>
      <c r="C47">
        <v>500</v>
      </c>
      <c r="D47">
        <v>0</v>
      </c>
      <c r="E47">
        <v>0</v>
      </c>
      <c r="F47">
        <v>13000</v>
      </c>
      <c r="G47">
        <v>1000</v>
      </c>
      <c r="H47">
        <v>2000</v>
      </c>
      <c r="I47">
        <v>400</v>
      </c>
      <c r="J47">
        <v>0</v>
      </c>
      <c r="K47">
        <v>0</v>
      </c>
      <c r="L47">
        <v>0</v>
      </c>
      <c r="M47">
        <v>0</v>
      </c>
      <c r="N47">
        <v>240001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 s="3">
        <v>41569</v>
      </c>
      <c r="B48">
        <v>4000</v>
      </c>
      <c r="C48">
        <v>500</v>
      </c>
      <c r="D48">
        <v>0</v>
      </c>
      <c r="E48">
        <v>0</v>
      </c>
      <c r="F48">
        <v>13000</v>
      </c>
      <c r="G48">
        <v>1000</v>
      </c>
      <c r="H48">
        <v>2000</v>
      </c>
      <c r="I48">
        <v>400</v>
      </c>
      <c r="J48">
        <v>0</v>
      </c>
      <c r="K48">
        <v>0</v>
      </c>
      <c r="L48">
        <v>0</v>
      </c>
      <c r="M48">
        <v>0</v>
      </c>
      <c r="N48">
        <v>240001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 s="3">
        <v>41570</v>
      </c>
      <c r="B49">
        <v>4000</v>
      </c>
      <c r="C49">
        <v>500</v>
      </c>
      <c r="D49">
        <v>0</v>
      </c>
      <c r="E49">
        <v>0</v>
      </c>
      <c r="F49">
        <v>13000</v>
      </c>
      <c r="G49">
        <v>1000</v>
      </c>
      <c r="H49">
        <v>2000</v>
      </c>
      <c r="I49">
        <v>400</v>
      </c>
      <c r="J49">
        <v>0</v>
      </c>
      <c r="K49">
        <v>0</v>
      </c>
      <c r="L49">
        <v>0</v>
      </c>
      <c r="M49">
        <v>0</v>
      </c>
      <c r="N49">
        <v>240001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 s="3">
        <v>41571</v>
      </c>
      <c r="B50">
        <v>4000</v>
      </c>
      <c r="C50">
        <v>500</v>
      </c>
      <c r="D50">
        <v>0</v>
      </c>
      <c r="E50">
        <v>0</v>
      </c>
      <c r="F50">
        <v>13000</v>
      </c>
      <c r="G50">
        <v>1000</v>
      </c>
      <c r="H50">
        <v>2000</v>
      </c>
      <c r="I50">
        <v>400</v>
      </c>
      <c r="J50">
        <v>0</v>
      </c>
      <c r="K50">
        <v>0</v>
      </c>
      <c r="L50">
        <v>0</v>
      </c>
      <c r="M50">
        <v>0</v>
      </c>
      <c r="N50">
        <v>240001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 s="3">
        <v>41572</v>
      </c>
      <c r="B51">
        <v>4000</v>
      </c>
      <c r="C51">
        <v>500</v>
      </c>
      <c r="D51">
        <v>0</v>
      </c>
      <c r="E51">
        <v>0</v>
      </c>
      <c r="F51">
        <v>13000</v>
      </c>
      <c r="G51">
        <v>1000</v>
      </c>
      <c r="H51">
        <v>2000</v>
      </c>
      <c r="I51">
        <v>400</v>
      </c>
      <c r="J51">
        <v>0</v>
      </c>
      <c r="K51">
        <v>0</v>
      </c>
      <c r="L51">
        <v>0</v>
      </c>
      <c r="M51">
        <v>0</v>
      </c>
      <c r="N51">
        <v>240001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 s="3">
        <v>41575</v>
      </c>
      <c r="B52">
        <v>4000</v>
      </c>
      <c r="C52">
        <v>500</v>
      </c>
      <c r="D52">
        <v>0</v>
      </c>
      <c r="E52">
        <v>0</v>
      </c>
      <c r="F52">
        <v>13000</v>
      </c>
      <c r="G52">
        <v>1000</v>
      </c>
      <c r="H52">
        <v>2000</v>
      </c>
      <c r="I52">
        <v>400</v>
      </c>
      <c r="J52">
        <v>0</v>
      </c>
      <c r="K52">
        <v>0</v>
      </c>
      <c r="L52">
        <v>0</v>
      </c>
      <c r="M52">
        <v>0</v>
      </c>
      <c r="N52">
        <v>240001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 s="3">
        <v>41576</v>
      </c>
      <c r="B53">
        <v>4000</v>
      </c>
      <c r="C53">
        <v>500</v>
      </c>
      <c r="D53">
        <v>0</v>
      </c>
      <c r="E53">
        <v>0</v>
      </c>
      <c r="F53">
        <v>13000</v>
      </c>
      <c r="G53">
        <v>1000</v>
      </c>
      <c r="H53">
        <v>2000</v>
      </c>
      <c r="I53">
        <v>400</v>
      </c>
      <c r="J53">
        <v>0</v>
      </c>
      <c r="K53">
        <v>0</v>
      </c>
      <c r="L53">
        <v>0</v>
      </c>
      <c r="M53">
        <v>0</v>
      </c>
      <c r="N53">
        <v>240001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 s="3">
        <v>41577</v>
      </c>
      <c r="B54">
        <v>4000</v>
      </c>
      <c r="C54">
        <v>500</v>
      </c>
      <c r="D54">
        <v>0</v>
      </c>
      <c r="E54">
        <v>0</v>
      </c>
      <c r="F54">
        <v>13000</v>
      </c>
      <c r="G54">
        <v>1000</v>
      </c>
      <c r="H54">
        <v>2000</v>
      </c>
      <c r="I54">
        <v>400</v>
      </c>
      <c r="J54">
        <v>0</v>
      </c>
      <c r="K54">
        <v>0</v>
      </c>
      <c r="L54">
        <v>0</v>
      </c>
      <c r="M54">
        <v>0</v>
      </c>
      <c r="N54">
        <v>240001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 s="3">
        <v>41578</v>
      </c>
      <c r="B55">
        <v>4000</v>
      </c>
      <c r="C55">
        <v>500</v>
      </c>
      <c r="D55">
        <v>0</v>
      </c>
      <c r="E55">
        <v>0</v>
      </c>
      <c r="F55">
        <v>13000</v>
      </c>
      <c r="G55">
        <v>1000</v>
      </c>
      <c r="H55">
        <v>2000</v>
      </c>
      <c r="I55">
        <v>400</v>
      </c>
      <c r="J55">
        <v>0</v>
      </c>
      <c r="K55">
        <v>0</v>
      </c>
      <c r="L55">
        <v>0</v>
      </c>
      <c r="M55">
        <v>0</v>
      </c>
      <c r="N55">
        <v>240001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 s="3">
        <v>41579</v>
      </c>
      <c r="B56">
        <v>4000</v>
      </c>
      <c r="C56">
        <v>500</v>
      </c>
      <c r="D56">
        <v>0</v>
      </c>
      <c r="E56">
        <v>0</v>
      </c>
      <c r="F56">
        <v>13000</v>
      </c>
      <c r="G56">
        <v>1000</v>
      </c>
      <c r="H56">
        <v>2000</v>
      </c>
      <c r="I56">
        <v>400</v>
      </c>
      <c r="J56">
        <v>0</v>
      </c>
      <c r="K56">
        <v>0</v>
      </c>
      <c r="L56">
        <v>0</v>
      </c>
      <c r="M56">
        <v>0</v>
      </c>
      <c r="N56">
        <v>240001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 s="3">
        <v>41582</v>
      </c>
      <c r="B57">
        <v>4000</v>
      </c>
      <c r="C57">
        <v>500</v>
      </c>
      <c r="D57">
        <v>0</v>
      </c>
      <c r="E57">
        <v>0</v>
      </c>
      <c r="F57">
        <v>13000</v>
      </c>
      <c r="G57">
        <v>1000</v>
      </c>
      <c r="H57">
        <v>2000</v>
      </c>
      <c r="I57">
        <v>400</v>
      </c>
      <c r="J57">
        <v>0</v>
      </c>
      <c r="K57">
        <v>0</v>
      </c>
      <c r="L57">
        <v>0</v>
      </c>
      <c r="M57">
        <v>0</v>
      </c>
      <c r="N57">
        <v>240001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 s="3">
        <v>41583</v>
      </c>
      <c r="B58">
        <v>4000</v>
      </c>
      <c r="C58">
        <v>500</v>
      </c>
      <c r="D58">
        <v>0</v>
      </c>
      <c r="E58">
        <v>0</v>
      </c>
      <c r="F58">
        <v>13000</v>
      </c>
      <c r="G58">
        <v>1000</v>
      </c>
      <c r="H58">
        <v>2000</v>
      </c>
      <c r="I58">
        <v>400</v>
      </c>
      <c r="J58">
        <v>0</v>
      </c>
      <c r="K58">
        <v>0</v>
      </c>
      <c r="L58">
        <v>0</v>
      </c>
      <c r="M58">
        <v>0</v>
      </c>
      <c r="N58">
        <v>240001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 s="3">
        <v>41584</v>
      </c>
      <c r="B59">
        <v>4000</v>
      </c>
      <c r="C59">
        <v>500</v>
      </c>
      <c r="D59">
        <v>0</v>
      </c>
      <c r="E59">
        <v>0</v>
      </c>
      <c r="F59">
        <v>13000</v>
      </c>
      <c r="G59">
        <v>1000</v>
      </c>
      <c r="H59">
        <v>2000</v>
      </c>
      <c r="I59">
        <v>400</v>
      </c>
      <c r="J59">
        <v>0</v>
      </c>
      <c r="K59">
        <v>0</v>
      </c>
      <c r="L59">
        <v>0</v>
      </c>
      <c r="M59">
        <v>0</v>
      </c>
      <c r="N59">
        <v>240001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 s="3">
        <v>41585</v>
      </c>
      <c r="B60">
        <v>4000</v>
      </c>
      <c r="C60">
        <v>500</v>
      </c>
      <c r="D60">
        <v>0</v>
      </c>
      <c r="E60">
        <v>0</v>
      </c>
      <c r="F60">
        <v>13000</v>
      </c>
      <c r="G60">
        <v>1000</v>
      </c>
      <c r="H60">
        <v>2000</v>
      </c>
      <c r="I60">
        <v>400</v>
      </c>
      <c r="J60">
        <v>0</v>
      </c>
      <c r="K60">
        <v>0</v>
      </c>
      <c r="L60">
        <v>0</v>
      </c>
      <c r="M60">
        <v>0</v>
      </c>
      <c r="N60">
        <v>240001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 s="3">
        <v>41586</v>
      </c>
      <c r="B61">
        <v>4000</v>
      </c>
      <c r="C61">
        <v>500</v>
      </c>
      <c r="D61">
        <v>0</v>
      </c>
      <c r="E61">
        <v>0</v>
      </c>
      <c r="F61">
        <v>13000</v>
      </c>
      <c r="G61">
        <v>1000</v>
      </c>
      <c r="H61">
        <v>2000</v>
      </c>
      <c r="I61">
        <v>400</v>
      </c>
      <c r="J61">
        <v>0</v>
      </c>
      <c r="K61">
        <v>0</v>
      </c>
      <c r="L61">
        <v>0</v>
      </c>
      <c r="M61">
        <v>0</v>
      </c>
      <c r="N61">
        <v>240001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 s="3">
        <v>41589</v>
      </c>
      <c r="B62">
        <v>4000</v>
      </c>
      <c r="C62">
        <v>500</v>
      </c>
      <c r="D62">
        <v>0</v>
      </c>
      <c r="E62">
        <v>0</v>
      </c>
      <c r="F62">
        <v>13000</v>
      </c>
      <c r="G62">
        <v>1000</v>
      </c>
      <c r="H62">
        <v>2000</v>
      </c>
      <c r="I62">
        <v>400</v>
      </c>
      <c r="J62">
        <v>0</v>
      </c>
      <c r="K62">
        <v>0</v>
      </c>
      <c r="L62">
        <v>0</v>
      </c>
      <c r="M62">
        <v>0</v>
      </c>
      <c r="N62">
        <v>240001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 s="3">
        <v>41590</v>
      </c>
      <c r="B63">
        <v>4000</v>
      </c>
      <c r="C63">
        <v>500</v>
      </c>
      <c r="D63">
        <v>0</v>
      </c>
      <c r="E63">
        <v>0</v>
      </c>
      <c r="F63">
        <v>13000</v>
      </c>
      <c r="G63">
        <v>1000</v>
      </c>
      <c r="H63">
        <v>2000</v>
      </c>
      <c r="I63">
        <v>400</v>
      </c>
      <c r="J63">
        <v>0</v>
      </c>
      <c r="K63">
        <v>0</v>
      </c>
      <c r="L63">
        <v>0</v>
      </c>
      <c r="M63">
        <v>0</v>
      </c>
      <c r="N63">
        <v>240001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 s="3">
        <v>41591</v>
      </c>
      <c r="B64">
        <v>4000</v>
      </c>
      <c r="C64">
        <v>500</v>
      </c>
      <c r="D64">
        <v>0</v>
      </c>
      <c r="E64">
        <v>0</v>
      </c>
      <c r="F64">
        <v>13000</v>
      </c>
      <c r="G64">
        <v>1000</v>
      </c>
      <c r="H64">
        <v>2000</v>
      </c>
      <c r="I64">
        <v>400</v>
      </c>
      <c r="J64">
        <v>0</v>
      </c>
      <c r="K64">
        <v>0</v>
      </c>
      <c r="L64">
        <v>0</v>
      </c>
      <c r="M64">
        <v>0</v>
      </c>
      <c r="N64">
        <v>240001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 s="3">
        <v>41592</v>
      </c>
      <c r="B65">
        <v>4000</v>
      </c>
      <c r="C65">
        <v>500</v>
      </c>
      <c r="D65">
        <v>0</v>
      </c>
      <c r="E65">
        <v>0</v>
      </c>
      <c r="F65">
        <v>13000</v>
      </c>
      <c r="G65">
        <v>1000</v>
      </c>
      <c r="H65">
        <v>2000</v>
      </c>
      <c r="I65">
        <v>400</v>
      </c>
      <c r="J65">
        <v>0</v>
      </c>
      <c r="K65">
        <v>0</v>
      </c>
      <c r="L65">
        <v>0</v>
      </c>
      <c r="M65">
        <v>0</v>
      </c>
      <c r="N65">
        <v>240001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 s="3">
        <v>41593</v>
      </c>
      <c r="B66">
        <v>4000</v>
      </c>
      <c r="C66">
        <v>500</v>
      </c>
      <c r="D66">
        <v>0</v>
      </c>
      <c r="E66">
        <v>0</v>
      </c>
      <c r="F66">
        <v>13000</v>
      </c>
      <c r="G66">
        <v>1000</v>
      </c>
      <c r="H66">
        <v>2000</v>
      </c>
      <c r="I66">
        <v>400</v>
      </c>
      <c r="J66">
        <v>0</v>
      </c>
      <c r="K66">
        <v>0</v>
      </c>
      <c r="L66">
        <v>0</v>
      </c>
      <c r="M66">
        <v>0</v>
      </c>
      <c r="N66">
        <v>240001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 s="3">
        <v>41596</v>
      </c>
      <c r="B67">
        <v>4000</v>
      </c>
      <c r="C67">
        <v>500</v>
      </c>
      <c r="D67">
        <v>0</v>
      </c>
      <c r="E67">
        <v>0</v>
      </c>
      <c r="F67">
        <v>13000</v>
      </c>
      <c r="G67">
        <v>1000</v>
      </c>
      <c r="H67">
        <v>2000</v>
      </c>
      <c r="I67">
        <v>400</v>
      </c>
      <c r="J67">
        <v>0</v>
      </c>
      <c r="K67">
        <v>0</v>
      </c>
      <c r="L67">
        <v>0</v>
      </c>
      <c r="M67">
        <v>0</v>
      </c>
      <c r="N67">
        <v>240001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 s="3">
        <v>41597</v>
      </c>
      <c r="B68">
        <v>4000</v>
      </c>
      <c r="C68">
        <v>500</v>
      </c>
      <c r="D68">
        <v>0</v>
      </c>
      <c r="E68">
        <v>0</v>
      </c>
      <c r="F68">
        <v>13000</v>
      </c>
      <c r="G68">
        <v>1000</v>
      </c>
      <c r="H68">
        <v>2000</v>
      </c>
      <c r="I68">
        <v>400</v>
      </c>
      <c r="J68">
        <v>0</v>
      </c>
      <c r="K68">
        <v>0</v>
      </c>
      <c r="L68">
        <v>0</v>
      </c>
      <c r="M68">
        <v>0</v>
      </c>
      <c r="N68">
        <v>240001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 s="3">
        <v>41598</v>
      </c>
      <c r="B69">
        <v>4000</v>
      </c>
      <c r="C69">
        <v>500</v>
      </c>
      <c r="D69">
        <v>0</v>
      </c>
      <c r="E69">
        <v>0</v>
      </c>
      <c r="F69">
        <v>13000</v>
      </c>
      <c r="G69">
        <v>1000</v>
      </c>
      <c r="H69">
        <v>2000</v>
      </c>
      <c r="I69">
        <v>400</v>
      </c>
      <c r="J69">
        <v>0</v>
      </c>
      <c r="K69">
        <v>0</v>
      </c>
      <c r="L69">
        <v>0</v>
      </c>
      <c r="M69">
        <v>0</v>
      </c>
      <c r="N69">
        <v>240001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 s="3">
        <v>41599</v>
      </c>
      <c r="B70">
        <v>4000</v>
      </c>
      <c r="C70">
        <v>500</v>
      </c>
      <c r="D70">
        <v>0</v>
      </c>
      <c r="E70">
        <v>0</v>
      </c>
      <c r="F70">
        <v>13000</v>
      </c>
      <c r="G70">
        <v>1000</v>
      </c>
      <c r="H70">
        <v>2000</v>
      </c>
      <c r="I70">
        <v>400</v>
      </c>
      <c r="J70">
        <v>0</v>
      </c>
      <c r="K70">
        <v>0</v>
      </c>
      <c r="L70">
        <v>0</v>
      </c>
      <c r="M70">
        <v>0</v>
      </c>
      <c r="N70">
        <v>240001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 s="3">
        <v>41600</v>
      </c>
      <c r="B71">
        <v>4000</v>
      </c>
      <c r="C71">
        <v>500</v>
      </c>
      <c r="D71">
        <v>0</v>
      </c>
      <c r="E71">
        <v>0</v>
      </c>
      <c r="F71">
        <v>13000</v>
      </c>
      <c r="G71">
        <v>1000</v>
      </c>
      <c r="H71">
        <v>2000</v>
      </c>
      <c r="I71">
        <v>400</v>
      </c>
      <c r="J71">
        <v>0</v>
      </c>
      <c r="K71">
        <v>0</v>
      </c>
      <c r="L71">
        <v>0</v>
      </c>
      <c r="M71">
        <v>0</v>
      </c>
      <c r="N71">
        <v>240001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 s="3">
        <v>41603</v>
      </c>
      <c r="B72">
        <v>4000</v>
      </c>
      <c r="C72">
        <v>500</v>
      </c>
      <c r="D72">
        <v>0</v>
      </c>
      <c r="E72">
        <v>0</v>
      </c>
      <c r="F72">
        <v>13000</v>
      </c>
      <c r="G72">
        <v>1000</v>
      </c>
      <c r="H72">
        <v>2000</v>
      </c>
      <c r="I72">
        <v>400</v>
      </c>
      <c r="J72">
        <v>0</v>
      </c>
      <c r="K72">
        <v>0</v>
      </c>
      <c r="L72">
        <v>0</v>
      </c>
      <c r="M72">
        <v>0</v>
      </c>
      <c r="N72">
        <v>240001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 s="3">
        <v>41604</v>
      </c>
      <c r="B73">
        <v>4000</v>
      </c>
      <c r="C73">
        <v>500</v>
      </c>
      <c r="D73">
        <v>0</v>
      </c>
      <c r="E73">
        <v>0</v>
      </c>
      <c r="F73">
        <v>13000</v>
      </c>
      <c r="G73">
        <v>1000</v>
      </c>
      <c r="H73">
        <v>2000</v>
      </c>
      <c r="I73">
        <v>400</v>
      </c>
      <c r="J73">
        <v>0</v>
      </c>
      <c r="K73">
        <v>0</v>
      </c>
      <c r="L73">
        <v>0</v>
      </c>
      <c r="M73">
        <v>0</v>
      </c>
      <c r="N73">
        <v>240001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 s="3">
        <v>41605</v>
      </c>
      <c r="B74">
        <v>4000</v>
      </c>
      <c r="C74">
        <v>500</v>
      </c>
      <c r="D74">
        <v>0</v>
      </c>
      <c r="E74">
        <v>0</v>
      </c>
      <c r="F74">
        <v>13000</v>
      </c>
      <c r="G74">
        <v>1000</v>
      </c>
      <c r="H74">
        <v>2000</v>
      </c>
      <c r="I74">
        <v>400</v>
      </c>
      <c r="J74">
        <v>0</v>
      </c>
      <c r="K74">
        <v>0</v>
      </c>
      <c r="L74">
        <v>0</v>
      </c>
      <c r="M74">
        <v>0</v>
      </c>
      <c r="N74">
        <v>240001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 s="3">
        <v>41606</v>
      </c>
      <c r="B75">
        <v>4000</v>
      </c>
      <c r="C75">
        <v>500</v>
      </c>
      <c r="D75">
        <v>0</v>
      </c>
      <c r="E75">
        <v>0</v>
      </c>
      <c r="F75">
        <v>13000</v>
      </c>
      <c r="G75">
        <v>1000</v>
      </c>
      <c r="H75">
        <v>2000</v>
      </c>
      <c r="I75">
        <v>400</v>
      </c>
      <c r="J75">
        <v>0</v>
      </c>
      <c r="K75">
        <v>0</v>
      </c>
      <c r="L75">
        <v>0</v>
      </c>
      <c r="M75">
        <v>0</v>
      </c>
      <c r="N75">
        <v>240001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 s="3">
        <v>41607</v>
      </c>
      <c r="B76">
        <v>4000</v>
      </c>
      <c r="C76">
        <v>500</v>
      </c>
      <c r="D76">
        <v>0</v>
      </c>
      <c r="E76">
        <v>0</v>
      </c>
      <c r="F76">
        <v>13000</v>
      </c>
      <c r="G76">
        <v>1000</v>
      </c>
      <c r="H76">
        <v>2000</v>
      </c>
      <c r="I76">
        <v>400</v>
      </c>
      <c r="J76">
        <v>0</v>
      </c>
      <c r="K76">
        <v>0</v>
      </c>
      <c r="L76">
        <v>0</v>
      </c>
      <c r="M76">
        <v>0</v>
      </c>
      <c r="N76">
        <v>240001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 s="3">
        <v>41610</v>
      </c>
      <c r="B77">
        <v>4000</v>
      </c>
      <c r="C77">
        <v>500</v>
      </c>
      <c r="D77">
        <v>0</v>
      </c>
      <c r="E77">
        <v>0</v>
      </c>
      <c r="F77">
        <v>13000</v>
      </c>
      <c r="G77">
        <v>1000</v>
      </c>
      <c r="H77">
        <v>2000</v>
      </c>
      <c r="I77">
        <v>400</v>
      </c>
      <c r="J77">
        <v>0</v>
      </c>
      <c r="K77">
        <v>0</v>
      </c>
      <c r="L77">
        <v>0</v>
      </c>
      <c r="M77">
        <v>0</v>
      </c>
      <c r="N77">
        <v>240001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 s="3">
        <v>41611</v>
      </c>
      <c r="B78">
        <v>4000</v>
      </c>
      <c r="C78">
        <v>500</v>
      </c>
      <c r="D78">
        <v>0</v>
      </c>
      <c r="E78">
        <v>0</v>
      </c>
      <c r="F78">
        <v>13000</v>
      </c>
      <c r="G78">
        <v>1000</v>
      </c>
      <c r="H78">
        <v>2000</v>
      </c>
      <c r="I78">
        <v>400</v>
      </c>
      <c r="J78">
        <v>0</v>
      </c>
      <c r="K78">
        <v>0</v>
      </c>
      <c r="L78">
        <v>0</v>
      </c>
      <c r="M78">
        <v>0</v>
      </c>
      <c r="N78">
        <v>240001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 s="3">
        <v>41612</v>
      </c>
      <c r="B79">
        <v>4000</v>
      </c>
      <c r="C79">
        <v>500</v>
      </c>
      <c r="D79">
        <v>0</v>
      </c>
      <c r="E79">
        <v>0</v>
      </c>
      <c r="F79">
        <v>13000</v>
      </c>
      <c r="G79">
        <v>1000</v>
      </c>
      <c r="H79">
        <v>2000</v>
      </c>
      <c r="I79">
        <v>400</v>
      </c>
      <c r="J79">
        <v>0</v>
      </c>
      <c r="K79">
        <v>0</v>
      </c>
      <c r="L79">
        <v>0</v>
      </c>
      <c r="M79">
        <v>0</v>
      </c>
      <c r="N79">
        <v>240001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 s="3">
        <v>41613</v>
      </c>
      <c r="B80">
        <v>4000</v>
      </c>
      <c r="C80">
        <v>500</v>
      </c>
      <c r="D80">
        <v>0</v>
      </c>
      <c r="E80">
        <v>0</v>
      </c>
      <c r="F80">
        <v>13000</v>
      </c>
      <c r="G80">
        <v>1000</v>
      </c>
      <c r="H80">
        <v>2000</v>
      </c>
      <c r="I80">
        <v>400</v>
      </c>
      <c r="J80">
        <v>0</v>
      </c>
      <c r="K80">
        <v>0</v>
      </c>
      <c r="L80">
        <v>0</v>
      </c>
      <c r="M80">
        <v>0</v>
      </c>
      <c r="N80">
        <v>240001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 s="3">
        <v>41614</v>
      </c>
      <c r="B81">
        <v>4000</v>
      </c>
      <c r="C81">
        <v>500</v>
      </c>
      <c r="D81">
        <v>0</v>
      </c>
      <c r="E81">
        <v>0</v>
      </c>
      <c r="F81">
        <v>13000</v>
      </c>
      <c r="G81">
        <v>1000</v>
      </c>
      <c r="H81">
        <v>2000</v>
      </c>
      <c r="I81">
        <v>400</v>
      </c>
      <c r="J81">
        <v>0</v>
      </c>
      <c r="K81">
        <v>0</v>
      </c>
      <c r="L81">
        <v>0</v>
      </c>
      <c r="M81">
        <v>0</v>
      </c>
      <c r="N81">
        <v>240001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 s="3">
        <v>41617</v>
      </c>
      <c r="B82">
        <v>4000</v>
      </c>
      <c r="C82">
        <v>500</v>
      </c>
      <c r="D82">
        <v>0</v>
      </c>
      <c r="E82">
        <v>0</v>
      </c>
      <c r="F82">
        <v>13000</v>
      </c>
      <c r="G82">
        <v>1000</v>
      </c>
      <c r="H82">
        <v>2000</v>
      </c>
      <c r="I82">
        <v>400</v>
      </c>
      <c r="J82">
        <v>0</v>
      </c>
      <c r="K82">
        <v>0</v>
      </c>
      <c r="L82">
        <v>0</v>
      </c>
      <c r="M82">
        <v>0</v>
      </c>
      <c r="N82">
        <v>240001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 s="3">
        <v>41618</v>
      </c>
      <c r="B83">
        <v>4000</v>
      </c>
      <c r="C83">
        <v>500</v>
      </c>
      <c r="D83">
        <v>0</v>
      </c>
      <c r="E83">
        <v>0</v>
      </c>
      <c r="F83">
        <v>13000</v>
      </c>
      <c r="G83">
        <v>1000</v>
      </c>
      <c r="H83">
        <v>2000</v>
      </c>
      <c r="I83">
        <v>400</v>
      </c>
      <c r="J83">
        <v>0</v>
      </c>
      <c r="K83">
        <v>0</v>
      </c>
      <c r="L83">
        <v>0</v>
      </c>
      <c r="M83">
        <v>0</v>
      </c>
      <c r="N83">
        <v>240001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 s="3">
        <v>41619</v>
      </c>
      <c r="B84">
        <v>4000</v>
      </c>
      <c r="C84">
        <v>500</v>
      </c>
      <c r="D84">
        <v>0</v>
      </c>
      <c r="E84">
        <v>0</v>
      </c>
      <c r="F84">
        <v>13000</v>
      </c>
      <c r="G84">
        <v>1000</v>
      </c>
      <c r="H84">
        <v>2000</v>
      </c>
      <c r="I84">
        <v>400</v>
      </c>
      <c r="J84">
        <v>0</v>
      </c>
      <c r="K84">
        <v>0</v>
      </c>
      <c r="L84">
        <v>0</v>
      </c>
      <c r="M84">
        <v>0</v>
      </c>
      <c r="N84">
        <v>240001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 s="3">
        <v>41620</v>
      </c>
      <c r="B85">
        <v>4000</v>
      </c>
      <c r="C85">
        <v>500</v>
      </c>
      <c r="D85">
        <v>0</v>
      </c>
      <c r="E85">
        <v>0</v>
      </c>
      <c r="F85">
        <v>13000</v>
      </c>
      <c r="G85">
        <v>1000</v>
      </c>
      <c r="H85">
        <v>2000</v>
      </c>
      <c r="I85">
        <v>400</v>
      </c>
      <c r="J85">
        <v>0</v>
      </c>
      <c r="K85">
        <v>0</v>
      </c>
      <c r="L85">
        <v>0</v>
      </c>
      <c r="M85">
        <v>0</v>
      </c>
      <c r="N85">
        <v>240001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 s="3">
        <v>41621</v>
      </c>
      <c r="B86">
        <v>4000</v>
      </c>
      <c r="C86">
        <v>500</v>
      </c>
      <c r="D86">
        <v>0</v>
      </c>
      <c r="E86">
        <v>0</v>
      </c>
      <c r="F86">
        <v>13000</v>
      </c>
      <c r="G86">
        <v>1000</v>
      </c>
      <c r="H86">
        <v>2000</v>
      </c>
      <c r="I86">
        <v>400</v>
      </c>
      <c r="J86">
        <v>0</v>
      </c>
      <c r="K86">
        <v>0</v>
      </c>
      <c r="L86">
        <v>0</v>
      </c>
      <c r="M86">
        <v>0</v>
      </c>
      <c r="N86">
        <v>240001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 s="3">
        <v>41624</v>
      </c>
      <c r="B87">
        <v>4000</v>
      </c>
      <c r="C87">
        <v>500</v>
      </c>
      <c r="D87">
        <v>0</v>
      </c>
      <c r="E87">
        <v>0</v>
      </c>
      <c r="F87">
        <v>13000</v>
      </c>
      <c r="G87">
        <v>1000</v>
      </c>
      <c r="H87">
        <v>2000</v>
      </c>
      <c r="I87">
        <v>400</v>
      </c>
      <c r="J87">
        <v>0</v>
      </c>
      <c r="K87">
        <v>0</v>
      </c>
      <c r="L87">
        <v>0</v>
      </c>
      <c r="M87">
        <v>0</v>
      </c>
      <c r="N87">
        <v>240001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 s="3">
        <v>41625</v>
      </c>
      <c r="B88">
        <v>4000</v>
      </c>
      <c r="C88">
        <v>500</v>
      </c>
      <c r="D88">
        <v>0</v>
      </c>
      <c r="E88">
        <v>0</v>
      </c>
      <c r="F88">
        <v>13000</v>
      </c>
      <c r="G88">
        <v>1000</v>
      </c>
      <c r="H88">
        <v>2000</v>
      </c>
      <c r="I88">
        <v>400</v>
      </c>
      <c r="J88">
        <v>0</v>
      </c>
      <c r="K88">
        <v>0</v>
      </c>
      <c r="L88">
        <v>0</v>
      </c>
      <c r="M88">
        <v>0</v>
      </c>
      <c r="N88">
        <v>240001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 s="3">
        <v>41626</v>
      </c>
      <c r="B89">
        <v>4000</v>
      </c>
      <c r="C89">
        <v>500</v>
      </c>
      <c r="D89">
        <v>0</v>
      </c>
      <c r="E89">
        <v>0</v>
      </c>
      <c r="F89">
        <v>13000</v>
      </c>
      <c r="G89">
        <v>1000</v>
      </c>
      <c r="H89">
        <v>2000</v>
      </c>
      <c r="I89">
        <v>400</v>
      </c>
      <c r="J89">
        <v>0</v>
      </c>
      <c r="K89">
        <v>0</v>
      </c>
      <c r="L89">
        <v>0</v>
      </c>
      <c r="M89">
        <v>0</v>
      </c>
      <c r="N89">
        <v>240001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 s="3">
        <v>41627</v>
      </c>
      <c r="B90">
        <v>4000</v>
      </c>
      <c r="C90">
        <v>500</v>
      </c>
      <c r="D90">
        <v>0</v>
      </c>
      <c r="E90">
        <v>0</v>
      </c>
      <c r="F90">
        <v>13000</v>
      </c>
      <c r="G90">
        <v>1000</v>
      </c>
      <c r="H90">
        <v>2000</v>
      </c>
      <c r="I90">
        <v>400</v>
      </c>
      <c r="J90">
        <v>0</v>
      </c>
      <c r="K90">
        <v>0</v>
      </c>
      <c r="L90">
        <v>0</v>
      </c>
      <c r="M90">
        <v>0</v>
      </c>
      <c r="N90">
        <v>240001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 s="3">
        <v>41628</v>
      </c>
      <c r="B91">
        <v>4000</v>
      </c>
      <c r="C91">
        <v>500</v>
      </c>
      <c r="D91">
        <v>0</v>
      </c>
      <c r="E91">
        <v>0</v>
      </c>
      <c r="F91">
        <v>13000</v>
      </c>
      <c r="G91">
        <v>1000</v>
      </c>
      <c r="H91">
        <v>2000</v>
      </c>
      <c r="I91">
        <v>400</v>
      </c>
      <c r="J91">
        <v>0</v>
      </c>
      <c r="K91">
        <v>0</v>
      </c>
      <c r="L91">
        <v>0</v>
      </c>
      <c r="M91">
        <v>0</v>
      </c>
      <c r="N91">
        <v>240001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 s="3">
        <v>41631</v>
      </c>
      <c r="B92">
        <v>4000</v>
      </c>
      <c r="C92">
        <v>500</v>
      </c>
      <c r="D92">
        <v>0</v>
      </c>
      <c r="E92">
        <v>0</v>
      </c>
      <c r="F92">
        <v>13000</v>
      </c>
      <c r="G92">
        <v>1000</v>
      </c>
      <c r="H92">
        <v>2000</v>
      </c>
      <c r="I92">
        <v>400</v>
      </c>
      <c r="J92">
        <v>0</v>
      </c>
      <c r="K92">
        <v>0</v>
      </c>
      <c r="L92">
        <v>0</v>
      </c>
      <c r="M92">
        <v>0</v>
      </c>
      <c r="N92">
        <v>240001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 s="3">
        <v>41632</v>
      </c>
      <c r="B93">
        <v>4000</v>
      </c>
      <c r="C93">
        <v>500</v>
      </c>
      <c r="D93">
        <v>0</v>
      </c>
      <c r="E93">
        <v>0</v>
      </c>
      <c r="F93">
        <v>13000</v>
      </c>
      <c r="G93">
        <v>1000</v>
      </c>
      <c r="H93">
        <v>2000</v>
      </c>
      <c r="I93">
        <v>400</v>
      </c>
      <c r="J93">
        <v>0</v>
      </c>
      <c r="K93">
        <v>0</v>
      </c>
      <c r="L93">
        <v>0</v>
      </c>
      <c r="M93">
        <v>0</v>
      </c>
      <c r="N93">
        <v>240001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 s="3">
        <v>41633</v>
      </c>
      <c r="B94">
        <v>4000</v>
      </c>
      <c r="C94">
        <v>500</v>
      </c>
      <c r="D94">
        <v>0</v>
      </c>
      <c r="E94">
        <v>0</v>
      </c>
      <c r="F94">
        <v>13000</v>
      </c>
      <c r="G94">
        <v>1000</v>
      </c>
      <c r="H94">
        <v>2000</v>
      </c>
      <c r="I94">
        <v>400</v>
      </c>
      <c r="J94">
        <v>0</v>
      </c>
      <c r="K94">
        <v>0</v>
      </c>
      <c r="L94">
        <v>0</v>
      </c>
      <c r="M94">
        <v>0</v>
      </c>
      <c r="N94">
        <v>240001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 s="3">
        <v>41634</v>
      </c>
      <c r="B95">
        <v>4000</v>
      </c>
      <c r="C95">
        <v>500</v>
      </c>
      <c r="D95">
        <v>0</v>
      </c>
      <c r="E95">
        <v>0</v>
      </c>
      <c r="F95">
        <v>13000</v>
      </c>
      <c r="G95">
        <v>1000</v>
      </c>
      <c r="H95">
        <v>2000</v>
      </c>
      <c r="I95">
        <v>400</v>
      </c>
      <c r="J95">
        <v>0</v>
      </c>
      <c r="K95">
        <v>0</v>
      </c>
      <c r="L95">
        <v>0</v>
      </c>
      <c r="M95">
        <v>0</v>
      </c>
      <c r="N95">
        <v>240001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 s="3">
        <v>41635</v>
      </c>
      <c r="B96">
        <v>4000</v>
      </c>
      <c r="C96">
        <v>500</v>
      </c>
      <c r="D96">
        <v>0</v>
      </c>
      <c r="E96">
        <v>0</v>
      </c>
      <c r="F96">
        <v>13000</v>
      </c>
      <c r="G96">
        <v>1000</v>
      </c>
      <c r="H96">
        <v>2000</v>
      </c>
      <c r="I96">
        <v>400</v>
      </c>
      <c r="J96">
        <v>0</v>
      </c>
      <c r="K96">
        <v>0</v>
      </c>
      <c r="L96">
        <v>0</v>
      </c>
      <c r="M96">
        <v>0</v>
      </c>
      <c r="N96">
        <v>240001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 s="3">
        <v>41638</v>
      </c>
      <c r="B97">
        <v>4000</v>
      </c>
      <c r="C97">
        <v>500</v>
      </c>
      <c r="D97">
        <v>0</v>
      </c>
      <c r="E97">
        <v>0</v>
      </c>
      <c r="F97">
        <v>13000</v>
      </c>
      <c r="G97">
        <v>1000</v>
      </c>
      <c r="H97">
        <v>2000</v>
      </c>
      <c r="I97">
        <v>400</v>
      </c>
      <c r="J97">
        <v>0</v>
      </c>
      <c r="K97">
        <v>0</v>
      </c>
      <c r="L97">
        <v>0</v>
      </c>
      <c r="M97">
        <v>0</v>
      </c>
      <c r="N97">
        <v>240001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 s="3">
        <v>41639</v>
      </c>
      <c r="B98">
        <v>4000</v>
      </c>
      <c r="C98">
        <v>500</v>
      </c>
      <c r="D98">
        <v>0</v>
      </c>
      <c r="E98">
        <v>0</v>
      </c>
      <c r="F98">
        <v>13000</v>
      </c>
      <c r="G98">
        <v>1000</v>
      </c>
      <c r="H98">
        <v>2000</v>
      </c>
      <c r="I98">
        <v>400</v>
      </c>
      <c r="J98">
        <v>0</v>
      </c>
      <c r="K98">
        <v>0</v>
      </c>
      <c r="L98">
        <v>0</v>
      </c>
      <c r="M98">
        <v>0</v>
      </c>
      <c r="N98">
        <v>240001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 s="3">
        <v>41640</v>
      </c>
      <c r="B99">
        <v>4000</v>
      </c>
      <c r="C99">
        <v>500</v>
      </c>
      <c r="D99">
        <v>0</v>
      </c>
      <c r="E99">
        <v>0</v>
      </c>
      <c r="F99">
        <v>13000</v>
      </c>
      <c r="G99">
        <v>1000</v>
      </c>
      <c r="H99">
        <v>2000</v>
      </c>
      <c r="I99">
        <v>400</v>
      </c>
      <c r="J99">
        <v>0</v>
      </c>
      <c r="K99">
        <v>0</v>
      </c>
      <c r="L99">
        <v>0</v>
      </c>
      <c r="M99">
        <v>0</v>
      </c>
      <c r="N99">
        <v>240001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 s="3">
        <v>41641</v>
      </c>
      <c r="B100">
        <v>4000</v>
      </c>
      <c r="C100">
        <v>500</v>
      </c>
      <c r="D100">
        <v>0</v>
      </c>
      <c r="E100">
        <v>0</v>
      </c>
      <c r="F100">
        <v>13000</v>
      </c>
      <c r="G100">
        <v>1000</v>
      </c>
      <c r="H100">
        <v>2000</v>
      </c>
      <c r="I100">
        <v>400</v>
      </c>
      <c r="J100">
        <v>0</v>
      </c>
      <c r="K100">
        <v>0</v>
      </c>
      <c r="L100">
        <v>0</v>
      </c>
      <c r="M100">
        <v>0</v>
      </c>
      <c r="N100">
        <v>240001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 s="3">
        <v>41642</v>
      </c>
      <c r="B101">
        <v>4000</v>
      </c>
      <c r="C101">
        <v>500</v>
      </c>
      <c r="D101">
        <v>0</v>
      </c>
      <c r="E101">
        <v>0</v>
      </c>
      <c r="F101">
        <v>13000</v>
      </c>
      <c r="G101">
        <v>1000</v>
      </c>
      <c r="H101">
        <v>2000</v>
      </c>
      <c r="I101">
        <v>400</v>
      </c>
      <c r="J101">
        <v>0</v>
      </c>
      <c r="K101">
        <v>0</v>
      </c>
      <c r="L101">
        <v>0</v>
      </c>
      <c r="M101">
        <v>0</v>
      </c>
      <c r="N101">
        <v>240001</v>
      </c>
      <c r="O101">
        <v>0</v>
      </c>
      <c r="P101">
        <v>0</v>
      </c>
      <c r="Q101">
        <v>0</v>
      </c>
      <c r="R101">
        <v>0</v>
      </c>
    </row>
    <row r="102" spans="1:18" x14ac:dyDescent="0.25">
      <c r="A102" s="3">
        <v>41645</v>
      </c>
      <c r="B102">
        <v>4000</v>
      </c>
      <c r="C102">
        <v>500</v>
      </c>
      <c r="D102">
        <v>0</v>
      </c>
      <c r="E102">
        <v>0</v>
      </c>
      <c r="F102">
        <v>13000</v>
      </c>
      <c r="G102">
        <v>1000</v>
      </c>
      <c r="H102">
        <v>2000</v>
      </c>
      <c r="I102">
        <v>400</v>
      </c>
      <c r="J102">
        <v>0</v>
      </c>
      <c r="K102">
        <v>0</v>
      </c>
      <c r="L102">
        <v>0</v>
      </c>
      <c r="M102">
        <v>0</v>
      </c>
      <c r="N102">
        <v>240001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 s="3">
        <v>41646</v>
      </c>
      <c r="B103">
        <v>4000</v>
      </c>
      <c r="C103">
        <v>500</v>
      </c>
      <c r="D103">
        <v>0</v>
      </c>
      <c r="E103">
        <v>0</v>
      </c>
      <c r="F103">
        <v>13000</v>
      </c>
      <c r="G103">
        <v>1000</v>
      </c>
      <c r="H103">
        <v>2000</v>
      </c>
      <c r="I103">
        <v>400</v>
      </c>
      <c r="J103">
        <v>0</v>
      </c>
      <c r="K103">
        <v>0</v>
      </c>
      <c r="L103">
        <v>0</v>
      </c>
      <c r="M103">
        <v>0</v>
      </c>
      <c r="N103">
        <v>240001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 s="3">
        <v>41647</v>
      </c>
      <c r="B104">
        <v>4000</v>
      </c>
      <c r="C104">
        <v>500</v>
      </c>
      <c r="D104">
        <v>0</v>
      </c>
      <c r="E104">
        <v>0</v>
      </c>
      <c r="F104">
        <v>13000</v>
      </c>
      <c r="G104">
        <v>1000</v>
      </c>
      <c r="H104">
        <v>2000</v>
      </c>
      <c r="I104">
        <v>400</v>
      </c>
      <c r="J104">
        <v>0</v>
      </c>
      <c r="K104">
        <v>0</v>
      </c>
      <c r="L104">
        <v>0</v>
      </c>
      <c r="M104">
        <v>0</v>
      </c>
      <c r="N104">
        <v>240001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 s="3">
        <v>41648</v>
      </c>
      <c r="B105">
        <v>4000</v>
      </c>
      <c r="C105">
        <v>500</v>
      </c>
      <c r="D105">
        <v>0</v>
      </c>
      <c r="E105">
        <v>0</v>
      </c>
      <c r="F105">
        <v>13000</v>
      </c>
      <c r="G105">
        <v>1000</v>
      </c>
      <c r="H105">
        <v>2000</v>
      </c>
      <c r="I105">
        <v>400</v>
      </c>
      <c r="J105">
        <v>0</v>
      </c>
      <c r="K105">
        <v>0</v>
      </c>
      <c r="L105">
        <v>0</v>
      </c>
      <c r="M105">
        <v>0</v>
      </c>
      <c r="N105">
        <v>240001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 s="3">
        <v>41649</v>
      </c>
      <c r="B106">
        <v>4000</v>
      </c>
      <c r="C106">
        <v>500</v>
      </c>
      <c r="D106">
        <v>0</v>
      </c>
      <c r="E106">
        <v>0</v>
      </c>
      <c r="F106">
        <v>13000</v>
      </c>
      <c r="G106">
        <v>1000</v>
      </c>
      <c r="H106">
        <v>2000</v>
      </c>
      <c r="I106">
        <v>400</v>
      </c>
      <c r="J106">
        <v>0</v>
      </c>
      <c r="K106">
        <v>0</v>
      </c>
      <c r="L106">
        <v>0</v>
      </c>
      <c r="M106">
        <v>0</v>
      </c>
      <c r="N106">
        <v>240001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 s="3">
        <v>41652</v>
      </c>
      <c r="B107">
        <v>4000</v>
      </c>
      <c r="C107">
        <v>500</v>
      </c>
      <c r="D107">
        <v>0</v>
      </c>
      <c r="E107">
        <v>0</v>
      </c>
      <c r="F107">
        <v>13000</v>
      </c>
      <c r="G107">
        <v>1000</v>
      </c>
      <c r="H107">
        <v>2000</v>
      </c>
      <c r="I107">
        <v>400</v>
      </c>
      <c r="J107">
        <v>0</v>
      </c>
      <c r="K107">
        <v>0</v>
      </c>
      <c r="L107">
        <v>0</v>
      </c>
      <c r="M107">
        <v>0</v>
      </c>
      <c r="N107">
        <v>240001</v>
      </c>
      <c r="O107">
        <v>0</v>
      </c>
      <c r="P107">
        <v>0</v>
      </c>
      <c r="Q107">
        <v>0</v>
      </c>
      <c r="R107">
        <v>0</v>
      </c>
    </row>
    <row r="108" spans="1:18" x14ac:dyDescent="0.25">
      <c r="A108" s="3">
        <v>41653</v>
      </c>
      <c r="B108">
        <v>4000</v>
      </c>
      <c r="C108">
        <v>500</v>
      </c>
      <c r="D108">
        <v>0</v>
      </c>
      <c r="E108">
        <v>0</v>
      </c>
      <c r="F108">
        <v>13000</v>
      </c>
      <c r="G108">
        <v>1000</v>
      </c>
      <c r="H108">
        <v>2000</v>
      </c>
      <c r="I108">
        <v>400</v>
      </c>
      <c r="J108">
        <v>0</v>
      </c>
      <c r="K108">
        <v>0</v>
      </c>
      <c r="L108">
        <v>0</v>
      </c>
      <c r="M108">
        <v>0</v>
      </c>
      <c r="N108">
        <v>240001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 s="3">
        <v>41654</v>
      </c>
      <c r="B109">
        <v>4000</v>
      </c>
      <c r="C109">
        <v>500</v>
      </c>
      <c r="D109">
        <v>0</v>
      </c>
      <c r="E109">
        <v>0</v>
      </c>
      <c r="F109">
        <v>13000</v>
      </c>
      <c r="G109">
        <v>1000</v>
      </c>
      <c r="H109">
        <v>2000</v>
      </c>
      <c r="I109">
        <v>400</v>
      </c>
      <c r="J109">
        <v>0</v>
      </c>
      <c r="K109">
        <v>0</v>
      </c>
      <c r="L109">
        <v>0</v>
      </c>
      <c r="M109">
        <v>0</v>
      </c>
      <c r="N109">
        <v>240001</v>
      </c>
      <c r="O109">
        <v>0</v>
      </c>
      <c r="P109">
        <v>0</v>
      </c>
      <c r="Q109">
        <v>0</v>
      </c>
      <c r="R109">
        <v>0</v>
      </c>
    </row>
    <row r="110" spans="1:18" x14ac:dyDescent="0.25">
      <c r="A110" s="3">
        <v>41655</v>
      </c>
      <c r="B110">
        <v>4000</v>
      </c>
      <c r="C110">
        <v>500</v>
      </c>
      <c r="D110">
        <v>0</v>
      </c>
      <c r="E110">
        <v>0</v>
      </c>
      <c r="F110">
        <v>13000</v>
      </c>
      <c r="G110">
        <v>1000</v>
      </c>
      <c r="H110">
        <v>2000</v>
      </c>
      <c r="I110">
        <v>400</v>
      </c>
      <c r="J110">
        <v>0</v>
      </c>
      <c r="K110">
        <v>0</v>
      </c>
      <c r="L110">
        <v>0</v>
      </c>
      <c r="M110">
        <v>0</v>
      </c>
      <c r="N110">
        <v>240001</v>
      </c>
      <c r="O110">
        <v>0</v>
      </c>
      <c r="P110">
        <v>0</v>
      </c>
      <c r="Q110">
        <v>0</v>
      </c>
      <c r="R110">
        <v>0</v>
      </c>
    </row>
    <row r="111" spans="1:18" x14ac:dyDescent="0.25">
      <c r="A111" s="3">
        <v>41656</v>
      </c>
      <c r="B111">
        <v>4000</v>
      </c>
      <c r="C111">
        <v>500</v>
      </c>
      <c r="D111">
        <v>0</v>
      </c>
      <c r="E111">
        <v>0</v>
      </c>
      <c r="F111">
        <v>13000</v>
      </c>
      <c r="G111">
        <v>1000</v>
      </c>
      <c r="H111">
        <v>2000</v>
      </c>
      <c r="I111">
        <v>400</v>
      </c>
      <c r="J111">
        <v>0</v>
      </c>
      <c r="K111">
        <v>0</v>
      </c>
      <c r="L111">
        <v>0</v>
      </c>
      <c r="M111">
        <v>0</v>
      </c>
      <c r="N111">
        <v>240001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 s="3">
        <v>41659</v>
      </c>
      <c r="B112">
        <v>4000</v>
      </c>
      <c r="C112">
        <v>500</v>
      </c>
      <c r="D112">
        <v>0</v>
      </c>
      <c r="E112">
        <v>0</v>
      </c>
      <c r="F112">
        <v>13000</v>
      </c>
      <c r="G112">
        <v>1000</v>
      </c>
      <c r="H112">
        <v>2000</v>
      </c>
      <c r="I112">
        <v>400</v>
      </c>
      <c r="J112">
        <v>0</v>
      </c>
      <c r="K112">
        <v>0</v>
      </c>
      <c r="L112">
        <v>0</v>
      </c>
      <c r="M112">
        <v>0</v>
      </c>
      <c r="N112">
        <v>240001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 s="3">
        <v>41660</v>
      </c>
      <c r="B113">
        <v>4000</v>
      </c>
      <c r="C113">
        <v>500</v>
      </c>
      <c r="D113">
        <v>0</v>
      </c>
      <c r="E113">
        <v>0</v>
      </c>
      <c r="F113">
        <v>13000</v>
      </c>
      <c r="G113">
        <v>1000</v>
      </c>
      <c r="H113">
        <v>2000</v>
      </c>
      <c r="I113">
        <v>400</v>
      </c>
      <c r="J113">
        <v>0</v>
      </c>
      <c r="K113">
        <v>0</v>
      </c>
      <c r="L113">
        <v>0</v>
      </c>
      <c r="M113">
        <v>0</v>
      </c>
      <c r="N113">
        <v>240001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 s="3">
        <v>41661</v>
      </c>
      <c r="B114">
        <v>4000</v>
      </c>
      <c r="C114">
        <v>500</v>
      </c>
      <c r="D114">
        <v>0</v>
      </c>
      <c r="E114">
        <v>0</v>
      </c>
      <c r="F114">
        <v>13000</v>
      </c>
      <c r="G114">
        <v>1000</v>
      </c>
      <c r="H114">
        <v>2000</v>
      </c>
      <c r="I114">
        <v>400</v>
      </c>
      <c r="J114">
        <v>0</v>
      </c>
      <c r="K114">
        <v>0</v>
      </c>
      <c r="L114">
        <v>0</v>
      </c>
      <c r="M114">
        <v>0</v>
      </c>
      <c r="N114">
        <v>240001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 s="3">
        <v>41662</v>
      </c>
      <c r="B115">
        <v>4000</v>
      </c>
      <c r="C115">
        <v>500</v>
      </c>
      <c r="D115">
        <v>0</v>
      </c>
      <c r="E115">
        <v>0</v>
      </c>
      <c r="F115">
        <v>13000</v>
      </c>
      <c r="G115">
        <v>1000</v>
      </c>
      <c r="H115">
        <v>2000</v>
      </c>
      <c r="I115">
        <v>400</v>
      </c>
      <c r="J115">
        <v>0</v>
      </c>
      <c r="K115">
        <v>0</v>
      </c>
      <c r="L115">
        <v>0</v>
      </c>
      <c r="M115">
        <v>0</v>
      </c>
      <c r="N115">
        <v>240001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 s="3">
        <v>41663</v>
      </c>
      <c r="B116">
        <v>4000</v>
      </c>
      <c r="C116">
        <v>500</v>
      </c>
      <c r="D116">
        <v>100</v>
      </c>
      <c r="E116">
        <v>0</v>
      </c>
      <c r="F116">
        <v>13000</v>
      </c>
      <c r="G116">
        <v>1000</v>
      </c>
      <c r="H116">
        <v>2000</v>
      </c>
      <c r="I116">
        <v>400</v>
      </c>
      <c r="J116">
        <v>0</v>
      </c>
      <c r="K116">
        <v>0</v>
      </c>
      <c r="L116">
        <v>0</v>
      </c>
      <c r="M116">
        <v>-8200</v>
      </c>
      <c r="N116">
        <v>240001</v>
      </c>
      <c r="O116">
        <v>100000</v>
      </c>
      <c r="P116">
        <v>0</v>
      </c>
      <c r="Q116">
        <v>0</v>
      </c>
      <c r="R116">
        <v>100000</v>
      </c>
    </row>
    <row r="117" spans="1:18" x14ac:dyDescent="0.25">
      <c r="A117" s="3">
        <v>41666</v>
      </c>
      <c r="B117">
        <v>4000</v>
      </c>
      <c r="C117">
        <v>500</v>
      </c>
      <c r="D117">
        <v>100</v>
      </c>
      <c r="E117">
        <v>0</v>
      </c>
      <c r="F117">
        <v>13000</v>
      </c>
      <c r="G117">
        <v>1000</v>
      </c>
      <c r="H117">
        <v>2000</v>
      </c>
      <c r="I117">
        <v>400</v>
      </c>
      <c r="J117">
        <v>0</v>
      </c>
      <c r="K117">
        <v>0</v>
      </c>
      <c r="L117">
        <v>0</v>
      </c>
      <c r="M117">
        <v>-8200</v>
      </c>
      <c r="N117">
        <v>240001</v>
      </c>
      <c r="O117">
        <v>100000</v>
      </c>
      <c r="P117">
        <v>0</v>
      </c>
      <c r="Q117">
        <v>0</v>
      </c>
      <c r="R117">
        <v>0</v>
      </c>
    </row>
    <row r="118" spans="1:18" x14ac:dyDescent="0.25">
      <c r="A118" s="3">
        <v>41667</v>
      </c>
      <c r="B118">
        <v>4000</v>
      </c>
      <c r="C118">
        <v>500</v>
      </c>
      <c r="D118">
        <v>100</v>
      </c>
      <c r="E118">
        <v>0</v>
      </c>
      <c r="F118">
        <v>13000</v>
      </c>
      <c r="G118">
        <v>1000</v>
      </c>
      <c r="H118">
        <v>2000</v>
      </c>
      <c r="I118">
        <v>400</v>
      </c>
      <c r="J118">
        <v>0</v>
      </c>
      <c r="K118">
        <v>0</v>
      </c>
      <c r="L118">
        <v>0</v>
      </c>
      <c r="M118">
        <v>-8200</v>
      </c>
      <c r="N118">
        <v>240001</v>
      </c>
      <c r="O118">
        <v>100000</v>
      </c>
      <c r="P118">
        <v>0</v>
      </c>
      <c r="Q118">
        <v>0</v>
      </c>
      <c r="R118">
        <v>0</v>
      </c>
    </row>
    <row r="119" spans="1:18" x14ac:dyDescent="0.25">
      <c r="A119" s="3">
        <v>41668</v>
      </c>
      <c r="B119">
        <v>4000</v>
      </c>
      <c r="C119">
        <v>500</v>
      </c>
      <c r="D119">
        <v>100</v>
      </c>
      <c r="E119">
        <v>0</v>
      </c>
      <c r="F119">
        <v>13000</v>
      </c>
      <c r="G119">
        <v>1000</v>
      </c>
      <c r="H119">
        <v>2000</v>
      </c>
      <c r="I119">
        <v>400</v>
      </c>
      <c r="J119">
        <v>0</v>
      </c>
      <c r="K119">
        <v>0</v>
      </c>
      <c r="L119">
        <v>0</v>
      </c>
      <c r="M119">
        <v>-8200</v>
      </c>
      <c r="N119">
        <v>240001</v>
      </c>
      <c r="O119">
        <v>100000</v>
      </c>
      <c r="P119">
        <v>0</v>
      </c>
      <c r="Q119">
        <v>0</v>
      </c>
      <c r="R119">
        <v>0</v>
      </c>
    </row>
    <row r="120" spans="1:18" x14ac:dyDescent="0.25">
      <c r="A120" s="3">
        <v>41669</v>
      </c>
      <c r="B120">
        <v>4000</v>
      </c>
      <c r="C120">
        <v>500</v>
      </c>
      <c r="D120">
        <v>100</v>
      </c>
      <c r="E120">
        <v>0</v>
      </c>
      <c r="F120">
        <v>13000</v>
      </c>
      <c r="G120">
        <v>1000</v>
      </c>
      <c r="H120">
        <v>2000</v>
      </c>
      <c r="I120">
        <v>400</v>
      </c>
      <c r="J120">
        <v>0</v>
      </c>
      <c r="K120">
        <v>0</v>
      </c>
      <c r="L120">
        <v>0</v>
      </c>
      <c r="M120">
        <v>-8200</v>
      </c>
      <c r="N120">
        <v>240001</v>
      </c>
      <c r="O120">
        <v>100000</v>
      </c>
      <c r="P120">
        <v>0</v>
      </c>
      <c r="Q120">
        <v>0</v>
      </c>
      <c r="R120">
        <v>0</v>
      </c>
    </row>
    <row r="121" spans="1:18" x14ac:dyDescent="0.25">
      <c r="A121" s="3">
        <v>41670</v>
      </c>
      <c r="B121">
        <v>4000</v>
      </c>
      <c r="C121">
        <v>500</v>
      </c>
      <c r="D121">
        <v>100</v>
      </c>
      <c r="E121">
        <v>0</v>
      </c>
      <c r="F121">
        <v>13000</v>
      </c>
      <c r="G121">
        <v>1000</v>
      </c>
      <c r="H121">
        <v>2000</v>
      </c>
      <c r="I121">
        <v>400</v>
      </c>
      <c r="J121">
        <v>0</v>
      </c>
      <c r="K121">
        <v>0</v>
      </c>
      <c r="L121">
        <v>0</v>
      </c>
      <c r="M121">
        <v>-8200</v>
      </c>
      <c r="N121">
        <v>240001</v>
      </c>
      <c r="O121">
        <v>100000</v>
      </c>
      <c r="P121">
        <v>0</v>
      </c>
      <c r="Q121">
        <v>0</v>
      </c>
      <c r="R121">
        <v>0</v>
      </c>
    </row>
    <row r="122" spans="1:18" x14ac:dyDescent="0.25">
      <c r="A122" s="3">
        <v>41673</v>
      </c>
      <c r="B122">
        <v>4000</v>
      </c>
      <c r="C122">
        <v>500</v>
      </c>
      <c r="D122">
        <v>100</v>
      </c>
      <c r="E122">
        <v>0</v>
      </c>
      <c r="F122">
        <v>13000</v>
      </c>
      <c r="G122">
        <v>1000</v>
      </c>
      <c r="H122">
        <v>2000</v>
      </c>
      <c r="I122">
        <v>400</v>
      </c>
      <c r="J122">
        <v>0</v>
      </c>
      <c r="K122">
        <v>0</v>
      </c>
      <c r="L122">
        <v>0</v>
      </c>
      <c r="M122">
        <v>-8200</v>
      </c>
      <c r="N122">
        <v>240001</v>
      </c>
      <c r="O122">
        <v>100000</v>
      </c>
      <c r="P122">
        <v>0</v>
      </c>
      <c r="Q122">
        <v>0</v>
      </c>
      <c r="R122">
        <v>0</v>
      </c>
    </row>
    <row r="123" spans="1:18" x14ac:dyDescent="0.25">
      <c r="A123" s="3">
        <v>41674</v>
      </c>
      <c r="B123">
        <v>4000</v>
      </c>
      <c r="C123">
        <v>500</v>
      </c>
      <c r="D123">
        <v>100</v>
      </c>
      <c r="E123">
        <v>0</v>
      </c>
      <c r="F123">
        <v>13000</v>
      </c>
      <c r="G123">
        <v>1000</v>
      </c>
      <c r="H123">
        <v>2000</v>
      </c>
      <c r="I123">
        <v>400</v>
      </c>
      <c r="J123">
        <v>0</v>
      </c>
      <c r="K123">
        <v>0</v>
      </c>
      <c r="L123">
        <v>0</v>
      </c>
      <c r="M123">
        <v>-8200</v>
      </c>
      <c r="N123">
        <v>240001</v>
      </c>
      <c r="O123">
        <v>100000</v>
      </c>
      <c r="P123">
        <v>0</v>
      </c>
      <c r="Q123">
        <v>0</v>
      </c>
      <c r="R123">
        <v>0</v>
      </c>
    </row>
    <row r="124" spans="1:18" x14ac:dyDescent="0.25">
      <c r="A124" s="3">
        <v>41675</v>
      </c>
      <c r="B124">
        <v>4000</v>
      </c>
      <c r="C124">
        <v>500</v>
      </c>
      <c r="D124">
        <v>100</v>
      </c>
      <c r="E124">
        <v>0</v>
      </c>
      <c r="F124">
        <v>13000</v>
      </c>
      <c r="G124">
        <v>1000</v>
      </c>
      <c r="H124">
        <v>2000</v>
      </c>
      <c r="I124">
        <v>400</v>
      </c>
      <c r="J124">
        <v>0</v>
      </c>
      <c r="K124">
        <v>0</v>
      </c>
      <c r="L124">
        <v>0</v>
      </c>
      <c r="M124">
        <v>-8200</v>
      </c>
      <c r="N124">
        <v>240001</v>
      </c>
      <c r="O124">
        <v>100000</v>
      </c>
      <c r="P124">
        <v>0</v>
      </c>
      <c r="Q124">
        <v>0</v>
      </c>
      <c r="R124">
        <v>0</v>
      </c>
    </row>
    <row r="125" spans="1:18" x14ac:dyDescent="0.25">
      <c r="A125" s="3">
        <v>41676</v>
      </c>
      <c r="B125">
        <v>4000</v>
      </c>
      <c r="C125">
        <v>500</v>
      </c>
      <c r="D125">
        <v>100</v>
      </c>
      <c r="E125">
        <v>0</v>
      </c>
      <c r="F125">
        <v>13000</v>
      </c>
      <c r="G125">
        <v>1000</v>
      </c>
      <c r="H125">
        <v>2000</v>
      </c>
      <c r="I125">
        <v>400</v>
      </c>
      <c r="J125">
        <v>0</v>
      </c>
      <c r="K125">
        <v>0</v>
      </c>
      <c r="L125">
        <v>0</v>
      </c>
      <c r="M125">
        <v>-8200</v>
      </c>
      <c r="N125">
        <v>240001</v>
      </c>
      <c r="O125">
        <v>100000</v>
      </c>
      <c r="P125">
        <v>0</v>
      </c>
      <c r="Q125">
        <v>0</v>
      </c>
      <c r="R125">
        <v>0</v>
      </c>
    </row>
    <row r="126" spans="1:18" x14ac:dyDescent="0.25">
      <c r="A126" s="3">
        <v>41677</v>
      </c>
      <c r="B126">
        <v>4000</v>
      </c>
      <c r="C126">
        <v>500</v>
      </c>
      <c r="D126">
        <v>100</v>
      </c>
      <c r="E126">
        <v>0</v>
      </c>
      <c r="F126">
        <v>13000</v>
      </c>
      <c r="G126">
        <v>1000</v>
      </c>
      <c r="H126">
        <v>2000</v>
      </c>
      <c r="I126">
        <v>400</v>
      </c>
      <c r="J126">
        <v>0</v>
      </c>
      <c r="K126">
        <v>0</v>
      </c>
      <c r="L126">
        <v>0</v>
      </c>
      <c r="M126">
        <v>-8200</v>
      </c>
      <c r="N126">
        <v>240001</v>
      </c>
      <c r="O126">
        <v>100000</v>
      </c>
      <c r="P126">
        <v>0</v>
      </c>
      <c r="Q126">
        <v>0</v>
      </c>
      <c r="R126">
        <v>0</v>
      </c>
    </row>
    <row r="127" spans="1:18" x14ac:dyDescent="0.25">
      <c r="A127" s="3">
        <v>41680</v>
      </c>
      <c r="B127">
        <v>4000</v>
      </c>
      <c r="C127">
        <v>500</v>
      </c>
      <c r="D127">
        <v>100</v>
      </c>
      <c r="E127">
        <v>0</v>
      </c>
      <c r="F127">
        <v>13000</v>
      </c>
      <c r="G127">
        <v>1000</v>
      </c>
      <c r="H127">
        <v>2000</v>
      </c>
      <c r="I127">
        <v>400</v>
      </c>
      <c r="J127">
        <v>0</v>
      </c>
      <c r="K127">
        <v>0</v>
      </c>
      <c r="L127">
        <v>0</v>
      </c>
      <c r="M127">
        <v>-8200</v>
      </c>
      <c r="N127">
        <v>240001</v>
      </c>
      <c r="O127">
        <v>100000</v>
      </c>
      <c r="P127">
        <v>0</v>
      </c>
      <c r="Q127">
        <v>0</v>
      </c>
      <c r="R127">
        <v>0</v>
      </c>
    </row>
    <row r="128" spans="1:18" x14ac:dyDescent="0.25">
      <c r="A128" s="3">
        <v>41681</v>
      </c>
      <c r="B128">
        <v>4000</v>
      </c>
      <c r="C128">
        <v>500</v>
      </c>
      <c r="D128">
        <v>100</v>
      </c>
      <c r="E128">
        <v>0</v>
      </c>
      <c r="F128">
        <v>13000</v>
      </c>
      <c r="G128">
        <v>1000</v>
      </c>
      <c r="H128">
        <v>2000</v>
      </c>
      <c r="I128">
        <v>400</v>
      </c>
      <c r="J128">
        <v>0</v>
      </c>
      <c r="K128">
        <v>0</v>
      </c>
      <c r="L128">
        <v>0</v>
      </c>
      <c r="M128">
        <v>-8200</v>
      </c>
      <c r="N128">
        <v>240001</v>
      </c>
      <c r="O128">
        <v>100000</v>
      </c>
      <c r="P128">
        <v>0</v>
      </c>
      <c r="Q128">
        <v>0</v>
      </c>
      <c r="R128">
        <v>0</v>
      </c>
    </row>
    <row r="129" spans="1:18" x14ac:dyDescent="0.25">
      <c r="A129" s="3">
        <v>41682</v>
      </c>
      <c r="B129">
        <v>4000</v>
      </c>
      <c r="C129">
        <v>500</v>
      </c>
      <c r="D129">
        <v>100</v>
      </c>
      <c r="E129">
        <v>0</v>
      </c>
      <c r="F129">
        <v>13000</v>
      </c>
      <c r="G129">
        <v>1000</v>
      </c>
      <c r="H129">
        <v>2000</v>
      </c>
      <c r="I129">
        <v>400</v>
      </c>
      <c r="J129">
        <v>0</v>
      </c>
      <c r="K129">
        <v>0</v>
      </c>
      <c r="L129">
        <v>0</v>
      </c>
      <c r="M129">
        <v>-8200</v>
      </c>
      <c r="N129">
        <v>240001</v>
      </c>
      <c r="O129">
        <v>100000</v>
      </c>
      <c r="P129">
        <v>0</v>
      </c>
      <c r="Q129">
        <v>0</v>
      </c>
      <c r="R129">
        <v>0</v>
      </c>
    </row>
    <row r="130" spans="1:18" x14ac:dyDescent="0.25">
      <c r="A130" s="3">
        <v>41683</v>
      </c>
      <c r="B130">
        <v>4000</v>
      </c>
      <c r="C130">
        <v>500</v>
      </c>
      <c r="D130">
        <v>100</v>
      </c>
      <c r="E130">
        <v>0</v>
      </c>
      <c r="F130">
        <v>13000</v>
      </c>
      <c r="G130">
        <v>1000</v>
      </c>
      <c r="H130">
        <v>2000</v>
      </c>
      <c r="I130">
        <v>400</v>
      </c>
      <c r="J130">
        <v>0</v>
      </c>
      <c r="K130">
        <v>0</v>
      </c>
      <c r="L130">
        <v>0</v>
      </c>
      <c r="M130">
        <v>-8200</v>
      </c>
      <c r="N130">
        <v>240001</v>
      </c>
      <c r="O130">
        <v>100000</v>
      </c>
      <c r="P130">
        <v>0</v>
      </c>
      <c r="Q130">
        <v>0</v>
      </c>
      <c r="R130">
        <v>0</v>
      </c>
    </row>
    <row r="131" spans="1:18" x14ac:dyDescent="0.25">
      <c r="A131" s="3">
        <v>41684</v>
      </c>
      <c r="B131">
        <v>4000</v>
      </c>
      <c r="C131">
        <v>500</v>
      </c>
      <c r="D131">
        <v>100</v>
      </c>
      <c r="E131">
        <v>0</v>
      </c>
      <c r="F131">
        <v>13000</v>
      </c>
      <c r="G131">
        <v>1000</v>
      </c>
      <c r="H131">
        <v>2000</v>
      </c>
      <c r="I131">
        <v>400</v>
      </c>
      <c r="J131">
        <v>0</v>
      </c>
      <c r="K131">
        <v>0</v>
      </c>
      <c r="L131">
        <v>0</v>
      </c>
      <c r="M131">
        <v>-8200</v>
      </c>
      <c r="N131">
        <v>240001</v>
      </c>
      <c r="O131">
        <v>100000</v>
      </c>
      <c r="P131">
        <v>0</v>
      </c>
      <c r="Q131">
        <v>0</v>
      </c>
      <c r="R131">
        <v>0</v>
      </c>
    </row>
    <row r="132" spans="1:18" x14ac:dyDescent="0.25">
      <c r="A132" s="3">
        <v>41687</v>
      </c>
      <c r="B132">
        <v>4000</v>
      </c>
      <c r="C132">
        <v>500</v>
      </c>
      <c r="D132">
        <v>100</v>
      </c>
      <c r="E132">
        <v>0</v>
      </c>
      <c r="F132">
        <v>13000</v>
      </c>
      <c r="G132">
        <v>1000</v>
      </c>
      <c r="H132">
        <v>2000</v>
      </c>
      <c r="I132">
        <v>400</v>
      </c>
      <c r="J132">
        <v>0</v>
      </c>
      <c r="K132">
        <v>0</v>
      </c>
      <c r="L132">
        <v>0</v>
      </c>
      <c r="M132">
        <v>-8200</v>
      </c>
      <c r="N132">
        <v>240001</v>
      </c>
      <c r="O132">
        <v>100000</v>
      </c>
      <c r="P132">
        <v>0</v>
      </c>
      <c r="Q132">
        <v>0</v>
      </c>
      <c r="R132">
        <v>0</v>
      </c>
    </row>
    <row r="133" spans="1:18" x14ac:dyDescent="0.25">
      <c r="A133" s="3">
        <v>41688</v>
      </c>
      <c r="B133">
        <v>4000</v>
      </c>
      <c r="C133">
        <v>500</v>
      </c>
      <c r="D133">
        <v>100</v>
      </c>
      <c r="E133">
        <v>0</v>
      </c>
      <c r="F133">
        <v>13000</v>
      </c>
      <c r="G133">
        <v>1000</v>
      </c>
      <c r="H133">
        <v>2000</v>
      </c>
      <c r="I133">
        <v>400</v>
      </c>
      <c r="J133">
        <v>0</v>
      </c>
      <c r="K133">
        <v>0</v>
      </c>
      <c r="L133">
        <v>0</v>
      </c>
      <c r="M133">
        <v>-8200</v>
      </c>
      <c r="N133">
        <v>240001</v>
      </c>
      <c r="O133">
        <v>100000</v>
      </c>
      <c r="P133">
        <v>0</v>
      </c>
      <c r="Q133">
        <v>0</v>
      </c>
      <c r="R133">
        <v>0</v>
      </c>
    </row>
    <row r="134" spans="1:18" x14ac:dyDescent="0.25">
      <c r="A134" s="3">
        <v>41689</v>
      </c>
      <c r="B134">
        <v>4000</v>
      </c>
      <c r="C134">
        <v>500</v>
      </c>
      <c r="D134">
        <v>100</v>
      </c>
      <c r="E134">
        <v>0</v>
      </c>
      <c r="F134">
        <v>13000</v>
      </c>
      <c r="G134">
        <v>1000</v>
      </c>
      <c r="H134">
        <v>2000</v>
      </c>
      <c r="I134">
        <v>400</v>
      </c>
      <c r="J134">
        <v>0</v>
      </c>
      <c r="K134">
        <v>0</v>
      </c>
      <c r="L134">
        <v>0</v>
      </c>
      <c r="M134">
        <v>-8200</v>
      </c>
      <c r="N134">
        <v>240001</v>
      </c>
      <c r="O134">
        <v>100000</v>
      </c>
      <c r="P134">
        <v>0</v>
      </c>
      <c r="Q134">
        <v>0</v>
      </c>
      <c r="R134">
        <v>0</v>
      </c>
    </row>
    <row r="135" spans="1:18" x14ac:dyDescent="0.25">
      <c r="A135" s="3">
        <v>41690</v>
      </c>
      <c r="B135">
        <v>4000</v>
      </c>
      <c r="C135">
        <v>500</v>
      </c>
      <c r="D135">
        <v>100</v>
      </c>
      <c r="E135">
        <v>0</v>
      </c>
      <c r="F135">
        <v>13000</v>
      </c>
      <c r="G135">
        <v>1000</v>
      </c>
      <c r="H135">
        <v>2000</v>
      </c>
      <c r="I135">
        <v>400</v>
      </c>
      <c r="J135">
        <v>0</v>
      </c>
      <c r="K135">
        <v>0</v>
      </c>
      <c r="L135">
        <v>0</v>
      </c>
      <c r="M135">
        <v>-8200</v>
      </c>
      <c r="N135">
        <v>240001</v>
      </c>
      <c r="O135">
        <v>100000</v>
      </c>
      <c r="P135">
        <v>0</v>
      </c>
      <c r="Q135">
        <v>0</v>
      </c>
      <c r="R135">
        <v>0</v>
      </c>
    </row>
    <row r="136" spans="1:18" x14ac:dyDescent="0.25">
      <c r="A136" s="3">
        <v>41691</v>
      </c>
      <c r="B136">
        <v>4000</v>
      </c>
      <c r="C136">
        <v>500</v>
      </c>
      <c r="D136">
        <v>100</v>
      </c>
      <c r="E136">
        <v>0</v>
      </c>
      <c r="F136">
        <v>13000</v>
      </c>
      <c r="G136">
        <v>1000</v>
      </c>
      <c r="H136">
        <v>2000</v>
      </c>
      <c r="I136">
        <v>400</v>
      </c>
      <c r="J136">
        <v>0</v>
      </c>
      <c r="K136">
        <v>0</v>
      </c>
      <c r="L136">
        <v>0</v>
      </c>
      <c r="M136">
        <v>-8200</v>
      </c>
      <c r="N136">
        <v>240001</v>
      </c>
      <c r="O136">
        <v>100000</v>
      </c>
      <c r="P136">
        <v>0</v>
      </c>
      <c r="Q136">
        <v>0</v>
      </c>
      <c r="R136">
        <v>0</v>
      </c>
    </row>
    <row r="137" spans="1:18" x14ac:dyDescent="0.25">
      <c r="A137" s="3">
        <v>41694</v>
      </c>
      <c r="B137">
        <v>4000</v>
      </c>
      <c r="C137">
        <v>500</v>
      </c>
      <c r="D137">
        <v>100</v>
      </c>
      <c r="E137">
        <v>0</v>
      </c>
      <c r="F137">
        <v>13000</v>
      </c>
      <c r="G137">
        <v>1000</v>
      </c>
      <c r="H137">
        <v>2000</v>
      </c>
      <c r="I137">
        <v>400</v>
      </c>
      <c r="J137">
        <v>0</v>
      </c>
      <c r="K137">
        <v>0</v>
      </c>
      <c r="L137">
        <v>0</v>
      </c>
      <c r="M137">
        <v>-8200</v>
      </c>
      <c r="N137">
        <v>240001</v>
      </c>
      <c r="O137">
        <v>100000</v>
      </c>
      <c r="P137">
        <v>0</v>
      </c>
      <c r="Q137">
        <v>0</v>
      </c>
      <c r="R137">
        <v>0</v>
      </c>
    </row>
    <row r="138" spans="1:18" x14ac:dyDescent="0.25">
      <c r="A138" s="3">
        <v>41695</v>
      </c>
      <c r="B138">
        <v>4000</v>
      </c>
      <c r="C138">
        <v>500</v>
      </c>
      <c r="D138">
        <v>100</v>
      </c>
      <c r="E138">
        <v>0</v>
      </c>
      <c r="F138">
        <v>13000</v>
      </c>
      <c r="G138">
        <v>1000</v>
      </c>
      <c r="H138">
        <v>2000</v>
      </c>
      <c r="I138">
        <v>400</v>
      </c>
      <c r="J138">
        <v>0</v>
      </c>
      <c r="K138">
        <v>0</v>
      </c>
      <c r="L138">
        <v>0</v>
      </c>
      <c r="M138">
        <v>-8200</v>
      </c>
      <c r="N138">
        <v>240001</v>
      </c>
      <c r="O138">
        <v>100000</v>
      </c>
      <c r="P138">
        <v>0</v>
      </c>
      <c r="Q138">
        <v>0</v>
      </c>
      <c r="R138">
        <v>0</v>
      </c>
    </row>
    <row r="139" spans="1:18" x14ac:dyDescent="0.25">
      <c r="A139" s="3">
        <v>41696</v>
      </c>
      <c r="B139">
        <v>4000</v>
      </c>
      <c r="C139">
        <v>500</v>
      </c>
      <c r="D139">
        <v>100</v>
      </c>
      <c r="E139">
        <v>0</v>
      </c>
      <c r="F139">
        <v>13000</v>
      </c>
      <c r="G139">
        <v>1000</v>
      </c>
      <c r="H139">
        <v>2000</v>
      </c>
      <c r="I139">
        <v>400</v>
      </c>
      <c r="J139">
        <v>0</v>
      </c>
      <c r="K139">
        <v>0</v>
      </c>
      <c r="L139">
        <v>0</v>
      </c>
      <c r="M139">
        <v>-8200</v>
      </c>
      <c r="N139">
        <v>240001</v>
      </c>
      <c r="O139">
        <v>100000</v>
      </c>
      <c r="P139">
        <v>0</v>
      </c>
      <c r="Q139">
        <v>0</v>
      </c>
      <c r="R139">
        <v>0</v>
      </c>
    </row>
    <row r="140" spans="1:18" x14ac:dyDescent="0.25">
      <c r="A140" s="3">
        <v>41697</v>
      </c>
      <c r="B140">
        <v>4000</v>
      </c>
      <c r="C140">
        <v>500</v>
      </c>
      <c r="D140">
        <v>100</v>
      </c>
      <c r="E140">
        <v>0</v>
      </c>
      <c r="F140">
        <v>13000</v>
      </c>
      <c r="G140">
        <v>1000</v>
      </c>
      <c r="H140">
        <v>2000</v>
      </c>
      <c r="I140">
        <v>400</v>
      </c>
      <c r="J140">
        <v>0</v>
      </c>
      <c r="K140">
        <v>0</v>
      </c>
      <c r="L140">
        <v>0</v>
      </c>
      <c r="M140">
        <v>-8200</v>
      </c>
      <c r="N140">
        <v>240001</v>
      </c>
      <c r="O140">
        <v>100000</v>
      </c>
      <c r="P140">
        <v>0</v>
      </c>
      <c r="Q140">
        <v>0</v>
      </c>
      <c r="R140">
        <v>0</v>
      </c>
    </row>
    <row r="141" spans="1:18" x14ac:dyDescent="0.25">
      <c r="A141" s="3">
        <v>41698</v>
      </c>
      <c r="B141">
        <v>4000</v>
      </c>
      <c r="C141">
        <v>500</v>
      </c>
      <c r="D141">
        <v>100</v>
      </c>
      <c r="E141">
        <v>0</v>
      </c>
      <c r="F141">
        <v>13000</v>
      </c>
      <c r="G141">
        <v>1000</v>
      </c>
      <c r="H141">
        <v>2000</v>
      </c>
      <c r="I141">
        <v>400</v>
      </c>
      <c r="J141">
        <v>0</v>
      </c>
      <c r="K141">
        <v>0</v>
      </c>
      <c r="L141">
        <v>0</v>
      </c>
      <c r="M141">
        <v>-8200</v>
      </c>
      <c r="N141">
        <v>240001</v>
      </c>
      <c r="O141">
        <v>100000</v>
      </c>
      <c r="P141">
        <v>0</v>
      </c>
      <c r="Q141">
        <v>0</v>
      </c>
      <c r="R141">
        <v>0</v>
      </c>
    </row>
    <row r="142" spans="1:18" x14ac:dyDescent="0.25">
      <c r="A142" s="3">
        <v>41701</v>
      </c>
      <c r="B142">
        <v>4000</v>
      </c>
      <c r="C142">
        <v>500</v>
      </c>
      <c r="D142">
        <v>100</v>
      </c>
      <c r="E142">
        <v>0</v>
      </c>
      <c r="F142">
        <v>13000</v>
      </c>
      <c r="G142">
        <v>1000</v>
      </c>
      <c r="H142">
        <v>2000</v>
      </c>
      <c r="I142">
        <v>400</v>
      </c>
      <c r="J142">
        <v>0</v>
      </c>
      <c r="K142">
        <v>0</v>
      </c>
      <c r="L142">
        <v>0</v>
      </c>
      <c r="M142">
        <v>-8200</v>
      </c>
      <c r="N142">
        <v>240001</v>
      </c>
      <c r="O142">
        <v>100000</v>
      </c>
      <c r="P142">
        <v>0</v>
      </c>
      <c r="Q142">
        <v>0</v>
      </c>
      <c r="R142">
        <v>0</v>
      </c>
    </row>
    <row r="143" spans="1:18" x14ac:dyDescent="0.25">
      <c r="A143" s="3">
        <v>41702</v>
      </c>
      <c r="B143">
        <v>4000</v>
      </c>
      <c r="C143">
        <v>500</v>
      </c>
      <c r="D143">
        <v>100</v>
      </c>
      <c r="E143">
        <v>0</v>
      </c>
      <c r="F143">
        <v>13000</v>
      </c>
      <c r="G143">
        <v>1000</v>
      </c>
      <c r="H143">
        <v>2000</v>
      </c>
      <c r="I143">
        <v>400</v>
      </c>
      <c r="J143">
        <v>0</v>
      </c>
      <c r="K143">
        <v>0</v>
      </c>
      <c r="L143">
        <v>0</v>
      </c>
      <c r="M143">
        <v>-8200</v>
      </c>
      <c r="N143">
        <v>240001</v>
      </c>
      <c r="O143">
        <v>100000</v>
      </c>
      <c r="P143">
        <v>0</v>
      </c>
      <c r="Q143">
        <v>0</v>
      </c>
      <c r="R143">
        <v>0</v>
      </c>
    </row>
    <row r="144" spans="1:18" x14ac:dyDescent="0.25">
      <c r="A144" s="3">
        <v>41703</v>
      </c>
      <c r="B144">
        <v>4000</v>
      </c>
      <c r="C144">
        <v>500</v>
      </c>
      <c r="D144">
        <v>100</v>
      </c>
      <c r="E144">
        <v>0</v>
      </c>
      <c r="F144">
        <v>13000</v>
      </c>
      <c r="G144">
        <v>1000</v>
      </c>
      <c r="H144">
        <v>2000</v>
      </c>
      <c r="I144">
        <v>400</v>
      </c>
      <c r="J144">
        <v>0</v>
      </c>
      <c r="K144">
        <v>0</v>
      </c>
      <c r="L144">
        <v>0</v>
      </c>
      <c r="M144">
        <v>-8200</v>
      </c>
      <c r="N144">
        <v>240001</v>
      </c>
      <c r="O144">
        <v>100000</v>
      </c>
      <c r="P144">
        <v>0</v>
      </c>
      <c r="Q144">
        <v>0</v>
      </c>
      <c r="R144">
        <v>0</v>
      </c>
    </row>
    <row r="145" spans="1:18" x14ac:dyDescent="0.25">
      <c r="A145" s="3">
        <v>41704</v>
      </c>
      <c r="B145">
        <v>4000</v>
      </c>
      <c r="C145">
        <v>500</v>
      </c>
      <c r="D145">
        <v>100</v>
      </c>
      <c r="E145">
        <v>0</v>
      </c>
      <c r="F145">
        <v>13000</v>
      </c>
      <c r="G145">
        <v>1000</v>
      </c>
      <c r="H145">
        <v>2000</v>
      </c>
      <c r="I145">
        <v>400</v>
      </c>
      <c r="J145">
        <v>0</v>
      </c>
      <c r="K145">
        <v>0</v>
      </c>
      <c r="L145">
        <v>0</v>
      </c>
      <c r="M145">
        <v>-8200</v>
      </c>
      <c r="N145">
        <v>240001</v>
      </c>
      <c r="O145">
        <v>100000</v>
      </c>
      <c r="P145">
        <v>0</v>
      </c>
      <c r="Q145">
        <v>0</v>
      </c>
      <c r="R145">
        <v>0</v>
      </c>
    </row>
    <row r="146" spans="1:18" x14ac:dyDescent="0.25">
      <c r="A146" s="3">
        <v>41705</v>
      </c>
      <c r="B146">
        <v>4000</v>
      </c>
      <c r="C146">
        <v>500</v>
      </c>
      <c r="D146">
        <v>100</v>
      </c>
      <c r="E146">
        <v>0</v>
      </c>
      <c r="F146">
        <v>13000</v>
      </c>
      <c r="G146">
        <v>1000</v>
      </c>
      <c r="H146">
        <v>2000</v>
      </c>
      <c r="I146">
        <v>400</v>
      </c>
      <c r="J146">
        <v>0</v>
      </c>
      <c r="K146">
        <v>0</v>
      </c>
      <c r="L146">
        <v>0</v>
      </c>
      <c r="M146">
        <v>-8200</v>
      </c>
      <c r="N146">
        <v>240001</v>
      </c>
      <c r="O146">
        <v>100000</v>
      </c>
      <c r="P146">
        <v>0</v>
      </c>
      <c r="Q146">
        <v>0</v>
      </c>
      <c r="R146">
        <v>0</v>
      </c>
    </row>
    <row r="147" spans="1:18" x14ac:dyDescent="0.25">
      <c r="A147" s="3">
        <v>41708</v>
      </c>
      <c r="B147">
        <v>4000</v>
      </c>
      <c r="C147">
        <v>500</v>
      </c>
      <c r="D147">
        <v>100</v>
      </c>
      <c r="E147">
        <v>0</v>
      </c>
      <c r="F147">
        <v>13000</v>
      </c>
      <c r="G147">
        <v>1000</v>
      </c>
      <c r="H147">
        <v>2000</v>
      </c>
      <c r="I147">
        <v>400</v>
      </c>
      <c r="J147">
        <v>0</v>
      </c>
      <c r="K147">
        <v>0</v>
      </c>
      <c r="L147">
        <v>0</v>
      </c>
      <c r="M147">
        <v>-8200</v>
      </c>
      <c r="N147">
        <v>240001</v>
      </c>
      <c r="O147">
        <v>100000</v>
      </c>
      <c r="P147">
        <v>0</v>
      </c>
      <c r="Q147">
        <v>0</v>
      </c>
      <c r="R147">
        <v>0</v>
      </c>
    </row>
    <row r="148" spans="1:18" x14ac:dyDescent="0.25">
      <c r="A148" s="3">
        <v>41709</v>
      </c>
      <c r="B148">
        <v>4000</v>
      </c>
      <c r="C148">
        <v>500</v>
      </c>
      <c r="D148">
        <v>100</v>
      </c>
      <c r="E148">
        <v>0</v>
      </c>
      <c r="F148">
        <v>13000</v>
      </c>
      <c r="G148">
        <v>1000</v>
      </c>
      <c r="H148">
        <v>2000</v>
      </c>
      <c r="I148">
        <v>400</v>
      </c>
      <c r="J148">
        <v>0</v>
      </c>
      <c r="K148">
        <v>0</v>
      </c>
      <c r="L148">
        <v>0</v>
      </c>
      <c r="M148">
        <v>-8200</v>
      </c>
      <c r="N148">
        <v>240001</v>
      </c>
      <c r="O148">
        <v>100000</v>
      </c>
      <c r="P148">
        <v>0</v>
      </c>
      <c r="Q148">
        <v>0</v>
      </c>
      <c r="R148">
        <v>0</v>
      </c>
    </row>
    <row r="149" spans="1:18" x14ac:dyDescent="0.25">
      <c r="A149" s="3">
        <v>41710</v>
      </c>
      <c r="B149">
        <v>4000</v>
      </c>
      <c r="C149">
        <v>500</v>
      </c>
      <c r="D149">
        <v>100</v>
      </c>
      <c r="E149">
        <v>0</v>
      </c>
      <c r="F149">
        <v>13000</v>
      </c>
      <c r="G149">
        <v>1000</v>
      </c>
      <c r="H149">
        <v>2000</v>
      </c>
      <c r="I149">
        <v>400</v>
      </c>
      <c r="J149">
        <v>0</v>
      </c>
      <c r="K149">
        <v>0</v>
      </c>
      <c r="L149">
        <v>0</v>
      </c>
      <c r="M149">
        <v>-8200</v>
      </c>
      <c r="N149">
        <v>240001</v>
      </c>
      <c r="O149">
        <v>100000</v>
      </c>
      <c r="P149">
        <v>0</v>
      </c>
      <c r="Q149">
        <v>0</v>
      </c>
      <c r="R149">
        <v>0</v>
      </c>
    </row>
    <row r="150" spans="1:18" x14ac:dyDescent="0.25">
      <c r="A150" s="3">
        <v>41711</v>
      </c>
      <c r="B150">
        <v>4000</v>
      </c>
      <c r="C150">
        <v>500</v>
      </c>
      <c r="D150">
        <v>100</v>
      </c>
      <c r="E150">
        <v>0</v>
      </c>
      <c r="F150">
        <v>13000</v>
      </c>
      <c r="G150">
        <v>1000</v>
      </c>
      <c r="H150">
        <v>2000</v>
      </c>
      <c r="I150">
        <v>400</v>
      </c>
      <c r="J150">
        <v>0</v>
      </c>
      <c r="K150">
        <v>0</v>
      </c>
      <c r="L150">
        <v>0</v>
      </c>
      <c r="M150">
        <v>-8200</v>
      </c>
      <c r="N150">
        <v>240001</v>
      </c>
      <c r="O150">
        <v>100000</v>
      </c>
      <c r="P150">
        <v>0</v>
      </c>
      <c r="Q150">
        <v>0</v>
      </c>
      <c r="R150">
        <v>0</v>
      </c>
    </row>
    <row r="151" spans="1:18" x14ac:dyDescent="0.25">
      <c r="A151" s="3">
        <v>41712</v>
      </c>
      <c r="B151">
        <v>4000</v>
      </c>
      <c r="C151">
        <v>500</v>
      </c>
      <c r="D151">
        <v>100</v>
      </c>
      <c r="E151">
        <v>0</v>
      </c>
      <c r="F151">
        <v>13000</v>
      </c>
      <c r="G151">
        <v>1000</v>
      </c>
      <c r="H151">
        <v>2000</v>
      </c>
      <c r="I151">
        <v>400</v>
      </c>
      <c r="J151">
        <v>0</v>
      </c>
      <c r="K151">
        <v>0</v>
      </c>
      <c r="L151">
        <v>0</v>
      </c>
      <c r="M151">
        <v>-8200</v>
      </c>
      <c r="N151">
        <v>240001</v>
      </c>
      <c r="O151">
        <v>100000</v>
      </c>
      <c r="P151">
        <v>0</v>
      </c>
      <c r="Q151">
        <v>0</v>
      </c>
      <c r="R151">
        <v>0</v>
      </c>
    </row>
    <row r="152" spans="1:18" x14ac:dyDescent="0.25">
      <c r="A152" s="3">
        <v>41715</v>
      </c>
      <c r="B152">
        <v>4000</v>
      </c>
      <c r="C152">
        <v>500</v>
      </c>
      <c r="D152">
        <v>100</v>
      </c>
      <c r="E152">
        <v>0</v>
      </c>
      <c r="F152">
        <v>13000</v>
      </c>
      <c r="G152">
        <v>1000</v>
      </c>
      <c r="H152">
        <v>2000</v>
      </c>
      <c r="I152">
        <v>400</v>
      </c>
      <c r="J152">
        <v>0</v>
      </c>
      <c r="K152">
        <v>0</v>
      </c>
      <c r="L152">
        <v>0</v>
      </c>
      <c r="M152">
        <v>-8200</v>
      </c>
      <c r="N152">
        <v>240001</v>
      </c>
      <c r="O152">
        <v>100000</v>
      </c>
      <c r="P152">
        <v>0</v>
      </c>
      <c r="Q152">
        <v>0</v>
      </c>
      <c r="R152">
        <v>0</v>
      </c>
    </row>
    <row r="153" spans="1:18" x14ac:dyDescent="0.25">
      <c r="A153" s="3">
        <v>41716</v>
      </c>
      <c r="B153">
        <v>4000</v>
      </c>
      <c r="C153">
        <v>500</v>
      </c>
      <c r="D153">
        <v>100</v>
      </c>
      <c r="E153">
        <v>0</v>
      </c>
      <c r="F153">
        <v>13000</v>
      </c>
      <c r="G153">
        <v>1000</v>
      </c>
      <c r="H153">
        <v>2000</v>
      </c>
      <c r="I153">
        <v>400</v>
      </c>
      <c r="J153">
        <v>0</v>
      </c>
      <c r="K153">
        <v>0</v>
      </c>
      <c r="L153">
        <v>0</v>
      </c>
      <c r="M153">
        <v>-8200</v>
      </c>
      <c r="N153">
        <v>240001</v>
      </c>
      <c r="O153">
        <v>100000</v>
      </c>
      <c r="P153">
        <v>0</v>
      </c>
      <c r="Q153">
        <v>0</v>
      </c>
      <c r="R153">
        <v>0</v>
      </c>
    </row>
    <row r="154" spans="1:18" x14ac:dyDescent="0.25">
      <c r="A154" s="3">
        <v>41717</v>
      </c>
      <c r="B154">
        <v>4000</v>
      </c>
      <c r="C154">
        <v>500</v>
      </c>
      <c r="D154">
        <v>100</v>
      </c>
      <c r="E154">
        <v>0</v>
      </c>
      <c r="F154">
        <v>13000</v>
      </c>
      <c r="G154">
        <v>1000</v>
      </c>
      <c r="H154">
        <v>2000</v>
      </c>
      <c r="I154">
        <v>400</v>
      </c>
      <c r="J154">
        <v>0</v>
      </c>
      <c r="K154">
        <v>0</v>
      </c>
      <c r="L154">
        <v>0</v>
      </c>
      <c r="M154">
        <v>-8200</v>
      </c>
      <c r="N154">
        <v>240001</v>
      </c>
      <c r="O154">
        <v>100000</v>
      </c>
      <c r="P154">
        <v>0</v>
      </c>
      <c r="Q154">
        <v>0</v>
      </c>
      <c r="R154">
        <v>0</v>
      </c>
    </row>
    <row r="155" spans="1:18" x14ac:dyDescent="0.25">
      <c r="A155" s="3">
        <v>41718</v>
      </c>
      <c r="B155">
        <v>4000</v>
      </c>
      <c r="C155">
        <v>500</v>
      </c>
      <c r="D155">
        <v>100</v>
      </c>
      <c r="E155">
        <v>0</v>
      </c>
      <c r="F155">
        <v>13000</v>
      </c>
      <c r="G155">
        <v>1000</v>
      </c>
      <c r="H155">
        <v>2000</v>
      </c>
      <c r="I155">
        <v>400</v>
      </c>
      <c r="J155">
        <v>0</v>
      </c>
      <c r="K155">
        <v>0</v>
      </c>
      <c r="L155">
        <v>0</v>
      </c>
      <c r="M155">
        <v>-8200</v>
      </c>
      <c r="N155">
        <v>240001</v>
      </c>
      <c r="O155">
        <v>100000</v>
      </c>
      <c r="P155">
        <v>0</v>
      </c>
      <c r="Q155">
        <v>0</v>
      </c>
      <c r="R155">
        <v>0</v>
      </c>
    </row>
    <row r="156" spans="1:18" x14ac:dyDescent="0.25">
      <c r="A156" s="3">
        <v>41719</v>
      </c>
      <c r="B156">
        <v>4000</v>
      </c>
      <c r="C156">
        <v>500</v>
      </c>
      <c r="D156">
        <v>100</v>
      </c>
      <c r="E156">
        <v>0</v>
      </c>
      <c r="F156">
        <v>13000</v>
      </c>
      <c r="G156">
        <v>1000</v>
      </c>
      <c r="H156">
        <v>2000</v>
      </c>
      <c r="I156">
        <v>400</v>
      </c>
      <c r="J156">
        <v>0</v>
      </c>
      <c r="K156">
        <v>0</v>
      </c>
      <c r="L156">
        <v>0</v>
      </c>
      <c r="M156">
        <v>-8200</v>
      </c>
      <c r="N156">
        <v>240001</v>
      </c>
      <c r="O156">
        <v>100000</v>
      </c>
      <c r="P156">
        <v>0</v>
      </c>
      <c r="Q156">
        <v>0</v>
      </c>
      <c r="R156">
        <v>0</v>
      </c>
    </row>
    <row r="157" spans="1:18" x14ac:dyDescent="0.25">
      <c r="A157" s="3">
        <v>41722</v>
      </c>
      <c r="B157">
        <v>4000</v>
      </c>
      <c r="C157">
        <v>500</v>
      </c>
      <c r="D157">
        <v>100</v>
      </c>
      <c r="E157">
        <v>0</v>
      </c>
      <c r="F157">
        <v>13000</v>
      </c>
      <c r="G157">
        <v>1000</v>
      </c>
      <c r="H157">
        <v>2000</v>
      </c>
      <c r="I157">
        <v>400</v>
      </c>
      <c r="J157">
        <v>0</v>
      </c>
      <c r="K157">
        <v>0</v>
      </c>
      <c r="L157">
        <v>0</v>
      </c>
      <c r="M157">
        <v>-8200</v>
      </c>
      <c r="N157">
        <v>240001</v>
      </c>
      <c r="O157">
        <v>100000</v>
      </c>
      <c r="P157">
        <v>0</v>
      </c>
      <c r="Q157">
        <v>0</v>
      </c>
      <c r="R157">
        <v>0</v>
      </c>
    </row>
    <row r="158" spans="1:18" x14ac:dyDescent="0.25">
      <c r="A158" s="3">
        <v>41723</v>
      </c>
      <c r="B158">
        <v>4000</v>
      </c>
      <c r="C158">
        <v>500</v>
      </c>
      <c r="D158">
        <v>100</v>
      </c>
      <c r="E158">
        <v>0</v>
      </c>
      <c r="F158">
        <v>13000</v>
      </c>
      <c r="G158">
        <v>1000</v>
      </c>
      <c r="H158">
        <v>2000</v>
      </c>
      <c r="I158">
        <v>400</v>
      </c>
      <c r="J158">
        <v>0</v>
      </c>
      <c r="K158">
        <v>0</v>
      </c>
      <c r="L158">
        <v>0</v>
      </c>
      <c r="M158">
        <v>-8200</v>
      </c>
      <c r="N158">
        <v>240001</v>
      </c>
      <c r="O158">
        <v>100000</v>
      </c>
      <c r="P158">
        <v>0</v>
      </c>
      <c r="Q158">
        <v>0</v>
      </c>
      <c r="R158">
        <v>0</v>
      </c>
    </row>
    <row r="159" spans="1:18" x14ac:dyDescent="0.25">
      <c r="A159" s="3">
        <v>41724</v>
      </c>
      <c r="B159">
        <v>4000</v>
      </c>
      <c r="C159">
        <v>500</v>
      </c>
      <c r="D159">
        <v>100</v>
      </c>
      <c r="E159">
        <v>0</v>
      </c>
      <c r="F159">
        <v>13000</v>
      </c>
      <c r="G159">
        <v>1000</v>
      </c>
      <c r="H159">
        <v>2000</v>
      </c>
      <c r="I159">
        <v>400</v>
      </c>
      <c r="J159">
        <v>0</v>
      </c>
      <c r="K159">
        <v>0</v>
      </c>
      <c r="L159">
        <v>0</v>
      </c>
      <c r="M159">
        <v>-8200</v>
      </c>
      <c r="N159">
        <v>240001</v>
      </c>
      <c r="O159">
        <v>100000</v>
      </c>
      <c r="P159">
        <v>0</v>
      </c>
      <c r="Q159">
        <v>0</v>
      </c>
      <c r="R159">
        <v>0</v>
      </c>
    </row>
    <row r="160" spans="1:18" x14ac:dyDescent="0.25">
      <c r="A160" s="3">
        <v>41725</v>
      </c>
      <c r="B160">
        <v>4000</v>
      </c>
      <c r="C160">
        <v>500</v>
      </c>
      <c r="D160">
        <v>100</v>
      </c>
      <c r="E160">
        <v>0</v>
      </c>
      <c r="F160">
        <v>13000</v>
      </c>
      <c r="G160">
        <v>1000</v>
      </c>
      <c r="H160">
        <v>2000</v>
      </c>
      <c r="I160">
        <v>400</v>
      </c>
      <c r="J160">
        <v>0</v>
      </c>
      <c r="K160">
        <v>0</v>
      </c>
      <c r="L160">
        <v>0</v>
      </c>
      <c r="M160">
        <v>-8200</v>
      </c>
      <c r="N160">
        <v>240001</v>
      </c>
      <c r="O160">
        <v>100000</v>
      </c>
      <c r="P160">
        <v>0</v>
      </c>
      <c r="Q160">
        <v>0</v>
      </c>
      <c r="R160">
        <v>0</v>
      </c>
    </row>
    <row r="161" spans="1:18" x14ac:dyDescent="0.25">
      <c r="A161" s="3">
        <v>41726</v>
      </c>
      <c r="B161">
        <v>4000</v>
      </c>
      <c r="C161">
        <v>500</v>
      </c>
      <c r="D161">
        <v>100</v>
      </c>
      <c r="E161">
        <v>0</v>
      </c>
      <c r="F161">
        <v>13000</v>
      </c>
      <c r="G161">
        <v>1000</v>
      </c>
      <c r="H161">
        <v>2000</v>
      </c>
      <c r="I161">
        <v>400</v>
      </c>
      <c r="J161">
        <v>0</v>
      </c>
      <c r="K161">
        <v>0</v>
      </c>
      <c r="L161">
        <v>0</v>
      </c>
      <c r="M161">
        <v>-8200</v>
      </c>
      <c r="N161">
        <v>240001</v>
      </c>
      <c r="O161">
        <v>100000</v>
      </c>
      <c r="P161">
        <v>0</v>
      </c>
      <c r="Q161">
        <v>0</v>
      </c>
      <c r="R161">
        <v>0</v>
      </c>
    </row>
    <row r="162" spans="1:18" x14ac:dyDescent="0.25">
      <c r="A162" s="3">
        <v>41729</v>
      </c>
      <c r="B162">
        <v>4000</v>
      </c>
      <c r="C162">
        <v>500</v>
      </c>
      <c r="D162">
        <v>100</v>
      </c>
      <c r="E162">
        <v>0</v>
      </c>
      <c r="F162">
        <v>13000</v>
      </c>
      <c r="G162">
        <v>1000</v>
      </c>
      <c r="H162">
        <v>2000</v>
      </c>
      <c r="I162">
        <v>400</v>
      </c>
      <c r="J162">
        <v>0</v>
      </c>
      <c r="K162">
        <v>0</v>
      </c>
      <c r="L162">
        <v>0</v>
      </c>
      <c r="M162">
        <v>-8200</v>
      </c>
      <c r="N162">
        <v>240001</v>
      </c>
      <c r="O162">
        <v>100000</v>
      </c>
      <c r="P162">
        <v>0</v>
      </c>
      <c r="Q162">
        <v>0</v>
      </c>
      <c r="R162">
        <v>0</v>
      </c>
    </row>
    <row r="163" spans="1:18" x14ac:dyDescent="0.25">
      <c r="A163" s="3">
        <v>41730</v>
      </c>
      <c r="B163">
        <v>4000</v>
      </c>
      <c r="C163">
        <v>500</v>
      </c>
      <c r="D163">
        <v>100</v>
      </c>
      <c r="E163">
        <v>0</v>
      </c>
      <c r="F163">
        <v>13000</v>
      </c>
      <c r="G163">
        <v>1000</v>
      </c>
      <c r="H163">
        <v>2000</v>
      </c>
      <c r="I163">
        <v>400</v>
      </c>
      <c r="J163">
        <v>0</v>
      </c>
      <c r="K163">
        <v>0</v>
      </c>
      <c r="L163">
        <v>0</v>
      </c>
      <c r="M163">
        <v>-8200</v>
      </c>
      <c r="N163">
        <v>240001</v>
      </c>
      <c r="O163">
        <v>100000</v>
      </c>
      <c r="P163">
        <v>0</v>
      </c>
      <c r="Q163">
        <v>0</v>
      </c>
      <c r="R163">
        <v>0</v>
      </c>
    </row>
    <row r="164" spans="1:18" x14ac:dyDescent="0.25">
      <c r="A164" s="3">
        <v>41731</v>
      </c>
      <c r="B164">
        <v>4000</v>
      </c>
      <c r="C164">
        <v>500</v>
      </c>
      <c r="D164">
        <v>100</v>
      </c>
      <c r="E164">
        <v>0</v>
      </c>
      <c r="F164">
        <v>13000</v>
      </c>
      <c r="G164">
        <v>1000</v>
      </c>
      <c r="H164">
        <v>2000</v>
      </c>
      <c r="I164">
        <v>400</v>
      </c>
      <c r="J164">
        <v>0</v>
      </c>
      <c r="K164">
        <v>0</v>
      </c>
      <c r="L164">
        <v>0</v>
      </c>
      <c r="M164">
        <v>-8200</v>
      </c>
      <c r="N164">
        <v>240001</v>
      </c>
      <c r="O164">
        <v>100000</v>
      </c>
      <c r="P164">
        <v>0</v>
      </c>
      <c r="Q164">
        <v>0</v>
      </c>
      <c r="R164">
        <v>0</v>
      </c>
    </row>
    <row r="165" spans="1:18" x14ac:dyDescent="0.25">
      <c r="A165" s="3">
        <v>41732</v>
      </c>
      <c r="B165">
        <v>4000</v>
      </c>
      <c r="C165">
        <v>500</v>
      </c>
      <c r="D165">
        <v>100</v>
      </c>
      <c r="E165">
        <v>0</v>
      </c>
      <c r="F165">
        <v>13000</v>
      </c>
      <c r="G165">
        <v>1000</v>
      </c>
      <c r="H165">
        <v>2000</v>
      </c>
      <c r="I165">
        <v>400</v>
      </c>
      <c r="J165">
        <v>0</v>
      </c>
      <c r="K165">
        <v>0</v>
      </c>
      <c r="L165">
        <v>0</v>
      </c>
      <c r="M165">
        <v>-8200</v>
      </c>
      <c r="N165">
        <v>240001</v>
      </c>
      <c r="O165">
        <v>100000</v>
      </c>
      <c r="P165">
        <v>0</v>
      </c>
      <c r="Q165">
        <v>0</v>
      </c>
      <c r="R165">
        <v>0</v>
      </c>
    </row>
    <row r="166" spans="1:18" x14ac:dyDescent="0.25">
      <c r="A166" s="3">
        <v>41733</v>
      </c>
      <c r="B166">
        <v>4000</v>
      </c>
      <c r="C166">
        <v>500</v>
      </c>
      <c r="D166">
        <v>100</v>
      </c>
      <c r="E166">
        <v>0</v>
      </c>
      <c r="F166">
        <v>13000</v>
      </c>
      <c r="G166">
        <v>1000</v>
      </c>
      <c r="H166">
        <v>2000</v>
      </c>
      <c r="I166">
        <v>400</v>
      </c>
      <c r="J166">
        <v>0</v>
      </c>
      <c r="K166">
        <v>0</v>
      </c>
      <c r="L166">
        <v>0</v>
      </c>
      <c r="M166">
        <v>-8200</v>
      </c>
      <c r="N166">
        <v>240001</v>
      </c>
      <c r="O166">
        <v>100000</v>
      </c>
      <c r="P166">
        <v>0</v>
      </c>
      <c r="Q166">
        <v>0</v>
      </c>
      <c r="R166">
        <v>0</v>
      </c>
    </row>
    <row r="167" spans="1:18" x14ac:dyDescent="0.25">
      <c r="A167" s="3">
        <v>41736</v>
      </c>
      <c r="B167">
        <v>4000</v>
      </c>
      <c r="C167">
        <v>500</v>
      </c>
      <c r="D167">
        <v>100</v>
      </c>
      <c r="E167">
        <v>0</v>
      </c>
      <c r="F167">
        <v>13000</v>
      </c>
      <c r="G167">
        <v>1000</v>
      </c>
      <c r="H167">
        <v>2000</v>
      </c>
      <c r="I167">
        <v>400</v>
      </c>
      <c r="J167">
        <v>0</v>
      </c>
      <c r="K167">
        <v>0</v>
      </c>
      <c r="L167">
        <v>0</v>
      </c>
      <c r="M167">
        <v>-8200</v>
      </c>
      <c r="N167">
        <v>240001</v>
      </c>
      <c r="O167">
        <v>100000</v>
      </c>
      <c r="P167">
        <v>0</v>
      </c>
      <c r="Q167">
        <v>0</v>
      </c>
      <c r="R167">
        <v>0</v>
      </c>
    </row>
    <row r="168" spans="1:18" x14ac:dyDescent="0.25">
      <c r="A168" s="3">
        <v>41737</v>
      </c>
      <c r="B168">
        <v>4000</v>
      </c>
      <c r="C168">
        <v>500</v>
      </c>
      <c r="D168">
        <v>100</v>
      </c>
      <c r="E168">
        <v>0</v>
      </c>
      <c r="F168">
        <v>13000</v>
      </c>
      <c r="G168">
        <v>1000</v>
      </c>
      <c r="H168">
        <v>2000</v>
      </c>
      <c r="I168">
        <v>400</v>
      </c>
      <c r="J168">
        <v>0</v>
      </c>
      <c r="K168">
        <v>0</v>
      </c>
      <c r="L168">
        <v>0</v>
      </c>
      <c r="M168">
        <v>-8200</v>
      </c>
      <c r="N168">
        <v>240001</v>
      </c>
      <c r="O168">
        <v>100000</v>
      </c>
      <c r="P168">
        <v>0</v>
      </c>
      <c r="Q168">
        <v>0</v>
      </c>
      <c r="R168">
        <v>0</v>
      </c>
    </row>
    <row r="169" spans="1:18" x14ac:dyDescent="0.25">
      <c r="A169" s="3">
        <v>41738</v>
      </c>
      <c r="B169">
        <v>4000</v>
      </c>
      <c r="C169">
        <v>500</v>
      </c>
      <c r="D169">
        <v>100</v>
      </c>
      <c r="E169">
        <v>0</v>
      </c>
      <c r="F169">
        <v>13000</v>
      </c>
      <c r="G169">
        <v>1000</v>
      </c>
      <c r="H169">
        <v>2000</v>
      </c>
      <c r="I169">
        <v>400</v>
      </c>
      <c r="J169">
        <v>0</v>
      </c>
      <c r="K169">
        <v>0</v>
      </c>
      <c r="L169">
        <v>0</v>
      </c>
      <c r="M169">
        <v>-8200</v>
      </c>
      <c r="N169">
        <v>240001</v>
      </c>
      <c r="O169">
        <v>100000</v>
      </c>
      <c r="P169">
        <v>0</v>
      </c>
      <c r="Q169">
        <v>0</v>
      </c>
      <c r="R169">
        <v>0</v>
      </c>
    </row>
    <row r="170" spans="1:18" x14ac:dyDescent="0.25">
      <c r="A170" s="3">
        <v>41739</v>
      </c>
      <c r="B170">
        <v>4000</v>
      </c>
      <c r="C170">
        <v>500</v>
      </c>
      <c r="D170">
        <v>100</v>
      </c>
      <c r="E170">
        <v>0</v>
      </c>
      <c r="F170">
        <v>13000</v>
      </c>
      <c r="G170">
        <v>1000</v>
      </c>
      <c r="H170">
        <v>2000</v>
      </c>
      <c r="I170">
        <v>400</v>
      </c>
      <c r="J170">
        <v>0</v>
      </c>
      <c r="K170">
        <v>0</v>
      </c>
      <c r="L170">
        <v>0</v>
      </c>
      <c r="M170">
        <v>-8200</v>
      </c>
      <c r="N170">
        <v>240001</v>
      </c>
      <c r="O170">
        <v>100000</v>
      </c>
      <c r="P170">
        <v>0</v>
      </c>
      <c r="Q170">
        <v>0</v>
      </c>
      <c r="R170">
        <v>0</v>
      </c>
    </row>
    <row r="171" spans="1:18" x14ac:dyDescent="0.25">
      <c r="A171" s="3">
        <v>41740</v>
      </c>
      <c r="B171">
        <v>4000</v>
      </c>
      <c r="C171">
        <v>500</v>
      </c>
      <c r="D171">
        <v>100</v>
      </c>
      <c r="E171">
        <v>0</v>
      </c>
      <c r="F171">
        <v>13000</v>
      </c>
      <c r="G171">
        <v>1000</v>
      </c>
      <c r="H171">
        <v>2000</v>
      </c>
      <c r="I171">
        <v>400</v>
      </c>
      <c r="J171">
        <v>0</v>
      </c>
      <c r="K171">
        <v>0</v>
      </c>
      <c r="L171">
        <v>0</v>
      </c>
      <c r="M171">
        <v>-8200</v>
      </c>
      <c r="N171">
        <v>240001</v>
      </c>
      <c r="O171">
        <v>100000</v>
      </c>
      <c r="P171">
        <v>0</v>
      </c>
      <c r="Q171">
        <v>0</v>
      </c>
      <c r="R171">
        <v>0</v>
      </c>
    </row>
    <row r="172" spans="1:18" x14ac:dyDescent="0.25">
      <c r="A172" s="3">
        <v>41743</v>
      </c>
      <c r="B172">
        <v>4000</v>
      </c>
      <c r="C172">
        <v>500</v>
      </c>
      <c r="D172">
        <v>100</v>
      </c>
      <c r="E172">
        <v>0</v>
      </c>
      <c r="F172">
        <v>13000</v>
      </c>
      <c r="G172">
        <v>1000</v>
      </c>
      <c r="H172">
        <v>2000</v>
      </c>
      <c r="I172">
        <v>400</v>
      </c>
      <c r="J172">
        <v>0</v>
      </c>
      <c r="K172">
        <v>0</v>
      </c>
      <c r="L172">
        <v>0</v>
      </c>
      <c r="M172">
        <v>-8200</v>
      </c>
      <c r="N172">
        <v>240001</v>
      </c>
      <c r="O172">
        <v>100000</v>
      </c>
      <c r="P172">
        <v>0</v>
      </c>
      <c r="Q172">
        <v>0</v>
      </c>
      <c r="R172">
        <v>0</v>
      </c>
    </row>
    <row r="173" spans="1:18" x14ac:dyDescent="0.25">
      <c r="A173" s="3">
        <v>41744</v>
      </c>
      <c r="B173">
        <v>4000</v>
      </c>
      <c r="C173">
        <v>500</v>
      </c>
      <c r="D173">
        <v>100</v>
      </c>
      <c r="E173">
        <v>0</v>
      </c>
      <c r="F173">
        <v>13000</v>
      </c>
      <c r="G173">
        <v>1000</v>
      </c>
      <c r="H173">
        <v>2000</v>
      </c>
      <c r="I173">
        <v>400</v>
      </c>
      <c r="J173">
        <v>0</v>
      </c>
      <c r="K173">
        <v>0</v>
      </c>
      <c r="L173">
        <v>0</v>
      </c>
      <c r="M173">
        <v>-8200</v>
      </c>
      <c r="N173">
        <v>240001</v>
      </c>
      <c r="O173">
        <v>100000</v>
      </c>
      <c r="P173">
        <v>0</v>
      </c>
      <c r="Q173">
        <v>0</v>
      </c>
      <c r="R173">
        <v>0</v>
      </c>
    </row>
    <row r="174" spans="1:18" x14ac:dyDescent="0.25">
      <c r="A174" s="3">
        <v>41745</v>
      </c>
      <c r="B174">
        <v>4000</v>
      </c>
      <c r="C174">
        <v>500</v>
      </c>
      <c r="D174">
        <v>100</v>
      </c>
      <c r="E174">
        <v>0</v>
      </c>
      <c r="F174">
        <v>13000</v>
      </c>
      <c r="G174">
        <v>1000</v>
      </c>
      <c r="H174">
        <v>2000</v>
      </c>
      <c r="I174">
        <v>400</v>
      </c>
      <c r="J174">
        <v>0</v>
      </c>
      <c r="K174">
        <v>0</v>
      </c>
      <c r="L174">
        <v>0</v>
      </c>
      <c r="M174">
        <v>-8200</v>
      </c>
      <c r="N174">
        <v>240001</v>
      </c>
      <c r="O174">
        <v>100000</v>
      </c>
      <c r="P174">
        <v>0</v>
      </c>
      <c r="Q174">
        <v>0</v>
      </c>
      <c r="R174">
        <v>0</v>
      </c>
    </row>
    <row r="175" spans="1:18" x14ac:dyDescent="0.25">
      <c r="A175" s="3">
        <v>41746</v>
      </c>
      <c r="B175">
        <v>4000</v>
      </c>
      <c r="C175">
        <v>500</v>
      </c>
      <c r="D175">
        <v>100</v>
      </c>
      <c r="E175">
        <v>0</v>
      </c>
      <c r="F175">
        <v>13000</v>
      </c>
      <c r="G175">
        <v>1000</v>
      </c>
      <c r="H175">
        <v>2000</v>
      </c>
      <c r="I175">
        <v>400</v>
      </c>
      <c r="J175">
        <v>0</v>
      </c>
      <c r="K175">
        <v>0</v>
      </c>
      <c r="L175">
        <v>0</v>
      </c>
      <c r="M175">
        <v>-8200</v>
      </c>
      <c r="N175">
        <v>240001</v>
      </c>
      <c r="O175">
        <v>100000</v>
      </c>
      <c r="P175">
        <v>0</v>
      </c>
      <c r="Q175">
        <v>0</v>
      </c>
      <c r="R175">
        <v>0</v>
      </c>
    </row>
    <row r="176" spans="1:18" x14ac:dyDescent="0.25">
      <c r="A176" s="3">
        <v>41747</v>
      </c>
      <c r="B176">
        <v>4000</v>
      </c>
      <c r="C176">
        <v>500</v>
      </c>
      <c r="D176">
        <v>100</v>
      </c>
      <c r="E176">
        <v>0</v>
      </c>
      <c r="F176">
        <v>13000</v>
      </c>
      <c r="G176">
        <v>1000</v>
      </c>
      <c r="H176">
        <v>2000</v>
      </c>
      <c r="I176">
        <v>400</v>
      </c>
      <c r="J176">
        <v>0</v>
      </c>
      <c r="K176">
        <v>0</v>
      </c>
      <c r="L176">
        <v>0</v>
      </c>
      <c r="M176">
        <v>-8200</v>
      </c>
      <c r="N176">
        <v>240001</v>
      </c>
      <c r="O176">
        <v>100000</v>
      </c>
      <c r="P176">
        <v>0</v>
      </c>
      <c r="Q176">
        <v>0</v>
      </c>
      <c r="R176">
        <v>0</v>
      </c>
    </row>
    <row r="177" spans="1:18" x14ac:dyDescent="0.25">
      <c r="A177" s="3">
        <v>41750</v>
      </c>
      <c r="B177">
        <v>4000</v>
      </c>
      <c r="C177">
        <v>500</v>
      </c>
      <c r="D177">
        <v>100</v>
      </c>
      <c r="E177">
        <v>0</v>
      </c>
      <c r="F177">
        <v>13000</v>
      </c>
      <c r="G177">
        <v>1000</v>
      </c>
      <c r="H177">
        <v>2000</v>
      </c>
      <c r="I177">
        <v>400</v>
      </c>
      <c r="J177">
        <v>0</v>
      </c>
      <c r="K177">
        <v>0</v>
      </c>
      <c r="L177">
        <v>0</v>
      </c>
      <c r="M177">
        <v>-8200</v>
      </c>
      <c r="N177">
        <v>240001</v>
      </c>
      <c r="O177">
        <v>100000</v>
      </c>
      <c r="P177">
        <v>0</v>
      </c>
      <c r="Q177">
        <v>0</v>
      </c>
      <c r="R177">
        <v>0</v>
      </c>
    </row>
    <row r="178" spans="1:18" x14ac:dyDescent="0.25">
      <c r="A178" s="3">
        <v>41751</v>
      </c>
      <c r="B178">
        <v>4000</v>
      </c>
      <c r="C178">
        <v>500</v>
      </c>
      <c r="D178">
        <v>100</v>
      </c>
      <c r="E178">
        <v>0</v>
      </c>
      <c r="F178">
        <v>13000</v>
      </c>
      <c r="G178">
        <v>1000</v>
      </c>
      <c r="H178">
        <v>2000</v>
      </c>
      <c r="I178">
        <v>400</v>
      </c>
      <c r="J178">
        <v>0</v>
      </c>
      <c r="K178">
        <v>0</v>
      </c>
      <c r="L178">
        <v>0</v>
      </c>
      <c r="M178">
        <v>-8200</v>
      </c>
      <c r="N178">
        <v>240001</v>
      </c>
      <c r="O178">
        <v>100000</v>
      </c>
      <c r="P178">
        <v>0</v>
      </c>
      <c r="Q178">
        <v>0</v>
      </c>
      <c r="R178">
        <v>0</v>
      </c>
    </row>
    <row r="179" spans="1:18" x14ac:dyDescent="0.25">
      <c r="A179" s="3">
        <v>41752</v>
      </c>
      <c r="B179">
        <v>4000</v>
      </c>
      <c r="C179">
        <v>500</v>
      </c>
      <c r="D179">
        <v>100</v>
      </c>
      <c r="E179">
        <v>0</v>
      </c>
      <c r="F179">
        <v>13000</v>
      </c>
      <c r="G179">
        <v>1000</v>
      </c>
      <c r="H179">
        <v>2000</v>
      </c>
      <c r="I179">
        <v>400</v>
      </c>
      <c r="J179">
        <v>0</v>
      </c>
      <c r="K179">
        <v>0</v>
      </c>
      <c r="L179">
        <v>0</v>
      </c>
      <c r="M179">
        <v>-8200</v>
      </c>
      <c r="N179">
        <v>240001</v>
      </c>
      <c r="O179">
        <v>100000</v>
      </c>
      <c r="P179">
        <v>0</v>
      </c>
      <c r="Q179">
        <v>0</v>
      </c>
      <c r="R179">
        <v>0</v>
      </c>
    </row>
    <row r="180" spans="1:18" x14ac:dyDescent="0.25">
      <c r="A180" s="3">
        <v>41753</v>
      </c>
      <c r="B180">
        <v>4000</v>
      </c>
      <c r="C180">
        <v>500</v>
      </c>
      <c r="D180">
        <v>100</v>
      </c>
      <c r="E180">
        <v>0</v>
      </c>
      <c r="F180">
        <v>13000</v>
      </c>
      <c r="G180">
        <v>1000</v>
      </c>
      <c r="H180">
        <v>2000</v>
      </c>
      <c r="I180">
        <v>400</v>
      </c>
      <c r="J180">
        <v>0</v>
      </c>
      <c r="K180">
        <v>0</v>
      </c>
      <c r="L180">
        <v>0</v>
      </c>
      <c r="M180">
        <v>-8200</v>
      </c>
      <c r="N180">
        <v>240001</v>
      </c>
      <c r="O180">
        <v>100000</v>
      </c>
      <c r="P180">
        <v>0</v>
      </c>
      <c r="Q180">
        <v>0</v>
      </c>
      <c r="R180">
        <v>0</v>
      </c>
    </row>
    <row r="181" spans="1:18" x14ac:dyDescent="0.25">
      <c r="A181" s="3">
        <v>41754</v>
      </c>
      <c r="B181">
        <v>4000</v>
      </c>
      <c r="C181">
        <v>500</v>
      </c>
      <c r="D181">
        <v>100</v>
      </c>
      <c r="E181">
        <v>0</v>
      </c>
      <c r="F181">
        <v>13000</v>
      </c>
      <c r="G181">
        <v>1000</v>
      </c>
      <c r="H181">
        <v>2000</v>
      </c>
      <c r="I181">
        <v>400</v>
      </c>
      <c r="J181">
        <v>0</v>
      </c>
      <c r="K181">
        <v>0</v>
      </c>
      <c r="L181">
        <v>0</v>
      </c>
      <c r="M181">
        <v>-8200</v>
      </c>
      <c r="N181">
        <v>240001</v>
      </c>
      <c r="O181">
        <v>100000</v>
      </c>
      <c r="P181">
        <v>0</v>
      </c>
      <c r="Q181">
        <v>0</v>
      </c>
      <c r="R181">
        <v>0</v>
      </c>
    </row>
    <row r="182" spans="1:18" x14ac:dyDescent="0.25">
      <c r="A182" s="3">
        <v>41757</v>
      </c>
      <c r="B182">
        <v>4000</v>
      </c>
      <c r="C182">
        <v>500</v>
      </c>
      <c r="D182">
        <v>100</v>
      </c>
      <c r="E182">
        <v>0</v>
      </c>
      <c r="F182">
        <v>13000</v>
      </c>
      <c r="G182">
        <v>1000</v>
      </c>
      <c r="H182">
        <v>2000</v>
      </c>
      <c r="I182">
        <v>400</v>
      </c>
      <c r="J182">
        <v>0</v>
      </c>
      <c r="K182">
        <v>0</v>
      </c>
      <c r="L182">
        <v>0</v>
      </c>
      <c r="M182">
        <v>-8200</v>
      </c>
      <c r="N182">
        <v>240001</v>
      </c>
      <c r="O182">
        <v>100000</v>
      </c>
      <c r="P182">
        <v>0</v>
      </c>
      <c r="Q182">
        <v>0</v>
      </c>
      <c r="R182">
        <v>0</v>
      </c>
    </row>
    <row r="183" spans="1:18" x14ac:dyDescent="0.25">
      <c r="A183" s="3">
        <v>41758</v>
      </c>
      <c r="B183">
        <v>4000</v>
      </c>
      <c r="C183">
        <v>500</v>
      </c>
      <c r="D183">
        <v>100</v>
      </c>
      <c r="E183">
        <v>0</v>
      </c>
      <c r="F183">
        <v>13000</v>
      </c>
      <c r="G183">
        <v>1000</v>
      </c>
      <c r="H183">
        <v>2000</v>
      </c>
      <c r="I183">
        <v>400</v>
      </c>
      <c r="J183">
        <v>0</v>
      </c>
      <c r="K183">
        <v>0</v>
      </c>
      <c r="L183">
        <v>0</v>
      </c>
      <c r="M183">
        <v>-8200</v>
      </c>
      <c r="N183">
        <v>240001</v>
      </c>
      <c r="O183">
        <v>100000</v>
      </c>
      <c r="P183">
        <v>0</v>
      </c>
      <c r="Q183">
        <v>0</v>
      </c>
      <c r="R183">
        <v>0</v>
      </c>
    </row>
    <row r="184" spans="1:18" x14ac:dyDescent="0.25">
      <c r="A184" s="3">
        <v>41759</v>
      </c>
      <c r="B184">
        <v>4000</v>
      </c>
      <c r="C184">
        <v>500</v>
      </c>
      <c r="D184">
        <v>100</v>
      </c>
      <c r="E184">
        <v>0</v>
      </c>
      <c r="F184">
        <v>13000</v>
      </c>
      <c r="G184">
        <v>1000</v>
      </c>
      <c r="H184">
        <v>2000</v>
      </c>
      <c r="I184">
        <v>400</v>
      </c>
      <c r="J184">
        <v>0</v>
      </c>
      <c r="K184">
        <v>0</v>
      </c>
      <c r="L184">
        <v>0</v>
      </c>
      <c r="M184">
        <v>-8200</v>
      </c>
      <c r="N184">
        <v>240001</v>
      </c>
      <c r="O184">
        <v>100000</v>
      </c>
      <c r="P184">
        <v>0</v>
      </c>
      <c r="Q184">
        <v>0</v>
      </c>
      <c r="R184">
        <v>0</v>
      </c>
    </row>
    <row r="185" spans="1:18" x14ac:dyDescent="0.25">
      <c r="A185" s="3">
        <v>41760</v>
      </c>
      <c r="B185">
        <v>4000</v>
      </c>
      <c r="C185">
        <v>500</v>
      </c>
      <c r="D185">
        <v>100</v>
      </c>
      <c r="E185">
        <v>0</v>
      </c>
      <c r="F185">
        <v>13000</v>
      </c>
      <c r="G185">
        <v>1000</v>
      </c>
      <c r="H185">
        <v>2000</v>
      </c>
      <c r="I185">
        <v>400</v>
      </c>
      <c r="J185">
        <v>0</v>
      </c>
      <c r="K185">
        <v>0</v>
      </c>
      <c r="L185">
        <v>0</v>
      </c>
      <c r="M185">
        <v>-8200</v>
      </c>
      <c r="N185">
        <v>240001</v>
      </c>
      <c r="O185">
        <v>100000</v>
      </c>
      <c r="P185">
        <v>0</v>
      </c>
      <c r="Q185">
        <v>0</v>
      </c>
      <c r="R185">
        <v>0</v>
      </c>
    </row>
    <row r="186" spans="1:18" x14ac:dyDescent="0.25">
      <c r="A186" s="3">
        <v>41761</v>
      </c>
      <c r="B186">
        <v>4000</v>
      </c>
      <c r="C186">
        <v>500</v>
      </c>
      <c r="D186">
        <v>100</v>
      </c>
      <c r="E186">
        <v>0</v>
      </c>
      <c r="F186">
        <v>13000</v>
      </c>
      <c r="G186">
        <v>1000</v>
      </c>
      <c r="H186">
        <v>2000</v>
      </c>
      <c r="I186">
        <v>400</v>
      </c>
      <c r="J186">
        <v>0</v>
      </c>
      <c r="K186">
        <v>0</v>
      </c>
      <c r="L186">
        <v>0</v>
      </c>
      <c r="M186">
        <v>-8200</v>
      </c>
      <c r="N186">
        <v>240001</v>
      </c>
      <c r="O186">
        <v>100000</v>
      </c>
      <c r="P186">
        <v>0</v>
      </c>
      <c r="Q186">
        <v>0</v>
      </c>
      <c r="R186">
        <v>0</v>
      </c>
    </row>
    <row r="187" spans="1:18" x14ac:dyDescent="0.25">
      <c r="A187" s="3">
        <v>41764</v>
      </c>
      <c r="B187">
        <v>4000</v>
      </c>
      <c r="C187">
        <v>500</v>
      </c>
      <c r="D187">
        <v>100</v>
      </c>
      <c r="E187">
        <v>0</v>
      </c>
      <c r="F187">
        <v>13000</v>
      </c>
      <c r="G187">
        <v>1000</v>
      </c>
      <c r="H187">
        <v>2000</v>
      </c>
      <c r="I187">
        <v>400</v>
      </c>
      <c r="J187">
        <v>0</v>
      </c>
      <c r="K187">
        <v>0</v>
      </c>
      <c r="L187">
        <v>0</v>
      </c>
      <c r="M187">
        <v>-8200</v>
      </c>
      <c r="N187">
        <v>240001</v>
      </c>
      <c r="O187">
        <v>100000</v>
      </c>
      <c r="P187">
        <v>0</v>
      </c>
      <c r="Q187">
        <v>0</v>
      </c>
      <c r="R187">
        <v>0</v>
      </c>
    </row>
    <row r="188" spans="1:18" x14ac:dyDescent="0.25">
      <c r="A188" s="3">
        <v>41765</v>
      </c>
      <c r="B188">
        <v>4000</v>
      </c>
      <c r="C188">
        <v>500</v>
      </c>
      <c r="D188">
        <v>100</v>
      </c>
      <c r="E188">
        <v>0</v>
      </c>
      <c r="F188">
        <v>13000</v>
      </c>
      <c r="G188">
        <v>1000</v>
      </c>
      <c r="H188">
        <v>2000</v>
      </c>
      <c r="I188">
        <v>400</v>
      </c>
      <c r="J188">
        <v>0</v>
      </c>
      <c r="K188">
        <v>0</v>
      </c>
      <c r="L188">
        <v>0</v>
      </c>
      <c r="M188">
        <v>-8200</v>
      </c>
      <c r="N188">
        <v>240001</v>
      </c>
      <c r="O188">
        <v>100000</v>
      </c>
      <c r="P188">
        <v>0</v>
      </c>
      <c r="Q188">
        <v>0</v>
      </c>
      <c r="R188">
        <v>0</v>
      </c>
    </row>
    <row r="189" spans="1:18" x14ac:dyDescent="0.25">
      <c r="A189" s="3">
        <v>41766</v>
      </c>
      <c r="B189">
        <v>4000</v>
      </c>
      <c r="C189">
        <v>500</v>
      </c>
      <c r="D189">
        <v>100</v>
      </c>
      <c r="E189">
        <v>0</v>
      </c>
      <c r="F189">
        <v>13000</v>
      </c>
      <c r="G189">
        <v>1000</v>
      </c>
      <c r="H189">
        <v>2000</v>
      </c>
      <c r="I189">
        <v>400</v>
      </c>
      <c r="J189">
        <v>0</v>
      </c>
      <c r="K189">
        <v>0</v>
      </c>
      <c r="L189">
        <v>0</v>
      </c>
      <c r="M189">
        <v>-8200</v>
      </c>
      <c r="N189">
        <v>240001</v>
      </c>
      <c r="O189">
        <v>100000</v>
      </c>
      <c r="P189">
        <v>0</v>
      </c>
      <c r="Q189">
        <v>0</v>
      </c>
      <c r="R189">
        <v>0</v>
      </c>
    </row>
    <row r="190" spans="1:18" x14ac:dyDescent="0.25">
      <c r="A190" s="3">
        <v>41767</v>
      </c>
      <c r="B190">
        <v>4000</v>
      </c>
      <c r="C190">
        <v>500</v>
      </c>
      <c r="D190">
        <v>100</v>
      </c>
      <c r="E190">
        <v>0</v>
      </c>
      <c r="F190">
        <v>13000</v>
      </c>
      <c r="G190">
        <v>1000</v>
      </c>
      <c r="H190">
        <v>2000</v>
      </c>
      <c r="I190">
        <v>400</v>
      </c>
      <c r="J190">
        <v>0</v>
      </c>
      <c r="K190">
        <v>0</v>
      </c>
      <c r="L190">
        <v>0</v>
      </c>
      <c r="M190">
        <v>-8200</v>
      </c>
      <c r="N190">
        <v>240001</v>
      </c>
      <c r="O190">
        <v>100000</v>
      </c>
      <c r="P190">
        <v>0</v>
      </c>
      <c r="Q190">
        <v>0</v>
      </c>
      <c r="R190">
        <v>0</v>
      </c>
    </row>
    <row r="191" spans="1:18" x14ac:dyDescent="0.25">
      <c r="A191" s="3">
        <v>41768</v>
      </c>
      <c r="B191">
        <v>4000</v>
      </c>
      <c r="C191">
        <v>500</v>
      </c>
      <c r="D191">
        <v>100</v>
      </c>
      <c r="E191">
        <v>0</v>
      </c>
      <c r="F191">
        <v>13000</v>
      </c>
      <c r="G191">
        <v>1000</v>
      </c>
      <c r="H191">
        <v>2000</v>
      </c>
      <c r="I191">
        <v>400</v>
      </c>
      <c r="J191">
        <v>0</v>
      </c>
      <c r="K191">
        <v>0</v>
      </c>
      <c r="L191">
        <v>0</v>
      </c>
      <c r="M191">
        <v>-8200</v>
      </c>
      <c r="N191">
        <v>240001</v>
      </c>
      <c r="O191">
        <v>100000</v>
      </c>
      <c r="P191">
        <v>0</v>
      </c>
      <c r="Q191">
        <v>0</v>
      </c>
      <c r="R191">
        <v>0</v>
      </c>
    </row>
    <row r="192" spans="1:18" x14ac:dyDescent="0.25">
      <c r="A192" s="3">
        <v>41771</v>
      </c>
      <c r="B192">
        <v>4000</v>
      </c>
      <c r="C192">
        <v>500</v>
      </c>
      <c r="D192">
        <v>100</v>
      </c>
      <c r="E192">
        <v>0</v>
      </c>
      <c r="F192">
        <v>13000</v>
      </c>
      <c r="G192">
        <v>1000</v>
      </c>
      <c r="H192">
        <v>2000</v>
      </c>
      <c r="I192">
        <v>400</v>
      </c>
      <c r="J192">
        <v>0</v>
      </c>
      <c r="K192">
        <v>0</v>
      </c>
      <c r="L192">
        <v>0</v>
      </c>
      <c r="M192">
        <v>-8200</v>
      </c>
      <c r="N192">
        <v>240001</v>
      </c>
      <c r="O192">
        <v>100000</v>
      </c>
      <c r="P192">
        <v>0</v>
      </c>
      <c r="Q192">
        <v>0</v>
      </c>
      <c r="R192">
        <v>0</v>
      </c>
    </row>
    <row r="193" spans="1:18" x14ac:dyDescent="0.25">
      <c r="A193" s="3">
        <v>41772</v>
      </c>
      <c r="B193">
        <v>4000</v>
      </c>
      <c r="C193">
        <v>500</v>
      </c>
      <c r="D193">
        <v>100</v>
      </c>
      <c r="E193">
        <v>0</v>
      </c>
      <c r="F193">
        <v>13000</v>
      </c>
      <c r="G193">
        <v>1000</v>
      </c>
      <c r="H193">
        <v>2000</v>
      </c>
      <c r="I193">
        <v>400</v>
      </c>
      <c r="J193">
        <v>0</v>
      </c>
      <c r="K193">
        <v>0</v>
      </c>
      <c r="L193">
        <v>0</v>
      </c>
      <c r="M193">
        <v>-8200</v>
      </c>
      <c r="N193">
        <v>240001</v>
      </c>
      <c r="O193">
        <v>100000</v>
      </c>
      <c r="P193">
        <v>0</v>
      </c>
      <c r="Q193">
        <v>0</v>
      </c>
      <c r="R193">
        <v>0</v>
      </c>
    </row>
    <row r="194" spans="1:18" x14ac:dyDescent="0.25">
      <c r="A194" s="3">
        <v>41773</v>
      </c>
      <c r="B194">
        <v>4000</v>
      </c>
      <c r="C194">
        <v>500</v>
      </c>
      <c r="D194">
        <v>100</v>
      </c>
      <c r="E194">
        <v>0</v>
      </c>
      <c r="F194">
        <v>13000</v>
      </c>
      <c r="G194">
        <v>1000</v>
      </c>
      <c r="H194">
        <v>2000</v>
      </c>
      <c r="I194">
        <v>400</v>
      </c>
      <c r="J194">
        <v>0</v>
      </c>
      <c r="K194">
        <v>0</v>
      </c>
      <c r="L194">
        <v>0</v>
      </c>
      <c r="M194">
        <v>-8200</v>
      </c>
      <c r="N194">
        <v>240001</v>
      </c>
      <c r="O194">
        <v>100000</v>
      </c>
      <c r="P194">
        <v>0</v>
      </c>
      <c r="Q194">
        <v>0</v>
      </c>
      <c r="R194">
        <v>0</v>
      </c>
    </row>
    <row r="195" spans="1:18" x14ac:dyDescent="0.25">
      <c r="A195" s="3">
        <v>41774</v>
      </c>
      <c r="B195">
        <v>4000</v>
      </c>
      <c r="C195">
        <v>500</v>
      </c>
      <c r="D195">
        <v>100</v>
      </c>
      <c r="E195">
        <v>0</v>
      </c>
      <c r="F195">
        <v>13000</v>
      </c>
      <c r="G195">
        <v>1000</v>
      </c>
      <c r="H195">
        <v>2000</v>
      </c>
      <c r="I195">
        <v>400</v>
      </c>
      <c r="J195">
        <v>0</v>
      </c>
      <c r="K195">
        <v>0</v>
      </c>
      <c r="L195">
        <v>0</v>
      </c>
      <c r="M195">
        <v>-8200</v>
      </c>
      <c r="N195">
        <v>240001</v>
      </c>
      <c r="O195">
        <v>100000</v>
      </c>
      <c r="P195">
        <v>0</v>
      </c>
      <c r="Q195">
        <v>0</v>
      </c>
      <c r="R195">
        <v>0</v>
      </c>
    </row>
    <row r="196" spans="1:18" x14ac:dyDescent="0.25">
      <c r="A196" s="3">
        <v>41775</v>
      </c>
      <c r="B196">
        <v>4000</v>
      </c>
      <c r="C196">
        <v>500</v>
      </c>
      <c r="D196">
        <v>100</v>
      </c>
      <c r="E196">
        <v>0</v>
      </c>
      <c r="F196">
        <v>13000</v>
      </c>
      <c r="G196">
        <v>1000</v>
      </c>
      <c r="H196">
        <v>2000</v>
      </c>
      <c r="I196">
        <v>400</v>
      </c>
      <c r="J196">
        <v>0</v>
      </c>
      <c r="K196">
        <v>0</v>
      </c>
      <c r="L196">
        <v>0</v>
      </c>
      <c r="M196">
        <v>-8200</v>
      </c>
      <c r="N196">
        <v>240001</v>
      </c>
      <c r="O196">
        <v>100000</v>
      </c>
      <c r="P196">
        <v>0</v>
      </c>
      <c r="Q196">
        <v>0</v>
      </c>
      <c r="R196">
        <v>0</v>
      </c>
    </row>
    <row r="197" spans="1:18" x14ac:dyDescent="0.25">
      <c r="A197" s="3">
        <v>41778</v>
      </c>
      <c r="B197">
        <v>4000</v>
      </c>
      <c r="C197">
        <v>500</v>
      </c>
      <c r="D197">
        <v>100</v>
      </c>
      <c r="E197">
        <v>0</v>
      </c>
      <c r="F197">
        <v>13000</v>
      </c>
      <c r="G197">
        <v>1000</v>
      </c>
      <c r="H197">
        <v>2000</v>
      </c>
      <c r="I197">
        <v>400</v>
      </c>
      <c r="J197">
        <v>0</v>
      </c>
      <c r="K197">
        <v>0</v>
      </c>
      <c r="L197">
        <v>0</v>
      </c>
      <c r="M197">
        <v>-8200</v>
      </c>
      <c r="N197">
        <v>240001</v>
      </c>
      <c r="O197">
        <v>100000</v>
      </c>
      <c r="P197">
        <v>0</v>
      </c>
      <c r="Q197">
        <v>0</v>
      </c>
      <c r="R197">
        <v>0</v>
      </c>
    </row>
    <row r="198" spans="1:18" x14ac:dyDescent="0.25">
      <c r="A198" s="3">
        <v>41779</v>
      </c>
      <c r="B198">
        <v>4000</v>
      </c>
      <c r="C198">
        <v>500</v>
      </c>
      <c r="D198">
        <v>100</v>
      </c>
      <c r="E198">
        <v>0</v>
      </c>
      <c r="F198">
        <v>13000</v>
      </c>
      <c r="G198">
        <v>1000</v>
      </c>
      <c r="H198">
        <v>2000</v>
      </c>
      <c r="I198">
        <v>400</v>
      </c>
      <c r="J198">
        <v>0</v>
      </c>
      <c r="K198">
        <v>0</v>
      </c>
      <c r="L198">
        <v>0</v>
      </c>
      <c r="M198">
        <v>-8200</v>
      </c>
      <c r="N198">
        <v>240001</v>
      </c>
      <c r="O198">
        <v>100000</v>
      </c>
      <c r="P198">
        <v>0</v>
      </c>
      <c r="Q198">
        <v>0</v>
      </c>
      <c r="R198">
        <v>0</v>
      </c>
    </row>
    <row r="199" spans="1:18" x14ac:dyDescent="0.25">
      <c r="A199" s="3">
        <v>41780</v>
      </c>
      <c r="B199">
        <v>4000</v>
      </c>
      <c r="C199">
        <v>500</v>
      </c>
      <c r="D199">
        <v>100</v>
      </c>
      <c r="E199">
        <v>0</v>
      </c>
      <c r="F199">
        <v>13000</v>
      </c>
      <c r="G199">
        <v>1000</v>
      </c>
      <c r="H199">
        <v>2000</v>
      </c>
      <c r="I199">
        <v>400</v>
      </c>
      <c r="J199">
        <v>0</v>
      </c>
      <c r="K199">
        <v>0</v>
      </c>
      <c r="L199">
        <v>0</v>
      </c>
      <c r="M199">
        <v>-8200</v>
      </c>
      <c r="N199">
        <v>240001</v>
      </c>
      <c r="O199">
        <v>100000</v>
      </c>
      <c r="P199">
        <v>0</v>
      </c>
      <c r="Q199">
        <v>0</v>
      </c>
      <c r="R199">
        <v>0</v>
      </c>
    </row>
    <row r="200" spans="1:18" x14ac:dyDescent="0.25">
      <c r="A200" s="3">
        <v>41781</v>
      </c>
      <c r="B200">
        <v>4000</v>
      </c>
      <c r="C200">
        <v>500</v>
      </c>
      <c r="D200">
        <v>100</v>
      </c>
      <c r="E200">
        <v>0</v>
      </c>
      <c r="F200">
        <v>13000</v>
      </c>
      <c r="G200">
        <v>1000</v>
      </c>
      <c r="H200">
        <v>2000</v>
      </c>
      <c r="I200">
        <v>400</v>
      </c>
      <c r="J200">
        <v>0</v>
      </c>
      <c r="K200">
        <v>0</v>
      </c>
      <c r="L200">
        <v>0</v>
      </c>
      <c r="M200">
        <v>-8200</v>
      </c>
      <c r="N200">
        <v>240001</v>
      </c>
      <c r="O200">
        <v>100000</v>
      </c>
      <c r="P200">
        <v>0</v>
      </c>
      <c r="Q200">
        <v>0</v>
      </c>
      <c r="R200">
        <v>0</v>
      </c>
    </row>
    <row r="201" spans="1:18" x14ac:dyDescent="0.25">
      <c r="A201" s="3">
        <v>41782</v>
      </c>
      <c r="B201">
        <v>4000</v>
      </c>
      <c r="C201">
        <v>500</v>
      </c>
      <c r="D201">
        <v>100</v>
      </c>
      <c r="E201">
        <v>0</v>
      </c>
      <c r="F201">
        <v>13000</v>
      </c>
      <c r="G201">
        <v>1000</v>
      </c>
      <c r="H201">
        <v>2000</v>
      </c>
      <c r="I201">
        <v>400</v>
      </c>
      <c r="J201">
        <v>0</v>
      </c>
      <c r="K201">
        <v>0</v>
      </c>
      <c r="L201">
        <v>0</v>
      </c>
      <c r="M201">
        <v>-8200</v>
      </c>
      <c r="N201">
        <v>240001</v>
      </c>
      <c r="O201">
        <v>100000</v>
      </c>
      <c r="P201">
        <v>0</v>
      </c>
      <c r="Q201">
        <v>0</v>
      </c>
      <c r="R201">
        <v>0</v>
      </c>
    </row>
    <row r="202" spans="1:18" x14ac:dyDescent="0.25">
      <c r="A202" s="3">
        <v>41785</v>
      </c>
      <c r="B202">
        <v>4000</v>
      </c>
      <c r="C202">
        <v>500</v>
      </c>
      <c r="D202">
        <v>100</v>
      </c>
      <c r="E202">
        <v>0</v>
      </c>
      <c r="F202">
        <v>13000</v>
      </c>
      <c r="G202">
        <v>1000</v>
      </c>
      <c r="H202">
        <v>2000</v>
      </c>
      <c r="I202">
        <v>400</v>
      </c>
      <c r="J202">
        <v>0</v>
      </c>
      <c r="K202">
        <v>0</v>
      </c>
      <c r="L202">
        <v>0</v>
      </c>
      <c r="M202">
        <v>-8200</v>
      </c>
      <c r="N202">
        <v>240001</v>
      </c>
      <c r="O202">
        <v>100000</v>
      </c>
      <c r="P202">
        <v>0</v>
      </c>
      <c r="Q202">
        <v>0</v>
      </c>
      <c r="R202">
        <v>0</v>
      </c>
    </row>
    <row r="203" spans="1:18" x14ac:dyDescent="0.25">
      <c r="A203" s="3">
        <v>41786</v>
      </c>
      <c r="B203">
        <v>4000</v>
      </c>
      <c r="C203">
        <v>500</v>
      </c>
      <c r="D203">
        <v>100</v>
      </c>
      <c r="E203">
        <v>0</v>
      </c>
      <c r="F203">
        <v>13000</v>
      </c>
      <c r="G203">
        <v>1000</v>
      </c>
      <c r="H203">
        <v>2000</v>
      </c>
      <c r="I203">
        <v>400</v>
      </c>
      <c r="J203">
        <v>0</v>
      </c>
      <c r="K203">
        <v>0</v>
      </c>
      <c r="L203">
        <v>0</v>
      </c>
      <c r="M203">
        <v>-8200</v>
      </c>
      <c r="N203">
        <v>240001</v>
      </c>
      <c r="O203">
        <v>100000</v>
      </c>
      <c r="P203">
        <v>0</v>
      </c>
      <c r="Q203">
        <v>0</v>
      </c>
      <c r="R203">
        <v>0</v>
      </c>
    </row>
    <row r="204" spans="1:18" x14ac:dyDescent="0.25">
      <c r="A204" s="3">
        <v>41787</v>
      </c>
      <c r="B204">
        <v>4000</v>
      </c>
      <c r="C204">
        <v>500</v>
      </c>
      <c r="D204">
        <v>100</v>
      </c>
      <c r="E204">
        <v>0</v>
      </c>
      <c r="F204">
        <v>13000</v>
      </c>
      <c r="G204">
        <v>1000</v>
      </c>
      <c r="H204">
        <v>2000</v>
      </c>
      <c r="I204">
        <v>400</v>
      </c>
      <c r="J204">
        <v>0</v>
      </c>
      <c r="K204">
        <v>0</v>
      </c>
      <c r="L204">
        <v>0</v>
      </c>
      <c r="M204">
        <v>-8200</v>
      </c>
      <c r="N204">
        <v>240001</v>
      </c>
      <c r="O204">
        <v>100000</v>
      </c>
      <c r="P204">
        <v>0</v>
      </c>
      <c r="Q204">
        <v>0</v>
      </c>
      <c r="R204">
        <v>0</v>
      </c>
    </row>
    <row r="205" spans="1:18" x14ac:dyDescent="0.25">
      <c r="A205" s="3">
        <v>41788</v>
      </c>
      <c r="B205">
        <v>4000</v>
      </c>
      <c r="C205">
        <v>500</v>
      </c>
      <c r="D205">
        <v>100</v>
      </c>
      <c r="E205">
        <v>0</v>
      </c>
      <c r="F205">
        <v>13000</v>
      </c>
      <c r="G205">
        <v>1000</v>
      </c>
      <c r="H205">
        <v>2000</v>
      </c>
      <c r="I205">
        <v>400</v>
      </c>
      <c r="J205">
        <v>0</v>
      </c>
      <c r="K205">
        <v>0</v>
      </c>
      <c r="L205">
        <v>0</v>
      </c>
      <c r="M205">
        <v>-8200</v>
      </c>
      <c r="N205">
        <v>240001</v>
      </c>
      <c r="O205">
        <v>100000</v>
      </c>
      <c r="P205">
        <v>0</v>
      </c>
      <c r="Q205">
        <v>0</v>
      </c>
      <c r="R205">
        <v>0</v>
      </c>
    </row>
    <row r="206" spans="1:18" x14ac:dyDescent="0.25">
      <c r="A206" s="3">
        <v>41789</v>
      </c>
      <c r="B206">
        <v>4000</v>
      </c>
      <c r="C206">
        <v>500</v>
      </c>
      <c r="D206">
        <v>100</v>
      </c>
      <c r="E206">
        <v>0</v>
      </c>
      <c r="F206">
        <v>13000</v>
      </c>
      <c r="G206">
        <v>1000</v>
      </c>
      <c r="H206">
        <v>2000</v>
      </c>
      <c r="I206">
        <v>400</v>
      </c>
      <c r="J206">
        <v>0</v>
      </c>
      <c r="K206">
        <v>0</v>
      </c>
      <c r="L206">
        <v>0</v>
      </c>
      <c r="M206">
        <v>-8200</v>
      </c>
      <c r="N206">
        <v>240001</v>
      </c>
      <c r="O206">
        <v>100000</v>
      </c>
      <c r="P206">
        <v>0</v>
      </c>
      <c r="Q206">
        <v>0</v>
      </c>
      <c r="R206">
        <v>0</v>
      </c>
    </row>
    <row r="207" spans="1:18" x14ac:dyDescent="0.25">
      <c r="A207" s="3">
        <v>41792</v>
      </c>
      <c r="B207">
        <v>4000</v>
      </c>
      <c r="C207">
        <v>500</v>
      </c>
      <c r="D207">
        <v>100</v>
      </c>
      <c r="E207">
        <v>0</v>
      </c>
      <c r="F207">
        <v>13000</v>
      </c>
      <c r="G207">
        <v>1000</v>
      </c>
      <c r="H207">
        <v>2000</v>
      </c>
      <c r="I207">
        <v>400</v>
      </c>
      <c r="J207">
        <v>0</v>
      </c>
      <c r="K207">
        <v>0</v>
      </c>
      <c r="L207">
        <v>0</v>
      </c>
      <c r="M207">
        <v>-8200</v>
      </c>
      <c r="N207">
        <v>240001</v>
      </c>
      <c r="O207">
        <v>100000</v>
      </c>
      <c r="P207">
        <v>0</v>
      </c>
      <c r="Q207">
        <v>0</v>
      </c>
      <c r="R207">
        <v>0</v>
      </c>
    </row>
    <row r="208" spans="1:18" x14ac:dyDescent="0.25">
      <c r="A208" s="3">
        <v>41793</v>
      </c>
      <c r="B208">
        <v>4000</v>
      </c>
      <c r="C208">
        <v>500</v>
      </c>
      <c r="D208">
        <v>100</v>
      </c>
      <c r="E208">
        <v>0</v>
      </c>
      <c r="F208">
        <v>13000</v>
      </c>
      <c r="G208">
        <v>1000</v>
      </c>
      <c r="H208">
        <v>2000</v>
      </c>
      <c r="I208">
        <v>400</v>
      </c>
      <c r="J208">
        <v>0</v>
      </c>
      <c r="K208">
        <v>0</v>
      </c>
      <c r="L208">
        <v>0</v>
      </c>
      <c r="M208">
        <v>-8200</v>
      </c>
      <c r="N208">
        <v>240001</v>
      </c>
      <c r="O208">
        <v>100000</v>
      </c>
      <c r="P208">
        <v>0</v>
      </c>
      <c r="Q208">
        <v>0</v>
      </c>
      <c r="R208">
        <v>0</v>
      </c>
    </row>
    <row r="209" spans="1:18" x14ac:dyDescent="0.25">
      <c r="A209" s="3">
        <v>41794</v>
      </c>
      <c r="B209">
        <v>4000</v>
      </c>
      <c r="C209">
        <v>500</v>
      </c>
      <c r="D209">
        <v>100</v>
      </c>
      <c r="E209">
        <v>0</v>
      </c>
      <c r="F209">
        <v>13000</v>
      </c>
      <c r="G209">
        <v>1000</v>
      </c>
      <c r="H209">
        <v>2000</v>
      </c>
      <c r="I209">
        <v>400</v>
      </c>
      <c r="J209">
        <v>0</v>
      </c>
      <c r="K209">
        <v>0</v>
      </c>
      <c r="L209">
        <v>0</v>
      </c>
      <c r="M209">
        <v>-8200</v>
      </c>
      <c r="N209">
        <v>240001</v>
      </c>
      <c r="O209">
        <v>100000</v>
      </c>
      <c r="P209">
        <v>0</v>
      </c>
      <c r="Q209">
        <v>0</v>
      </c>
      <c r="R209">
        <v>0</v>
      </c>
    </row>
    <row r="210" spans="1:18" x14ac:dyDescent="0.25">
      <c r="A210" s="3">
        <v>41795</v>
      </c>
      <c r="B210">
        <v>4000</v>
      </c>
      <c r="C210">
        <v>500</v>
      </c>
      <c r="D210">
        <v>100</v>
      </c>
      <c r="E210">
        <v>0</v>
      </c>
      <c r="F210">
        <v>13000</v>
      </c>
      <c r="G210">
        <v>1000</v>
      </c>
      <c r="H210">
        <v>2000</v>
      </c>
      <c r="I210">
        <v>400</v>
      </c>
      <c r="J210">
        <v>0</v>
      </c>
      <c r="K210">
        <v>0</v>
      </c>
      <c r="L210">
        <v>0</v>
      </c>
      <c r="M210">
        <v>-8200</v>
      </c>
      <c r="N210">
        <v>240001</v>
      </c>
      <c r="O210">
        <v>100000</v>
      </c>
      <c r="P210">
        <v>0</v>
      </c>
      <c r="Q210">
        <v>0</v>
      </c>
      <c r="R210">
        <v>0</v>
      </c>
    </row>
    <row r="211" spans="1:18" x14ac:dyDescent="0.25">
      <c r="A211" s="3">
        <v>41796</v>
      </c>
      <c r="B211">
        <v>4000</v>
      </c>
      <c r="C211">
        <v>500</v>
      </c>
      <c r="D211">
        <v>100</v>
      </c>
      <c r="E211">
        <v>0</v>
      </c>
      <c r="F211">
        <v>13000</v>
      </c>
      <c r="G211">
        <v>1000</v>
      </c>
      <c r="H211">
        <v>2000</v>
      </c>
      <c r="I211">
        <v>400</v>
      </c>
      <c r="J211">
        <v>0</v>
      </c>
      <c r="K211">
        <v>0</v>
      </c>
      <c r="L211">
        <v>0</v>
      </c>
      <c r="M211">
        <v>-8200</v>
      </c>
      <c r="N211">
        <v>240001</v>
      </c>
      <c r="O211">
        <v>100000</v>
      </c>
      <c r="P211">
        <v>0</v>
      </c>
      <c r="Q211">
        <v>0</v>
      </c>
      <c r="R211">
        <v>0</v>
      </c>
    </row>
    <row r="212" spans="1:18" x14ac:dyDescent="0.25">
      <c r="A212" s="3">
        <v>41799</v>
      </c>
      <c r="B212">
        <v>4000</v>
      </c>
      <c r="C212">
        <v>500</v>
      </c>
      <c r="D212">
        <v>100</v>
      </c>
      <c r="E212">
        <v>0</v>
      </c>
      <c r="F212">
        <v>13000</v>
      </c>
      <c r="G212">
        <v>1000</v>
      </c>
      <c r="H212">
        <v>2000</v>
      </c>
      <c r="I212">
        <v>400</v>
      </c>
      <c r="J212">
        <v>0</v>
      </c>
      <c r="K212">
        <v>0</v>
      </c>
      <c r="L212">
        <v>0</v>
      </c>
      <c r="M212">
        <v>-8200</v>
      </c>
      <c r="N212">
        <v>240001</v>
      </c>
      <c r="O212">
        <v>100000</v>
      </c>
      <c r="P212">
        <v>0</v>
      </c>
      <c r="Q212">
        <v>0</v>
      </c>
      <c r="R212">
        <v>0</v>
      </c>
    </row>
    <row r="213" spans="1:18" x14ac:dyDescent="0.25">
      <c r="A213" s="3">
        <v>41800</v>
      </c>
      <c r="B213">
        <v>4000</v>
      </c>
      <c r="C213">
        <v>500</v>
      </c>
      <c r="D213">
        <v>100</v>
      </c>
      <c r="E213">
        <v>0</v>
      </c>
      <c r="F213">
        <v>13000</v>
      </c>
      <c r="G213">
        <v>1000</v>
      </c>
      <c r="H213">
        <v>2000</v>
      </c>
      <c r="I213">
        <v>400</v>
      </c>
      <c r="J213">
        <v>0</v>
      </c>
      <c r="K213">
        <v>0</v>
      </c>
      <c r="L213">
        <v>0</v>
      </c>
      <c r="M213">
        <v>-8200</v>
      </c>
      <c r="N213">
        <v>240001</v>
      </c>
      <c r="O213">
        <v>100000</v>
      </c>
      <c r="P213">
        <v>0</v>
      </c>
      <c r="Q213">
        <v>0</v>
      </c>
      <c r="R213">
        <v>0</v>
      </c>
    </row>
    <row r="214" spans="1:18" x14ac:dyDescent="0.25">
      <c r="A214" s="3">
        <v>41801</v>
      </c>
      <c r="B214">
        <v>4000</v>
      </c>
      <c r="C214">
        <v>500</v>
      </c>
      <c r="D214">
        <v>100</v>
      </c>
      <c r="E214">
        <v>0</v>
      </c>
      <c r="F214">
        <v>13000</v>
      </c>
      <c r="G214">
        <v>1000</v>
      </c>
      <c r="H214">
        <v>2000</v>
      </c>
      <c r="I214">
        <v>400</v>
      </c>
      <c r="J214">
        <v>0</v>
      </c>
      <c r="K214">
        <v>0</v>
      </c>
      <c r="L214">
        <v>0</v>
      </c>
      <c r="M214">
        <v>-8200</v>
      </c>
      <c r="N214">
        <v>240001</v>
      </c>
      <c r="O214">
        <v>100000</v>
      </c>
      <c r="P214">
        <v>0</v>
      </c>
      <c r="Q214">
        <v>0</v>
      </c>
      <c r="R214">
        <v>0</v>
      </c>
    </row>
    <row r="215" spans="1:18" x14ac:dyDescent="0.25">
      <c r="A215" s="3">
        <v>41802</v>
      </c>
      <c r="B215">
        <v>4000</v>
      </c>
      <c r="C215">
        <v>500</v>
      </c>
      <c r="D215">
        <v>100</v>
      </c>
      <c r="E215">
        <v>0</v>
      </c>
      <c r="F215">
        <v>13000</v>
      </c>
      <c r="G215">
        <v>1000</v>
      </c>
      <c r="H215">
        <v>2000</v>
      </c>
      <c r="I215">
        <v>400</v>
      </c>
      <c r="J215">
        <v>0</v>
      </c>
      <c r="K215">
        <v>0</v>
      </c>
      <c r="L215">
        <v>0</v>
      </c>
      <c r="M215">
        <v>-8200</v>
      </c>
      <c r="N215">
        <v>240001</v>
      </c>
      <c r="O215">
        <v>100000</v>
      </c>
      <c r="P215">
        <v>0</v>
      </c>
      <c r="Q215">
        <v>0</v>
      </c>
      <c r="R215">
        <v>0</v>
      </c>
    </row>
    <row r="216" spans="1:18" x14ac:dyDescent="0.25">
      <c r="A216" s="3">
        <v>41803</v>
      </c>
      <c r="B216">
        <v>4000</v>
      </c>
      <c r="C216">
        <v>500</v>
      </c>
      <c r="D216">
        <v>100</v>
      </c>
      <c r="E216">
        <v>0</v>
      </c>
      <c r="F216">
        <v>13000</v>
      </c>
      <c r="G216">
        <v>1000</v>
      </c>
      <c r="H216">
        <v>2000</v>
      </c>
      <c r="I216">
        <v>400</v>
      </c>
      <c r="J216">
        <v>0</v>
      </c>
      <c r="K216">
        <v>0</v>
      </c>
      <c r="L216">
        <v>0</v>
      </c>
      <c r="M216">
        <v>-8200</v>
      </c>
      <c r="N216">
        <v>240001</v>
      </c>
      <c r="O216">
        <v>100000</v>
      </c>
      <c r="P216">
        <v>0</v>
      </c>
      <c r="Q216">
        <v>0</v>
      </c>
      <c r="R216">
        <v>0</v>
      </c>
    </row>
    <row r="217" spans="1:18" x14ac:dyDescent="0.25">
      <c r="A217" s="3">
        <v>41806</v>
      </c>
      <c r="B217">
        <v>4000</v>
      </c>
      <c r="C217">
        <v>500</v>
      </c>
      <c r="D217">
        <v>100</v>
      </c>
      <c r="E217">
        <v>0</v>
      </c>
      <c r="F217">
        <v>13000</v>
      </c>
      <c r="G217">
        <v>1000</v>
      </c>
      <c r="H217">
        <v>2000</v>
      </c>
      <c r="I217">
        <v>400</v>
      </c>
      <c r="J217">
        <v>0</v>
      </c>
      <c r="K217">
        <v>0</v>
      </c>
      <c r="L217">
        <v>0</v>
      </c>
      <c r="M217">
        <v>-8200</v>
      </c>
      <c r="N217">
        <v>240001</v>
      </c>
      <c r="O217">
        <v>100000</v>
      </c>
      <c r="P217">
        <v>0</v>
      </c>
      <c r="Q217">
        <v>0</v>
      </c>
      <c r="R217">
        <v>0</v>
      </c>
    </row>
    <row r="218" spans="1:18" x14ac:dyDescent="0.25">
      <c r="A218" s="3">
        <v>41807</v>
      </c>
      <c r="B218">
        <v>4000</v>
      </c>
      <c r="C218">
        <v>500</v>
      </c>
      <c r="D218">
        <v>100</v>
      </c>
      <c r="E218">
        <v>0</v>
      </c>
      <c r="F218">
        <v>13000</v>
      </c>
      <c r="G218">
        <v>1000</v>
      </c>
      <c r="H218">
        <v>2000</v>
      </c>
      <c r="I218">
        <v>400</v>
      </c>
      <c r="J218">
        <v>0</v>
      </c>
      <c r="K218">
        <v>0</v>
      </c>
      <c r="L218">
        <v>0</v>
      </c>
      <c r="M218">
        <v>-8200</v>
      </c>
      <c r="N218">
        <v>240001</v>
      </c>
      <c r="O218">
        <v>100000</v>
      </c>
      <c r="P218">
        <v>0</v>
      </c>
      <c r="Q218">
        <v>0</v>
      </c>
      <c r="R218">
        <v>0</v>
      </c>
    </row>
    <row r="219" spans="1:18" x14ac:dyDescent="0.25">
      <c r="A219" s="3">
        <v>41808</v>
      </c>
      <c r="B219">
        <v>4000</v>
      </c>
      <c r="C219">
        <v>500</v>
      </c>
      <c r="D219">
        <v>100</v>
      </c>
      <c r="E219">
        <v>0</v>
      </c>
      <c r="F219">
        <v>13000</v>
      </c>
      <c r="G219">
        <v>1000</v>
      </c>
      <c r="H219">
        <v>2000</v>
      </c>
      <c r="I219">
        <v>400</v>
      </c>
      <c r="J219">
        <v>0</v>
      </c>
      <c r="K219">
        <v>0</v>
      </c>
      <c r="L219">
        <v>0</v>
      </c>
      <c r="M219">
        <v>-8200</v>
      </c>
      <c r="N219">
        <v>240001</v>
      </c>
      <c r="O219">
        <v>100000</v>
      </c>
      <c r="P219">
        <v>0</v>
      </c>
      <c r="Q219">
        <v>0</v>
      </c>
      <c r="R219">
        <v>0</v>
      </c>
    </row>
    <row r="220" spans="1:18" x14ac:dyDescent="0.25">
      <c r="A220" s="3">
        <v>41809</v>
      </c>
      <c r="B220">
        <v>4000</v>
      </c>
      <c r="C220">
        <v>500</v>
      </c>
      <c r="D220">
        <v>100</v>
      </c>
      <c r="E220">
        <v>0</v>
      </c>
      <c r="F220">
        <v>13000</v>
      </c>
      <c r="G220">
        <v>1000</v>
      </c>
      <c r="H220">
        <v>2000</v>
      </c>
      <c r="I220">
        <v>400</v>
      </c>
      <c r="J220">
        <v>0</v>
      </c>
      <c r="K220">
        <v>0</v>
      </c>
      <c r="L220">
        <v>0</v>
      </c>
      <c r="M220">
        <v>-8200</v>
      </c>
      <c r="N220">
        <v>240001</v>
      </c>
      <c r="O220">
        <v>100000</v>
      </c>
      <c r="P220">
        <v>0</v>
      </c>
      <c r="Q220">
        <v>0</v>
      </c>
      <c r="R220">
        <v>0</v>
      </c>
    </row>
    <row r="221" spans="1:18" x14ac:dyDescent="0.25">
      <c r="A221" s="3">
        <v>41810</v>
      </c>
      <c r="B221">
        <v>4000</v>
      </c>
      <c r="C221">
        <v>500</v>
      </c>
      <c r="D221">
        <v>100</v>
      </c>
      <c r="E221">
        <v>0</v>
      </c>
      <c r="F221">
        <v>13000</v>
      </c>
      <c r="G221">
        <v>1000</v>
      </c>
      <c r="H221">
        <v>2000</v>
      </c>
      <c r="I221">
        <v>400</v>
      </c>
      <c r="J221">
        <v>0</v>
      </c>
      <c r="K221">
        <v>0</v>
      </c>
      <c r="L221">
        <v>0</v>
      </c>
      <c r="M221">
        <v>-8200</v>
      </c>
      <c r="N221">
        <v>240001</v>
      </c>
      <c r="O221">
        <v>100000</v>
      </c>
      <c r="P221">
        <v>0</v>
      </c>
      <c r="Q221">
        <v>0</v>
      </c>
      <c r="R221">
        <v>0</v>
      </c>
    </row>
    <row r="222" spans="1:18" x14ac:dyDescent="0.25">
      <c r="A222" s="3">
        <v>41813</v>
      </c>
      <c r="B222">
        <v>4000</v>
      </c>
      <c r="C222">
        <v>500</v>
      </c>
      <c r="D222">
        <v>100</v>
      </c>
      <c r="E222">
        <v>0</v>
      </c>
      <c r="F222">
        <v>13000</v>
      </c>
      <c r="G222">
        <v>1000</v>
      </c>
      <c r="H222">
        <v>2000</v>
      </c>
      <c r="I222">
        <v>400</v>
      </c>
      <c r="J222">
        <v>0</v>
      </c>
      <c r="K222">
        <v>0</v>
      </c>
      <c r="L222">
        <v>0</v>
      </c>
      <c r="M222">
        <v>-8200</v>
      </c>
      <c r="N222">
        <v>240001</v>
      </c>
      <c r="O222">
        <v>100000</v>
      </c>
      <c r="P222">
        <v>0</v>
      </c>
      <c r="Q222">
        <v>0</v>
      </c>
      <c r="R222">
        <v>0</v>
      </c>
    </row>
    <row r="223" spans="1:18" x14ac:dyDescent="0.25">
      <c r="A223" s="3">
        <v>41814</v>
      </c>
      <c r="B223">
        <v>4000</v>
      </c>
      <c r="C223">
        <v>500</v>
      </c>
      <c r="D223">
        <v>100</v>
      </c>
      <c r="E223">
        <v>0</v>
      </c>
      <c r="F223">
        <v>13000</v>
      </c>
      <c r="G223">
        <v>1000</v>
      </c>
      <c r="H223">
        <v>2000</v>
      </c>
      <c r="I223">
        <v>400</v>
      </c>
      <c r="J223">
        <v>0</v>
      </c>
      <c r="K223">
        <v>0</v>
      </c>
      <c r="L223">
        <v>0</v>
      </c>
      <c r="M223">
        <v>-8200</v>
      </c>
      <c r="N223">
        <v>240001</v>
      </c>
      <c r="O223">
        <v>100000</v>
      </c>
      <c r="P223">
        <v>0</v>
      </c>
      <c r="Q223">
        <v>0</v>
      </c>
      <c r="R223">
        <v>0</v>
      </c>
    </row>
    <row r="224" spans="1:18" x14ac:dyDescent="0.25">
      <c r="A224" s="3">
        <v>41815</v>
      </c>
      <c r="B224">
        <v>4000</v>
      </c>
      <c r="C224">
        <v>500</v>
      </c>
      <c r="D224">
        <v>100</v>
      </c>
      <c r="E224">
        <v>0</v>
      </c>
      <c r="F224">
        <v>13000</v>
      </c>
      <c r="G224">
        <v>1000</v>
      </c>
      <c r="H224">
        <v>2000</v>
      </c>
      <c r="I224">
        <v>400</v>
      </c>
      <c r="J224">
        <v>0</v>
      </c>
      <c r="K224">
        <v>0</v>
      </c>
      <c r="L224">
        <v>0</v>
      </c>
      <c r="M224">
        <v>-8200</v>
      </c>
      <c r="N224">
        <v>240001</v>
      </c>
      <c r="O224">
        <v>100000</v>
      </c>
      <c r="P224">
        <v>0</v>
      </c>
      <c r="Q224">
        <v>0</v>
      </c>
      <c r="R224">
        <v>0</v>
      </c>
    </row>
    <row r="225" spans="1:18" x14ac:dyDescent="0.25">
      <c r="A225" s="3">
        <v>41816</v>
      </c>
      <c r="B225">
        <v>4000</v>
      </c>
      <c r="C225">
        <v>500</v>
      </c>
      <c r="D225">
        <v>100</v>
      </c>
      <c r="E225">
        <v>0</v>
      </c>
      <c r="F225">
        <v>13000</v>
      </c>
      <c r="G225">
        <v>1000</v>
      </c>
      <c r="H225">
        <v>2000</v>
      </c>
      <c r="I225">
        <v>400</v>
      </c>
      <c r="J225">
        <v>0</v>
      </c>
      <c r="K225">
        <v>0</v>
      </c>
      <c r="L225">
        <v>0</v>
      </c>
      <c r="M225">
        <v>-8200</v>
      </c>
      <c r="N225">
        <v>240001</v>
      </c>
      <c r="O225">
        <v>100000</v>
      </c>
      <c r="P225">
        <v>0</v>
      </c>
      <c r="Q225">
        <v>0</v>
      </c>
      <c r="R225">
        <v>0</v>
      </c>
    </row>
    <row r="226" spans="1:18" x14ac:dyDescent="0.25">
      <c r="A226" s="3">
        <v>41817</v>
      </c>
      <c r="B226">
        <v>4000</v>
      </c>
      <c r="C226">
        <v>500</v>
      </c>
      <c r="D226">
        <v>100</v>
      </c>
      <c r="E226">
        <v>0</v>
      </c>
      <c r="F226">
        <v>13000</v>
      </c>
      <c r="G226">
        <v>1000</v>
      </c>
      <c r="H226">
        <v>2000</v>
      </c>
      <c r="I226">
        <v>400</v>
      </c>
      <c r="J226">
        <v>0</v>
      </c>
      <c r="K226">
        <v>0</v>
      </c>
      <c r="L226">
        <v>0</v>
      </c>
      <c r="M226">
        <v>-8200</v>
      </c>
      <c r="N226">
        <v>240001</v>
      </c>
      <c r="O226">
        <v>100000</v>
      </c>
      <c r="P226">
        <v>0</v>
      </c>
      <c r="Q226">
        <v>0</v>
      </c>
      <c r="R226">
        <v>0</v>
      </c>
    </row>
    <row r="227" spans="1:18" x14ac:dyDescent="0.25">
      <c r="A227" s="3">
        <v>41820</v>
      </c>
      <c r="B227">
        <v>4000</v>
      </c>
      <c r="C227">
        <v>500</v>
      </c>
      <c r="D227">
        <v>100</v>
      </c>
      <c r="E227">
        <v>0</v>
      </c>
      <c r="F227">
        <v>13000</v>
      </c>
      <c r="G227">
        <v>1000</v>
      </c>
      <c r="H227">
        <v>2000</v>
      </c>
      <c r="I227">
        <v>400</v>
      </c>
      <c r="J227">
        <v>0</v>
      </c>
      <c r="K227">
        <v>0</v>
      </c>
      <c r="L227">
        <v>0</v>
      </c>
      <c r="M227">
        <v>-8200</v>
      </c>
      <c r="N227">
        <v>240001</v>
      </c>
      <c r="O227">
        <v>100000</v>
      </c>
      <c r="P227">
        <v>0</v>
      </c>
      <c r="Q227">
        <v>0</v>
      </c>
      <c r="R227">
        <v>0</v>
      </c>
    </row>
    <row r="228" spans="1:18" x14ac:dyDescent="0.25">
      <c r="A228" s="3">
        <v>41821</v>
      </c>
      <c r="B228">
        <v>4000</v>
      </c>
      <c r="C228">
        <v>500</v>
      </c>
      <c r="D228">
        <v>100</v>
      </c>
      <c r="E228">
        <v>0</v>
      </c>
      <c r="F228">
        <v>13000</v>
      </c>
      <c r="G228">
        <v>1000</v>
      </c>
      <c r="H228">
        <v>2000</v>
      </c>
      <c r="I228">
        <v>400</v>
      </c>
      <c r="J228">
        <v>0</v>
      </c>
      <c r="K228">
        <v>0</v>
      </c>
      <c r="L228">
        <v>0</v>
      </c>
      <c r="M228">
        <v>-8200</v>
      </c>
      <c r="N228">
        <v>240001</v>
      </c>
      <c r="O228">
        <v>100000</v>
      </c>
      <c r="P228">
        <v>0</v>
      </c>
      <c r="Q228">
        <v>0</v>
      </c>
      <c r="R228">
        <v>0</v>
      </c>
    </row>
    <row r="229" spans="1:18" x14ac:dyDescent="0.25">
      <c r="A229" s="3">
        <v>41822</v>
      </c>
      <c r="B229">
        <v>4000</v>
      </c>
      <c r="C229">
        <v>500</v>
      </c>
      <c r="D229">
        <v>100</v>
      </c>
      <c r="E229">
        <v>0</v>
      </c>
      <c r="F229">
        <v>13000</v>
      </c>
      <c r="G229">
        <v>1000</v>
      </c>
      <c r="H229">
        <v>2000</v>
      </c>
      <c r="I229">
        <v>400</v>
      </c>
      <c r="J229">
        <v>0</v>
      </c>
      <c r="K229">
        <v>0</v>
      </c>
      <c r="L229">
        <v>0</v>
      </c>
      <c r="M229">
        <v>-8200</v>
      </c>
      <c r="N229">
        <v>240001</v>
      </c>
      <c r="O229">
        <v>100000</v>
      </c>
      <c r="P229">
        <v>0</v>
      </c>
      <c r="Q229">
        <v>0</v>
      </c>
      <c r="R229">
        <v>0</v>
      </c>
    </row>
    <row r="230" spans="1:18" x14ac:dyDescent="0.25">
      <c r="A230" s="3">
        <v>41823</v>
      </c>
      <c r="B230">
        <v>4000</v>
      </c>
      <c r="C230">
        <v>500</v>
      </c>
      <c r="D230">
        <v>100</v>
      </c>
      <c r="E230">
        <v>0</v>
      </c>
      <c r="F230">
        <v>13000</v>
      </c>
      <c r="G230">
        <v>1000</v>
      </c>
      <c r="H230">
        <v>2000</v>
      </c>
      <c r="I230">
        <v>400</v>
      </c>
      <c r="J230">
        <v>0</v>
      </c>
      <c r="K230">
        <v>0</v>
      </c>
      <c r="L230">
        <v>0</v>
      </c>
      <c r="M230">
        <v>-8200</v>
      </c>
      <c r="N230">
        <v>240001</v>
      </c>
      <c r="O230">
        <v>100000</v>
      </c>
      <c r="P230">
        <v>0</v>
      </c>
      <c r="Q230">
        <v>0</v>
      </c>
      <c r="R230">
        <v>0</v>
      </c>
    </row>
    <row r="231" spans="1:18" x14ac:dyDescent="0.25">
      <c r="A231" s="3">
        <v>41824</v>
      </c>
      <c r="B231">
        <v>4000</v>
      </c>
      <c r="C231">
        <v>500</v>
      </c>
      <c r="D231">
        <v>100</v>
      </c>
      <c r="E231">
        <v>0</v>
      </c>
      <c r="F231">
        <v>13000</v>
      </c>
      <c r="G231">
        <v>1000</v>
      </c>
      <c r="H231">
        <v>2000</v>
      </c>
      <c r="I231">
        <v>400</v>
      </c>
      <c r="J231">
        <v>0</v>
      </c>
      <c r="K231">
        <v>0</v>
      </c>
      <c r="L231">
        <v>0</v>
      </c>
      <c r="M231">
        <v>-8200</v>
      </c>
      <c r="N231">
        <v>240001</v>
      </c>
      <c r="O231">
        <v>100000</v>
      </c>
      <c r="P231">
        <v>0</v>
      </c>
      <c r="Q231">
        <v>0</v>
      </c>
      <c r="R231">
        <v>0</v>
      </c>
    </row>
    <row r="232" spans="1:18" x14ac:dyDescent="0.25">
      <c r="A232" s="3">
        <v>41827</v>
      </c>
      <c r="B232">
        <v>4000</v>
      </c>
      <c r="C232">
        <v>500</v>
      </c>
      <c r="D232">
        <v>100</v>
      </c>
      <c r="E232">
        <v>0</v>
      </c>
      <c r="F232">
        <v>13000</v>
      </c>
      <c r="G232">
        <v>1000</v>
      </c>
      <c r="H232">
        <v>2000</v>
      </c>
      <c r="I232">
        <v>400</v>
      </c>
      <c r="J232">
        <v>0</v>
      </c>
      <c r="K232">
        <v>0</v>
      </c>
      <c r="L232">
        <v>0</v>
      </c>
      <c r="M232">
        <v>-8200</v>
      </c>
      <c r="N232">
        <v>240001</v>
      </c>
      <c r="O232">
        <v>100000</v>
      </c>
      <c r="P232">
        <v>0</v>
      </c>
      <c r="Q232">
        <v>0</v>
      </c>
      <c r="R232">
        <v>0</v>
      </c>
    </row>
    <row r="233" spans="1:18" x14ac:dyDescent="0.25">
      <c r="A233" s="3">
        <v>41828</v>
      </c>
      <c r="B233">
        <v>4000</v>
      </c>
      <c r="C233">
        <v>500</v>
      </c>
      <c r="D233">
        <v>100</v>
      </c>
      <c r="E233">
        <v>0</v>
      </c>
      <c r="F233">
        <v>13000</v>
      </c>
      <c r="G233">
        <v>1000</v>
      </c>
      <c r="H233">
        <v>2000</v>
      </c>
      <c r="I233">
        <v>400</v>
      </c>
      <c r="J233">
        <v>0</v>
      </c>
      <c r="K233">
        <v>0</v>
      </c>
      <c r="L233">
        <v>0</v>
      </c>
      <c r="M233">
        <v>-8200</v>
      </c>
      <c r="N233">
        <v>240001</v>
      </c>
      <c r="O233">
        <v>100000</v>
      </c>
      <c r="P233">
        <v>0</v>
      </c>
      <c r="Q233">
        <v>0</v>
      </c>
      <c r="R233">
        <v>0</v>
      </c>
    </row>
    <row r="234" spans="1:18" x14ac:dyDescent="0.25">
      <c r="A234" s="3">
        <v>41829</v>
      </c>
      <c r="B234">
        <v>4000</v>
      </c>
      <c r="C234">
        <v>500</v>
      </c>
      <c r="D234">
        <v>100</v>
      </c>
      <c r="E234">
        <v>0</v>
      </c>
      <c r="F234">
        <v>13000</v>
      </c>
      <c r="G234">
        <v>1000</v>
      </c>
      <c r="H234">
        <v>2000</v>
      </c>
      <c r="I234">
        <v>400</v>
      </c>
      <c r="J234">
        <v>0</v>
      </c>
      <c r="K234">
        <v>0</v>
      </c>
      <c r="L234">
        <v>0</v>
      </c>
      <c r="M234">
        <v>-8200</v>
      </c>
      <c r="N234">
        <v>240001</v>
      </c>
      <c r="O234">
        <v>100000</v>
      </c>
      <c r="P234">
        <v>0</v>
      </c>
      <c r="Q234">
        <v>0</v>
      </c>
      <c r="R234">
        <v>0</v>
      </c>
    </row>
    <row r="235" spans="1:18" x14ac:dyDescent="0.25">
      <c r="A235" s="3">
        <v>41830</v>
      </c>
      <c r="B235">
        <v>4000</v>
      </c>
      <c r="C235">
        <v>500</v>
      </c>
      <c r="D235">
        <v>100</v>
      </c>
      <c r="E235">
        <v>0</v>
      </c>
      <c r="F235">
        <v>13000</v>
      </c>
      <c r="G235">
        <v>1000</v>
      </c>
      <c r="H235">
        <v>2000</v>
      </c>
      <c r="I235">
        <v>400</v>
      </c>
      <c r="J235">
        <v>0</v>
      </c>
      <c r="K235">
        <v>0</v>
      </c>
      <c r="L235">
        <v>0</v>
      </c>
      <c r="M235">
        <v>-8200</v>
      </c>
      <c r="N235">
        <v>240001</v>
      </c>
      <c r="O235">
        <v>100000</v>
      </c>
      <c r="P235">
        <v>0</v>
      </c>
      <c r="Q235">
        <v>0</v>
      </c>
      <c r="R235">
        <v>0</v>
      </c>
    </row>
    <row r="236" spans="1:18" x14ac:dyDescent="0.25">
      <c r="A236" s="3">
        <v>41831</v>
      </c>
      <c r="B236">
        <v>4000</v>
      </c>
      <c r="C236">
        <v>500</v>
      </c>
      <c r="D236">
        <v>100</v>
      </c>
      <c r="E236">
        <v>0</v>
      </c>
      <c r="F236">
        <v>13000</v>
      </c>
      <c r="G236">
        <v>1000</v>
      </c>
      <c r="H236">
        <v>2000</v>
      </c>
      <c r="I236">
        <v>400</v>
      </c>
      <c r="J236">
        <v>0</v>
      </c>
      <c r="K236">
        <v>0</v>
      </c>
      <c r="L236">
        <v>0</v>
      </c>
      <c r="M236">
        <v>-8200</v>
      </c>
      <c r="N236">
        <v>240001</v>
      </c>
      <c r="O236">
        <v>100000</v>
      </c>
      <c r="P236">
        <v>0</v>
      </c>
      <c r="Q236">
        <v>0</v>
      </c>
      <c r="R236">
        <v>0</v>
      </c>
    </row>
    <row r="237" spans="1:18" x14ac:dyDescent="0.25">
      <c r="A237" s="3">
        <v>41834</v>
      </c>
      <c r="B237">
        <v>4000</v>
      </c>
      <c r="C237">
        <v>500</v>
      </c>
      <c r="D237">
        <v>100</v>
      </c>
      <c r="E237">
        <v>0</v>
      </c>
      <c r="F237">
        <v>13000</v>
      </c>
      <c r="G237">
        <v>1000</v>
      </c>
      <c r="H237">
        <v>2000</v>
      </c>
      <c r="I237">
        <v>400</v>
      </c>
      <c r="J237">
        <v>0</v>
      </c>
      <c r="K237">
        <v>0</v>
      </c>
      <c r="L237">
        <v>0</v>
      </c>
      <c r="M237">
        <v>-8200</v>
      </c>
      <c r="N237">
        <v>240001</v>
      </c>
      <c r="O237">
        <v>100000</v>
      </c>
      <c r="P237">
        <v>0</v>
      </c>
      <c r="Q237">
        <v>0</v>
      </c>
      <c r="R237">
        <v>0</v>
      </c>
    </row>
    <row r="238" spans="1:18" x14ac:dyDescent="0.25">
      <c r="A238" s="3">
        <v>41835</v>
      </c>
      <c r="B238">
        <v>4000</v>
      </c>
      <c r="C238">
        <v>500</v>
      </c>
      <c r="D238">
        <v>100</v>
      </c>
      <c r="E238">
        <v>0</v>
      </c>
      <c r="F238">
        <v>13000</v>
      </c>
      <c r="G238">
        <v>1000</v>
      </c>
      <c r="H238">
        <v>2000</v>
      </c>
      <c r="I238">
        <v>400</v>
      </c>
      <c r="J238">
        <v>0</v>
      </c>
      <c r="K238">
        <v>0</v>
      </c>
      <c r="L238">
        <v>0</v>
      </c>
      <c r="M238">
        <v>-8200</v>
      </c>
      <c r="N238">
        <v>240001</v>
      </c>
      <c r="O238">
        <v>100000</v>
      </c>
      <c r="P238">
        <v>0</v>
      </c>
      <c r="Q238">
        <v>0</v>
      </c>
      <c r="R238">
        <v>0</v>
      </c>
    </row>
    <row r="239" spans="1:18" x14ac:dyDescent="0.25">
      <c r="A239" s="3">
        <v>41836</v>
      </c>
      <c r="B239">
        <v>4000</v>
      </c>
      <c r="C239">
        <v>500</v>
      </c>
      <c r="D239">
        <v>100</v>
      </c>
      <c r="E239">
        <v>0</v>
      </c>
      <c r="F239">
        <v>13000</v>
      </c>
      <c r="G239">
        <v>1000</v>
      </c>
      <c r="H239">
        <v>2000</v>
      </c>
      <c r="I239">
        <v>400</v>
      </c>
      <c r="J239">
        <v>0</v>
      </c>
      <c r="K239">
        <v>0</v>
      </c>
      <c r="L239">
        <v>0</v>
      </c>
      <c r="M239">
        <v>-8200</v>
      </c>
      <c r="N239">
        <v>240001</v>
      </c>
      <c r="O239">
        <v>100000</v>
      </c>
      <c r="P239">
        <v>0</v>
      </c>
      <c r="Q239">
        <v>0</v>
      </c>
      <c r="R239">
        <v>0</v>
      </c>
    </row>
    <row r="240" spans="1:18" x14ac:dyDescent="0.25">
      <c r="A240" s="3">
        <v>41837</v>
      </c>
      <c r="B240">
        <v>4000</v>
      </c>
      <c r="C240">
        <v>500</v>
      </c>
      <c r="D240">
        <v>100</v>
      </c>
      <c r="E240">
        <v>0</v>
      </c>
      <c r="F240">
        <v>13000</v>
      </c>
      <c r="G240">
        <v>1000</v>
      </c>
      <c r="H240">
        <v>2000</v>
      </c>
      <c r="I240">
        <v>400</v>
      </c>
      <c r="J240">
        <v>0</v>
      </c>
      <c r="K240">
        <v>0</v>
      </c>
      <c r="L240">
        <v>0</v>
      </c>
      <c r="M240">
        <v>-8200</v>
      </c>
      <c r="N240">
        <v>240001</v>
      </c>
      <c r="O240">
        <v>100000</v>
      </c>
      <c r="P240">
        <v>0</v>
      </c>
      <c r="Q240">
        <v>0</v>
      </c>
      <c r="R240">
        <v>0</v>
      </c>
    </row>
    <row r="241" spans="1:18" x14ac:dyDescent="0.25">
      <c r="A241" s="3">
        <v>41838</v>
      </c>
      <c r="B241">
        <v>4000</v>
      </c>
      <c r="C241">
        <v>500</v>
      </c>
      <c r="D241">
        <v>100</v>
      </c>
      <c r="E241">
        <v>0</v>
      </c>
      <c r="F241">
        <v>13000</v>
      </c>
      <c r="G241">
        <v>1000</v>
      </c>
      <c r="H241">
        <v>2000</v>
      </c>
      <c r="I241">
        <v>400</v>
      </c>
      <c r="J241">
        <v>0</v>
      </c>
      <c r="K241">
        <v>0</v>
      </c>
      <c r="L241">
        <v>0</v>
      </c>
      <c r="M241">
        <v>-8200</v>
      </c>
      <c r="N241">
        <v>240001</v>
      </c>
      <c r="O241">
        <v>100000</v>
      </c>
      <c r="P241">
        <v>0</v>
      </c>
      <c r="Q241">
        <v>0</v>
      </c>
      <c r="R241">
        <v>0</v>
      </c>
    </row>
    <row r="242" spans="1:18" x14ac:dyDescent="0.25">
      <c r="A242" s="3">
        <v>41841</v>
      </c>
      <c r="B242">
        <v>4000</v>
      </c>
      <c r="C242">
        <v>500</v>
      </c>
      <c r="D242">
        <v>100</v>
      </c>
      <c r="E242">
        <v>0</v>
      </c>
      <c r="F242">
        <v>13000</v>
      </c>
      <c r="G242">
        <v>1000</v>
      </c>
      <c r="H242">
        <v>2000</v>
      </c>
      <c r="I242">
        <v>400</v>
      </c>
      <c r="J242">
        <v>0</v>
      </c>
      <c r="K242">
        <v>0</v>
      </c>
      <c r="L242">
        <v>0</v>
      </c>
      <c r="M242">
        <v>-8200</v>
      </c>
      <c r="N242">
        <v>240001</v>
      </c>
      <c r="O242">
        <v>100000</v>
      </c>
      <c r="P242">
        <v>0</v>
      </c>
      <c r="Q242">
        <v>0</v>
      </c>
      <c r="R242">
        <v>0</v>
      </c>
    </row>
    <row r="243" spans="1:18" x14ac:dyDescent="0.25">
      <c r="A243" s="3">
        <v>41842</v>
      </c>
      <c r="B243">
        <v>4000</v>
      </c>
      <c r="C243">
        <v>500</v>
      </c>
      <c r="D243">
        <v>100</v>
      </c>
      <c r="E243">
        <v>0</v>
      </c>
      <c r="F243">
        <v>13000</v>
      </c>
      <c r="G243">
        <v>1000</v>
      </c>
      <c r="H243">
        <v>2000</v>
      </c>
      <c r="I243">
        <v>400</v>
      </c>
      <c r="J243">
        <v>0</v>
      </c>
      <c r="K243">
        <v>0</v>
      </c>
      <c r="L243">
        <v>0</v>
      </c>
      <c r="M243">
        <v>-8200</v>
      </c>
      <c r="N243">
        <v>240001</v>
      </c>
      <c r="O243">
        <v>100000</v>
      </c>
      <c r="P243">
        <v>0</v>
      </c>
      <c r="Q243">
        <v>0</v>
      </c>
      <c r="R243">
        <v>0</v>
      </c>
    </row>
    <row r="244" spans="1:18" x14ac:dyDescent="0.25">
      <c r="A244" s="3">
        <v>41843</v>
      </c>
      <c r="B244">
        <v>4000</v>
      </c>
      <c r="C244">
        <v>500</v>
      </c>
      <c r="D244">
        <v>100</v>
      </c>
      <c r="E244">
        <v>0</v>
      </c>
      <c r="F244">
        <v>13000</v>
      </c>
      <c r="G244">
        <v>1000</v>
      </c>
      <c r="H244">
        <v>2000</v>
      </c>
      <c r="I244">
        <v>400</v>
      </c>
      <c r="J244">
        <v>0</v>
      </c>
      <c r="K244">
        <v>0</v>
      </c>
      <c r="L244">
        <v>0</v>
      </c>
      <c r="M244">
        <v>-8200</v>
      </c>
      <c r="N244">
        <v>240001</v>
      </c>
      <c r="O244">
        <v>100000</v>
      </c>
      <c r="P244">
        <v>0</v>
      </c>
      <c r="Q244">
        <v>0</v>
      </c>
      <c r="R244">
        <v>0</v>
      </c>
    </row>
    <row r="245" spans="1:18" x14ac:dyDescent="0.25">
      <c r="A245" s="3">
        <v>41844</v>
      </c>
      <c r="B245">
        <v>4000</v>
      </c>
      <c r="C245">
        <v>500</v>
      </c>
      <c r="D245">
        <v>100</v>
      </c>
      <c r="E245">
        <v>0</v>
      </c>
      <c r="F245">
        <v>13000</v>
      </c>
      <c r="G245">
        <v>1000</v>
      </c>
      <c r="H245">
        <v>2000</v>
      </c>
      <c r="I245">
        <v>400</v>
      </c>
      <c r="J245">
        <v>0</v>
      </c>
      <c r="K245">
        <v>0</v>
      </c>
      <c r="L245">
        <v>0</v>
      </c>
      <c r="M245">
        <v>-8200</v>
      </c>
      <c r="N245">
        <v>240001</v>
      </c>
      <c r="O245">
        <v>100000</v>
      </c>
      <c r="P245">
        <v>0</v>
      </c>
      <c r="Q245">
        <v>0</v>
      </c>
      <c r="R245">
        <v>0</v>
      </c>
    </row>
    <row r="246" spans="1:18" x14ac:dyDescent="0.25">
      <c r="A246" s="3">
        <v>41845</v>
      </c>
      <c r="B246">
        <v>4000</v>
      </c>
      <c r="C246">
        <v>500</v>
      </c>
      <c r="D246">
        <v>100</v>
      </c>
      <c r="E246">
        <v>0</v>
      </c>
      <c r="F246">
        <v>13000</v>
      </c>
      <c r="G246">
        <v>1000</v>
      </c>
      <c r="H246">
        <v>2000</v>
      </c>
      <c r="I246">
        <v>400</v>
      </c>
      <c r="J246">
        <v>0</v>
      </c>
      <c r="K246">
        <v>0</v>
      </c>
      <c r="L246">
        <v>0</v>
      </c>
      <c r="M246">
        <v>-8200</v>
      </c>
      <c r="N246">
        <v>240001</v>
      </c>
      <c r="O246">
        <v>100000</v>
      </c>
      <c r="P246">
        <v>0</v>
      </c>
      <c r="Q246">
        <v>0</v>
      </c>
      <c r="R246">
        <v>0</v>
      </c>
    </row>
    <row r="247" spans="1:18" x14ac:dyDescent="0.25">
      <c r="A247" s="3">
        <v>41848</v>
      </c>
      <c r="B247">
        <v>4000</v>
      </c>
      <c r="C247">
        <v>500</v>
      </c>
      <c r="D247">
        <v>100</v>
      </c>
      <c r="E247">
        <v>0</v>
      </c>
      <c r="F247">
        <v>13000</v>
      </c>
      <c r="G247">
        <v>1000</v>
      </c>
      <c r="H247">
        <v>2000</v>
      </c>
      <c r="I247">
        <v>400</v>
      </c>
      <c r="J247">
        <v>0</v>
      </c>
      <c r="K247">
        <v>0</v>
      </c>
      <c r="L247">
        <v>0</v>
      </c>
      <c r="M247">
        <v>-8200</v>
      </c>
      <c r="N247">
        <v>240001</v>
      </c>
      <c r="O247">
        <v>100000</v>
      </c>
      <c r="P247">
        <v>0</v>
      </c>
      <c r="Q247">
        <v>0</v>
      </c>
      <c r="R247">
        <v>0</v>
      </c>
    </row>
    <row r="248" spans="1:18" x14ac:dyDescent="0.25">
      <c r="A248" s="3">
        <v>41849</v>
      </c>
      <c r="B248">
        <v>4000</v>
      </c>
      <c r="C248">
        <v>500</v>
      </c>
      <c r="D248">
        <v>100</v>
      </c>
      <c r="E248">
        <v>0</v>
      </c>
      <c r="F248">
        <v>13000</v>
      </c>
      <c r="G248">
        <v>1000</v>
      </c>
      <c r="H248">
        <v>2000</v>
      </c>
      <c r="I248">
        <v>400</v>
      </c>
      <c r="J248">
        <v>0</v>
      </c>
      <c r="K248">
        <v>0</v>
      </c>
      <c r="L248">
        <v>0</v>
      </c>
      <c r="M248">
        <v>-8200</v>
      </c>
      <c r="N248">
        <v>240001</v>
      </c>
      <c r="O248">
        <v>100000</v>
      </c>
      <c r="P248">
        <v>0</v>
      </c>
      <c r="Q248">
        <v>0</v>
      </c>
      <c r="R248">
        <v>0</v>
      </c>
    </row>
    <row r="249" spans="1:18" x14ac:dyDescent="0.25">
      <c r="A249" s="3">
        <v>41850</v>
      </c>
      <c r="B249">
        <v>4000</v>
      </c>
      <c r="C249">
        <v>500</v>
      </c>
      <c r="D249">
        <v>100</v>
      </c>
      <c r="E249">
        <v>0</v>
      </c>
      <c r="F249">
        <v>13000</v>
      </c>
      <c r="G249">
        <v>1000</v>
      </c>
      <c r="H249">
        <v>2000</v>
      </c>
      <c r="I249">
        <v>400</v>
      </c>
      <c r="J249">
        <v>0</v>
      </c>
      <c r="K249">
        <v>0</v>
      </c>
      <c r="L249">
        <v>0</v>
      </c>
      <c r="M249">
        <v>-8200</v>
      </c>
      <c r="N249">
        <v>240001</v>
      </c>
      <c r="O249">
        <v>100000</v>
      </c>
      <c r="P249">
        <v>0</v>
      </c>
      <c r="Q249">
        <v>0</v>
      </c>
      <c r="R249">
        <v>0</v>
      </c>
    </row>
    <row r="250" spans="1:18" x14ac:dyDescent="0.25">
      <c r="A250" s="3">
        <v>41851</v>
      </c>
      <c r="B250">
        <v>4000</v>
      </c>
      <c r="C250">
        <v>500</v>
      </c>
      <c r="D250">
        <v>100</v>
      </c>
      <c r="E250">
        <v>0</v>
      </c>
      <c r="F250">
        <v>13000</v>
      </c>
      <c r="G250">
        <v>1000</v>
      </c>
      <c r="H250">
        <v>2000</v>
      </c>
      <c r="I250">
        <v>400</v>
      </c>
      <c r="J250">
        <v>0</v>
      </c>
      <c r="K250">
        <v>0</v>
      </c>
      <c r="L250">
        <v>0</v>
      </c>
      <c r="M250">
        <v>-8200</v>
      </c>
      <c r="N250">
        <v>240001</v>
      </c>
      <c r="O250">
        <v>100000</v>
      </c>
      <c r="P250">
        <v>0</v>
      </c>
      <c r="Q250">
        <v>0</v>
      </c>
      <c r="R250">
        <v>0</v>
      </c>
    </row>
    <row r="251" spans="1:18" x14ac:dyDescent="0.25">
      <c r="A251" s="3">
        <v>41852</v>
      </c>
      <c r="B251">
        <v>4000</v>
      </c>
      <c r="C251">
        <v>500</v>
      </c>
      <c r="D251">
        <v>100</v>
      </c>
      <c r="E251">
        <v>0</v>
      </c>
      <c r="F251">
        <v>13000</v>
      </c>
      <c r="G251">
        <v>1000</v>
      </c>
      <c r="H251">
        <v>2000</v>
      </c>
      <c r="I251">
        <v>400</v>
      </c>
      <c r="J251">
        <v>0</v>
      </c>
      <c r="K251">
        <v>0</v>
      </c>
      <c r="L251">
        <v>0</v>
      </c>
      <c r="M251">
        <v>-8200</v>
      </c>
      <c r="N251">
        <v>240001</v>
      </c>
      <c r="O251">
        <v>100000</v>
      </c>
      <c r="P251">
        <v>0</v>
      </c>
      <c r="Q251">
        <v>0</v>
      </c>
      <c r="R251">
        <v>0</v>
      </c>
    </row>
    <row r="252" spans="1:18" x14ac:dyDescent="0.25">
      <c r="A252" s="3">
        <v>41855</v>
      </c>
      <c r="B252">
        <v>4000</v>
      </c>
      <c r="C252">
        <v>500</v>
      </c>
      <c r="D252">
        <v>100</v>
      </c>
      <c r="E252">
        <v>0</v>
      </c>
      <c r="F252">
        <v>13000</v>
      </c>
      <c r="G252">
        <v>1000</v>
      </c>
      <c r="H252">
        <v>2000</v>
      </c>
      <c r="I252">
        <v>400</v>
      </c>
      <c r="J252">
        <v>0</v>
      </c>
      <c r="K252">
        <v>0</v>
      </c>
      <c r="L252">
        <v>0</v>
      </c>
      <c r="M252">
        <v>-8200</v>
      </c>
      <c r="N252">
        <v>240001</v>
      </c>
      <c r="O252">
        <v>100000</v>
      </c>
      <c r="P252">
        <v>0</v>
      </c>
      <c r="Q252">
        <v>0</v>
      </c>
      <c r="R252">
        <v>0</v>
      </c>
    </row>
    <row r="253" spans="1:18" x14ac:dyDescent="0.25">
      <c r="A253" s="3">
        <v>41856</v>
      </c>
      <c r="B253">
        <v>4000</v>
      </c>
      <c r="C253">
        <v>500</v>
      </c>
      <c r="D253">
        <v>100</v>
      </c>
      <c r="E253">
        <v>0</v>
      </c>
      <c r="F253">
        <v>13000</v>
      </c>
      <c r="G253">
        <v>1000</v>
      </c>
      <c r="H253">
        <v>2000</v>
      </c>
      <c r="I253">
        <v>400</v>
      </c>
      <c r="J253">
        <v>0</v>
      </c>
      <c r="K253">
        <v>0</v>
      </c>
      <c r="L253">
        <v>0</v>
      </c>
      <c r="M253">
        <v>-8200</v>
      </c>
      <c r="N253">
        <v>240001</v>
      </c>
      <c r="O253">
        <v>100000</v>
      </c>
      <c r="P253">
        <v>0</v>
      </c>
      <c r="Q253">
        <v>0</v>
      </c>
      <c r="R253">
        <v>0</v>
      </c>
    </row>
    <row r="254" spans="1:18" x14ac:dyDescent="0.25">
      <c r="A254" s="3">
        <v>41857</v>
      </c>
      <c r="B254">
        <v>4000</v>
      </c>
      <c r="C254">
        <v>500</v>
      </c>
      <c r="D254">
        <v>100</v>
      </c>
      <c r="E254">
        <v>0</v>
      </c>
      <c r="F254">
        <v>13000</v>
      </c>
      <c r="G254">
        <v>1000</v>
      </c>
      <c r="H254">
        <v>2000</v>
      </c>
      <c r="I254">
        <v>400</v>
      </c>
      <c r="J254">
        <v>0</v>
      </c>
      <c r="K254">
        <v>0</v>
      </c>
      <c r="L254">
        <v>0</v>
      </c>
      <c r="M254">
        <v>-8200</v>
      </c>
      <c r="N254">
        <v>240001</v>
      </c>
      <c r="O254">
        <v>100000</v>
      </c>
      <c r="P254">
        <v>0</v>
      </c>
      <c r="Q254">
        <v>0</v>
      </c>
      <c r="R254">
        <v>0</v>
      </c>
    </row>
    <row r="255" spans="1:18" x14ac:dyDescent="0.25">
      <c r="A255" s="3">
        <v>41858</v>
      </c>
      <c r="B255">
        <v>4000</v>
      </c>
      <c r="C255">
        <v>500</v>
      </c>
      <c r="D255">
        <v>100</v>
      </c>
      <c r="E255">
        <v>0</v>
      </c>
      <c r="F255">
        <v>13000</v>
      </c>
      <c r="G255">
        <v>1000</v>
      </c>
      <c r="H255">
        <v>2000</v>
      </c>
      <c r="I255">
        <v>400</v>
      </c>
      <c r="J255">
        <v>0</v>
      </c>
      <c r="K255">
        <v>0</v>
      </c>
      <c r="L255">
        <v>0</v>
      </c>
      <c r="M255">
        <v>-8200</v>
      </c>
      <c r="N255">
        <v>240001</v>
      </c>
      <c r="O255">
        <v>100000</v>
      </c>
      <c r="P255">
        <v>0</v>
      </c>
      <c r="Q255">
        <v>0</v>
      </c>
      <c r="R255">
        <v>0</v>
      </c>
    </row>
    <row r="256" spans="1:18" x14ac:dyDescent="0.25">
      <c r="A256" s="3">
        <v>41859</v>
      </c>
      <c r="B256">
        <v>4000</v>
      </c>
      <c r="C256">
        <v>500</v>
      </c>
      <c r="D256">
        <v>100</v>
      </c>
      <c r="E256">
        <v>0</v>
      </c>
      <c r="F256">
        <v>13000</v>
      </c>
      <c r="G256">
        <v>1000</v>
      </c>
      <c r="H256">
        <v>2000</v>
      </c>
      <c r="I256">
        <v>400</v>
      </c>
      <c r="J256">
        <v>0</v>
      </c>
      <c r="K256">
        <v>0</v>
      </c>
      <c r="L256">
        <v>0</v>
      </c>
      <c r="M256">
        <v>-8200</v>
      </c>
      <c r="N256">
        <v>240001</v>
      </c>
      <c r="O256">
        <v>100000</v>
      </c>
      <c r="P256">
        <v>0</v>
      </c>
      <c r="Q256">
        <v>0</v>
      </c>
      <c r="R256">
        <v>0</v>
      </c>
    </row>
    <row r="257" spans="1:18" x14ac:dyDescent="0.25">
      <c r="A257" s="3">
        <v>41862</v>
      </c>
      <c r="B257">
        <v>4000</v>
      </c>
      <c r="C257">
        <v>500</v>
      </c>
      <c r="D257">
        <v>100</v>
      </c>
      <c r="E257">
        <v>0</v>
      </c>
      <c r="F257">
        <v>13000</v>
      </c>
      <c r="G257">
        <v>1000</v>
      </c>
      <c r="H257">
        <v>2000</v>
      </c>
      <c r="I257">
        <v>400</v>
      </c>
      <c r="J257">
        <v>0</v>
      </c>
      <c r="K257">
        <v>0</v>
      </c>
      <c r="L257">
        <v>0</v>
      </c>
      <c r="M257">
        <v>-8200</v>
      </c>
      <c r="N257">
        <v>240001</v>
      </c>
      <c r="O257">
        <v>100000</v>
      </c>
      <c r="P257">
        <v>0</v>
      </c>
      <c r="Q257">
        <v>0</v>
      </c>
      <c r="R257">
        <v>0</v>
      </c>
    </row>
    <row r="258" spans="1:18" x14ac:dyDescent="0.25">
      <c r="A258" s="3">
        <v>41863</v>
      </c>
      <c r="B258">
        <v>4000</v>
      </c>
      <c r="C258">
        <v>500</v>
      </c>
      <c r="D258">
        <v>100</v>
      </c>
      <c r="E258">
        <v>0</v>
      </c>
      <c r="F258">
        <v>13000</v>
      </c>
      <c r="G258">
        <v>1000</v>
      </c>
      <c r="H258">
        <v>2000</v>
      </c>
      <c r="I258">
        <v>400</v>
      </c>
      <c r="J258">
        <v>0</v>
      </c>
      <c r="K258">
        <v>0</v>
      </c>
      <c r="L258">
        <v>0</v>
      </c>
      <c r="M258">
        <v>-8200</v>
      </c>
      <c r="N258">
        <v>240001</v>
      </c>
      <c r="O258">
        <v>100000</v>
      </c>
      <c r="P258">
        <v>0</v>
      </c>
      <c r="Q258">
        <v>0</v>
      </c>
      <c r="R258">
        <v>0</v>
      </c>
    </row>
    <row r="259" spans="1:18" x14ac:dyDescent="0.25">
      <c r="A259" s="3">
        <v>41864</v>
      </c>
      <c r="B259">
        <v>4000</v>
      </c>
      <c r="C259">
        <v>500</v>
      </c>
      <c r="D259">
        <v>100</v>
      </c>
      <c r="E259">
        <v>0</v>
      </c>
      <c r="F259">
        <v>13000</v>
      </c>
      <c r="G259">
        <v>1000</v>
      </c>
      <c r="H259">
        <v>2000</v>
      </c>
      <c r="I259">
        <v>400</v>
      </c>
      <c r="J259">
        <v>0</v>
      </c>
      <c r="K259">
        <v>0</v>
      </c>
      <c r="L259">
        <v>0</v>
      </c>
      <c r="M259">
        <v>-8200</v>
      </c>
      <c r="N259">
        <v>240001</v>
      </c>
      <c r="O259">
        <v>100000</v>
      </c>
      <c r="P259">
        <v>0</v>
      </c>
      <c r="Q259">
        <v>0</v>
      </c>
      <c r="R259">
        <v>0</v>
      </c>
    </row>
    <row r="260" spans="1:18" x14ac:dyDescent="0.25">
      <c r="A260" s="3">
        <v>41865</v>
      </c>
      <c r="B260">
        <v>4000</v>
      </c>
      <c r="C260">
        <v>500</v>
      </c>
      <c r="D260">
        <v>100</v>
      </c>
      <c r="E260">
        <v>0</v>
      </c>
      <c r="F260">
        <v>13000</v>
      </c>
      <c r="G260">
        <v>1000</v>
      </c>
      <c r="H260">
        <v>2000</v>
      </c>
      <c r="I260">
        <v>400</v>
      </c>
      <c r="J260">
        <v>0</v>
      </c>
      <c r="K260">
        <v>0</v>
      </c>
      <c r="L260">
        <v>0</v>
      </c>
      <c r="M260">
        <v>-8200</v>
      </c>
      <c r="N260">
        <v>240001</v>
      </c>
      <c r="O260">
        <v>100000</v>
      </c>
      <c r="P260">
        <v>0</v>
      </c>
      <c r="Q260">
        <v>0</v>
      </c>
      <c r="R260">
        <v>0</v>
      </c>
    </row>
    <row r="261" spans="1:18" x14ac:dyDescent="0.25">
      <c r="A261" s="3">
        <v>41866</v>
      </c>
      <c r="B261">
        <v>4000</v>
      </c>
      <c r="C261">
        <v>500</v>
      </c>
      <c r="D261">
        <v>100</v>
      </c>
      <c r="E261">
        <v>0</v>
      </c>
      <c r="F261">
        <v>13000</v>
      </c>
      <c r="G261">
        <v>1000</v>
      </c>
      <c r="H261">
        <v>2000</v>
      </c>
      <c r="I261">
        <v>400</v>
      </c>
      <c r="J261">
        <v>0</v>
      </c>
      <c r="K261">
        <v>0</v>
      </c>
      <c r="L261">
        <v>0</v>
      </c>
      <c r="M261">
        <v>-8200</v>
      </c>
      <c r="N261">
        <v>240001</v>
      </c>
      <c r="O261">
        <v>100000</v>
      </c>
      <c r="P261">
        <v>0</v>
      </c>
      <c r="Q261">
        <v>0</v>
      </c>
      <c r="R261">
        <v>0</v>
      </c>
    </row>
    <row r="262" spans="1:18" x14ac:dyDescent="0.25">
      <c r="A262" s="3">
        <v>41869</v>
      </c>
      <c r="B262">
        <v>4000</v>
      </c>
      <c r="C262">
        <v>500</v>
      </c>
      <c r="D262">
        <v>100</v>
      </c>
      <c r="E262">
        <v>0</v>
      </c>
      <c r="F262">
        <v>13000</v>
      </c>
      <c r="G262">
        <v>1000</v>
      </c>
      <c r="H262">
        <v>2000</v>
      </c>
      <c r="I262">
        <v>400</v>
      </c>
      <c r="J262">
        <v>0</v>
      </c>
      <c r="K262">
        <v>0</v>
      </c>
      <c r="L262">
        <v>0</v>
      </c>
      <c r="M262">
        <v>-8200</v>
      </c>
      <c r="N262">
        <v>240001</v>
      </c>
      <c r="O262">
        <v>100000</v>
      </c>
      <c r="P262">
        <v>0</v>
      </c>
      <c r="Q262">
        <v>0</v>
      </c>
      <c r="R262">
        <v>0</v>
      </c>
    </row>
    <row r="263" spans="1:18" x14ac:dyDescent="0.25">
      <c r="A263" s="3">
        <v>41870</v>
      </c>
      <c r="B263">
        <v>4000</v>
      </c>
      <c r="C263">
        <v>500</v>
      </c>
      <c r="D263">
        <v>100</v>
      </c>
      <c r="E263">
        <v>0</v>
      </c>
      <c r="F263">
        <v>13000</v>
      </c>
      <c r="G263">
        <v>1000</v>
      </c>
      <c r="H263">
        <v>2000</v>
      </c>
      <c r="I263">
        <v>400</v>
      </c>
      <c r="J263">
        <v>0</v>
      </c>
      <c r="K263">
        <v>0</v>
      </c>
      <c r="L263">
        <v>0</v>
      </c>
      <c r="M263">
        <v>-8200</v>
      </c>
      <c r="N263">
        <v>240001</v>
      </c>
      <c r="O263">
        <v>100000</v>
      </c>
      <c r="P263">
        <v>0</v>
      </c>
      <c r="Q263">
        <v>0</v>
      </c>
      <c r="R263">
        <v>0</v>
      </c>
    </row>
    <row r="264" spans="1:18" x14ac:dyDescent="0.25">
      <c r="A264" s="3">
        <v>41871</v>
      </c>
      <c r="B264">
        <v>4000</v>
      </c>
      <c r="C264">
        <v>500</v>
      </c>
      <c r="D264">
        <v>100</v>
      </c>
      <c r="E264">
        <v>0</v>
      </c>
      <c r="F264">
        <v>13000</v>
      </c>
      <c r="G264">
        <v>1000</v>
      </c>
      <c r="H264">
        <v>2000</v>
      </c>
      <c r="I264">
        <v>400</v>
      </c>
      <c r="J264">
        <v>0</v>
      </c>
      <c r="K264">
        <v>0</v>
      </c>
      <c r="L264">
        <v>0</v>
      </c>
      <c r="M264">
        <v>-8200</v>
      </c>
      <c r="N264">
        <v>240001</v>
      </c>
      <c r="O264">
        <v>100000</v>
      </c>
      <c r="P264">
        <v>0</v>
      </c>
      <c r="Q264">
        <v>0</v>
      </c>
      <c r="R264">
        <v>0</v>
      </c>
    </row>
    <row r="265" spans="1:18" x14ac:dyDescent="0.25">
      <c r="A265" s="3">
        <v>41872</v>
      </c>
      <c r="B265">
        <v>4000</v>
      </c>
      <c r="C265">
        <v>500</v>
      </c>
      <c r="D265">
        <v>100</v>
      </c>
      <c r="E265">
        <v>0</v>
      </c>
      <c r="F265">
        <v>13000</v>
      </c>
      <c r="G265">
        <v>1000</v>
      </c>
      <c r="H265">
        <v>2000</v>
      </c>
      <c r="I265">
        <v>400</v>
      </c>
      <c r="J265">
        <v>0</v>
      </c>
      <c r="K265">
        <v>0</v>
      </c>
      <c r="L265">
        <v>0</v>
      </c>
      <c r="M265">
        <v>-8200</v>
      </c>
      <c r="N265">
        <v>240001</v>
      </c>
      <c r="O265">
        <v>100000</v>
      </c>
      <c r="P265">
        <v>0</v>
      </c>
      <c r="Q265">
        <v>0</v>
      </c>
      <c r="R265">
        <v>0</v>
      </c>
    </row>
    <row r="266" spans="1:18" x14ac:dyDescent="0.25">
      <c r="A266" s="3">
        <v>41873</v>
      </c>
      <c r="B266">
        <v>4000</v>
      </c>
      <c r="C266">
        <v>500</v>
      </c>
      <c r="D266">
        <v>100</v>
      </c>
      <c r="E266">
        <v>0</v>
      </c>
      <c r="F266">
        <v>13000</v>
      </c>
      <c r="G266">
        <v>1000</v>
      </c>
      <c r="H266">
        <v>2000</v>
      </c>
      <c r="I266">
        <v>400</v>
      </c>
      <c r="J266">
        <v>0</v>
      </c>
      <c r="K266">
        <v>0</v>
      </c>
      <c r="L266">
        <v>0</v>
      </c>
      <c r="M266">
        <v>-8200</v>
      </c>
      <c r="N266">
        <v>240001</v>
      </c>
      <c r="O266">
        <v>100000</v>
      </c>
      <c r="P266">
        <v>0</v>
      </c>
      <c r="Q266">
        <v>0</v>
      </c>
      <c r="R266">
        <v>0</v>
      </c>
    </row>
    <row r="267" spans="1:18" x14ac:dyDescent="0.25">
      <c r="A267" s="3">
        <v>41876</v>
      </c>
      <c r="B267">
        <v>4000</v>
      </c>
      <c r="C267">
        <v>500</v>
      </c>
      <c r="D267">
        <v>100</v>
      </c>
      <c r="E267">
        <v>0</v>
      </c>
      <c r="F267">
        <v>13000</v>
      </c>
      <c r="G267">
        <v>1000</v>
      </c>
      <c r="H267">
        <v>2000</v>
      </c>
      <c r="I267">
        <v>400</v>
      </c>
      <c r="J267">
        <v>0</v>
      </c>
      <c r="K267">
        <v>0</v>
      </c>
      <c r="L267">
        <v>0</v>
      </c>
      <c r="M267">
        <v>-8200</v>
      </c>
      <c r="N267">
        <v>240001</v>
      </c>
      <c r="O267">
        <v>100000</v>
      </c>
      <c r="P267">
        <v>0</v>
      </c>
      <c r="Q267">
        <v>0</v>
      </c>
      <c r="R267">
        <v>0</v>
      </c>
    </row>
    <row r="268" spans="1:18" x14ac:dyDescent="0.25">
      <c r="A268" s="3">
        <v>41877</v>
      </c>
      <c r="B268">
        <v>4000</v>
      </c>
      <c r="C268">
        <v>500</v>
      </c>
      <c r="D268">
        <v>100</v>
      </c>
      <c r="E268">
        <v>0</v>
      </c>
      <c r="F268">
        <v>13000</v>
      </c>
      <c r="G268">
        <v>1000</v>
      </c>
      <c r="H268">
        <v>2000</v>
      </c>
      <c r="I268">
        <v>400</v>
      </c>
      <c r="J268">
        <v>0</v>
      </c>
      <c r="K268">
        <v>0</v>
      </c>
      <c r="L268">
        <v>0</v>
      </c>
      <c r="M268">
        <v>-8200</v>
      </c>
      <c r="N268">
        <v>240001</v>
      </c>
      <c r="O268">
        <v>100000</v>
      </c>
      <c r="P268">
        <v>0</v>
      </c>
      <c r="Q268">
        <v>0</v>
      </c>
      <c r="R268">
        <v>0</v>
      </c>
    </row>
    <row r="269" spans="1:18" x14ac:dyDescent="0.25">
      <c r="A269" s="3">
        <v>41878</v>
      </c>
      <c r="B269">
        <v>4000</v>
      </c>
      <c r="C269">
        <v>500</v>
      </c>
      <c r="D269">
        <v>100</v>
      </c>
      <c r="E269">
        <v>0</v>
      </c>
      <c r="F269">
        <v>13000</v>
      </c>
      <c r="G269">
        <v>1000</v>
      </c>
      <c r="H269">
        <v>2000</v>
      </c>
      <c r="I269">
        <v>400</v>
      </c>
      <c r="J269">
        <v>0</v>
      </c>
      <c r="K269">
        <v>0</v>
      </c>
      <c r="L269">
        <v>0</v>
      </c>
      <c r="M269">
        <v>-8200</v>
      </c>
      <c r="N269">
        <v>240001</v>
      </c>
      <c r="O269">
        <v>100000</v>
      </c>
      <c r="P269">
        <v>0</v>
      </c>
      <c r="Q269">
        <v>0</v>
      </c>
      <c r="R269">
        <v>0</v>
      </c>
    </row>
    <row r="270" spans="1:18" x14ac:dyDescent="0.25">
      <c r="A270" s="3">
        <v>41879</v>
      </c>
      <c r="B270">
        <v>4000</v>
      </c>
      <c r="C270">
        <v>500</v>
      </c>
      <c r="D270">
        <v>100</v>
      </c>
      <c r="E270">
        <v>0</v>
      </c>
      <c r="F270">
        <v>13000</v>
      </c>
      <c r="G270">
        <v>1000</v>
      </c>
      <c r="H270">
        <v>2000</v>
      </c>
      <c r="I270">
        <v>400</v>
      </c>
      <c r="J270">
        <v>0</v>
      </c>
      <c r="K270">
        <v>0</v>
      </c>
      <c r="L270">
        <v>0</v>
      </c>
      <c r="M270">
        <v>-8200</v>
      </c>
      <c r="N270">
        <v>240001</v>
      </c>
      <c r="O270">
        <v>100000</v>
      </c>
      <c r="P270">
        <v>0</v>
      </c>
      <c r="Q270">
        <v>0</v>
      </c>
      <c r="R270">
        <v>0</v>
      </c>
    </row>
    <row r="271" spans="1:18" x14ac:dyDescent="0.25">
      <c r="A271" s="3">
        <v>41880</v>
      </c>
      <c r="B271">
        <v>4000</v>
      </c>
      <c r="C271">
        <v>500</v>
      </c>
      <c r="D271">
        <v>100</v>
      </c>
      <c r="E271">
        <v>0</v>
      </c>
      <c r="F271">
        <v>13000</v>
      </c>
      <c r="G271">
        <v>1000</v>
      </c>
      <c r="H271">
        <v>2000</v>
      </c>
      <c r="I271">
        <v>400</v>
      </c>
      <c r="J271">
        <v>0</v>
      </c>
      <c r="K271">
        <v>0</v>
      </c>
      <c r="L271">
        <v>0</v>
      </c>
      <c r="M271">
        <v>-8200</v>
      </c>
      <c r="N271">
        <v>240001</v>
      </c>
      <c r="O271">
        <v>100000</v>
      </c>
      <c r="P271">
        <v>0</v>
      </c>
      <c r="Q271">
        <v>0</v>
      </c>
      <c r="R271">
        <v>0</v>
      </c>
    </row>
    <row r="272" spans="1:18" x14ac:dyDescent="0.25">
      <c r="A272" s="3">
        <v>41883</v>
      </c>
      <c r="B272">
        <v>4000</v>
      </c>
      <c r="C272">
        <v>500</v>
      </c>
      <c r="D272">
        <v>100</v>
      </c>
      <c r="E272">
        <v>0</v>
      </c>
      <c r="F272">
        <v>13000</v>
      </c>
      <c r="G272">
        <v>1000</v>
      </c>
      <c r="H272">
        <v>2000</v>
      </c>
      <c r="I272">
        <v>400</v>
      </c>
      <c r="J272">
        <v>0</v>
      </c>
      <c r="K272">
        <v>0</v>
      </c>
      <c r="L272">
        <v>0</v>
      </c>
      <c r="M272">
        <v>-8200</v>
      </c>
      <c r="N272">
        <v>240001</v>
      </c>
      <c r="O272">
        <v>100000</v>
      </c>
      <c r="P272">
        <v>0</v>
      </c>
      <c r="Q272">
        <v>0</v>
      </c>
      <c r="R272">
        <v>0</v>
      </c>
    </row>
    <row r="273" spans="1:18" x14ac:dyDescent="0.25">
      <c r="A273" s="3">
        <v>41884</v>
      </c>
      <c r="B273">
        <v>4000</v>
      </c>
      <c r="C273">
        <v>500</v>
      </c>
      <c r="D273">
        <v>100</v>
      </c>
      <c r="E273">
        <v>0</v>
      </c>
      <c r="F273">
        <v>13000</v>
      </c>
      <c r="G273">
        <v>1000</v>
      </c>
      <c r="H273">
        <v>2000</v>
      </c>
      <c r="I273">
        <v>400</v>
      </c>
      <c r="J273">
        <v>0</v>
      </c>
      <c r="K273">
        <v>0</v>
      </c>
      <c r="L273">
        <v>0</v>
      </c>
      <c r="M273">
        <v>-8200</v>
      </c>
      <c r="N273">
        <v>240001</v>
      </c>
      <c r="O273">
        <v>100000</v>
      </c>
      <c r="P273">
        <v>0</v>
      </c>
      <c r="Q273">
        <v>0</v>
      </c>
      <c r="R273">
        <v>0</v>
      </c>
    </row>
    <row r="274" spans="1:18" x14ac:dyDescent="0.25">
      <c r="A274" s="3">
        <v>41885</v>
      </c>
      <c r="B274">
        <v>4000</v>
      </c>
      <c r="C274">
        <v>500</v>
      </c>
      <c r="D274">
        <v>100</v>
      </c>
      <c r="E274">
        <v>0</v>
      </c>
      <c r="F274">
        <v>13000</v>
      </c>
      <c r="G274">
        <v>1000</v>
      </c>
      <c r="H274">
        <v>2000</v>
      </c>
      <c r="I274">
        <v>400</v>
      </c>
      <c r="J274">
        <v>0</v>
      </c>
      <c r="K274">
        <v>0</v>
      </c>
      <c r="L274">
        <v>0</v>
      </c>
      <c r="M274">
        <v>-8200</v>
      </c>
      <c r="N274">
        <v>240001</v>
      </c>
      <c r="O274">
        <v>100000</v>
      </c>
      <c r="P274">
        <v>0</v>
      </c>
      <c r="Q274">
        <v>0</v>
      </c>
      <c r="R274">
        <v>0</v>
      </c>
    </row>
    <row r="275" spans="1:18" x14ac:dyDescent="0.25">
      <c r="A275" s="3">
        <v>41886</v>
      </c>
      <c r="B275">
        <v>4000</v>
      </c>
      <c r="C275">
        <v>500</v>
      </c>
      <c r="D275">
        <v>100</v>
      </c>
      <c r="E275">
        <v>0</v>
      </c>
      <c r="F275">
        <v>13000</v>
      </c>
      <c r="G275">
        <v>1000</v>
      </c>
      <c r="H275">
        <v>2000</v>
      </c>
      <c r="I275">
        <v>400</v>
      </c>
      <c r="J275">
        <v>0</v>
      </c>
      <c r="K275">
        <v>0</v>
      </c>
      <c r="L275">
        <v>0</v>
      </c>
      <c r="M275">
        <v>-8200</v>
      </c>
      <c r="N275">
        <v>240001</v>
      </c>
      <c r="O275">
        <v>100000</v>
      </c>
      <c r="P275">
        <v>0</v>
      </c>
      <c r="Q275">
        <v>0</v>
      </c>
      <c r="R275">
        <v>0</v>
      </c>
    </row>
    <row r="276" spans="1:18" x14ac:dyDescent="0.25">
      <c r="A276" s="3">
        <v>41887</v>
      </c>
      <c r="B276">
        <v>4000</v>
      </c>
      <c r="C276">
        <v>500</v>
      </c>
      <c r="D276">
        <v>100</v>
      </c>
      <c r="E276">
        <v>0</v>
      </c>
      <c r="F276">
        <v>13000</v>
      </c>
      <c r="G276">
        <v>1000</v>
      </c>
      <c r="H276">
        <v>2000</v>
      </c>
      <c r="I276">
        <v>400</v>
      </c>
      <c r="J276">
        <v>0</v>
      </c>
      <c r="K276">
        <v>0</v>
      </c>
      <c r="L276">
        <v>0</v>
      </c>
      <c r="M276">
        <v>-8200</v>
      </c>
      <c r="N276">
        <v>240001</v>
      </c>
      <c r="O276">
        <v>100000</v>
      </c>
      <c r="P276">
        <v>0</v>
      </c>
      <c r="Q276">
        <v>0</v>
      </c>
      <c r="R276">
        <v>0</v>
      </c>
    </row>
    <row r="277" spans="1:18" x14ac:dyDescent="0.25">
      <c r="A277" s="3">
        <v>41890</v>
      </c>
      <c r="B277">
        <v>4000</v>
      </c>
      <c r="C277">
        <v>500</v>
      </c>
      <c r="D277">
        <v>100</v>
      </c>
      <c r="E277">
        <v>0</v>
      </c>
      <c r="F277">
        <v>13000</v>
      </c>
      <c r="G277">
        <v>1000</v>
      </c>
      <c r="H277">
        <v>2000</v>
      </c>
      <c r="I277">
        <v>400</v>
      </c>
      <c r="J277">
        <v>0</v>
      </c>
      <c r="K277">
        <v>0</v>
      </c>
      <c r="L277">
        <v>0</v>
      </c>
      <c r="M277">
        <v>-8200</v>
      </c>
      <c r="N277">
        <v>240001</v>
      </c>
      <c r="O277">
        <v>100000</v>
      </c>
      <c r="P277">
        <v>0</v>
      </c>
      <c r="Q277">
        <v>0</v>
      </c>
      <c r="R277">
        <v>0</v>
      </c>
    </row>
    <row r="278" spans="1:18" x14ac:dyDescent="0.25">
      <c r="A278" s="3">
        <v>41891</v>
      </c>
      <c r="B278">
        <v>4000</v>
      </c>
      <c r="C278">
        <v>500</v>
      </c>
      <c r="D278">
        <v>100</v>
      </c>
      <c r="E278">
        <v>0</v>
      </c>
      <c r="F278">
        <v>13000</v>
      </c>
      <c r="G278">
        <v>1000</v>
      </c>
      <c r="H278">
        <v>2000</v>
      </c>
      <c r="I278">
        <v>400</v>
      </c>
      <c r="J278">
        <v>0</v>
      </c>
      <c r="K278">
        <v>0</v>
      </c>
      <c r="L278">
        <v>0</v>
      </c>
      <c r="M278">
        <v>-8200</v>
      </c>
      <c r="N278">
        <v>240001</v>
      </c>
      <c r="O278">
        <v>100000</v>
      </c>
      <c r="P278">
        <v>0</v>
      </c>
      <c r="Q278">
        <v>0</v>
      </c>
      <c r="R278">
        <v>0</v>
      </c>
    </row>
    <row r="279" spans="1:18" x14ac:dyDescent="0.25">
      <c r="A279" s="3">
        <v>41892</v>
      </c>
      <c r="B279">
        <v>4000</v>
      </c>
      <c r="C279">
        <v>500</v>
      </c>
      <c r="D279">
        <v>100</v>
      </c>
      <c r="E279">
        <v>0</v>
      </c>
      <c r="F279">
        <v>13000</v>
      </c>
      <c r="G279">
        <v>1000</v>
      </c>
      <c r="H279">
        <v>2000</v>
      </c>
      <c r="I279">
        <v>400</v>
      </c>
      <c r="J279">
        <v>0</v>
      </c>
      <c r="K279">
        <v>0</v>
      </c>
      <c r="L279">
        <v>0</v>
      </c>
      <c r="M279">
        <v>-8200</v>
      </c>
      <c r="N279">
        <v>240001</v>
      </c>
      <c r="O279">
        <v>100000</v>
      </c>
      <c r="P279">
        <v>0</v>
      </c>
      <c r="Q279">
        <v>0</v>
      </c>
      <c r="R279">
        <v>0</v>
      </c>
    </row>
    <row r="280" spans="1:18" x14ac:dyDescent="0.25">
      <c r="A280" s="3">
        <v>41893</v>
      </c>
      <c r="B280">
        <v>4000</v>
      </c>
      <c r="C280">
        <v>500</v>
      </c>
      <c r="D280">
        <v>100</v>
      </c>
      <c r="E280">
        <v>0</v>
      </c>
      <c r="F280">
        <v>13000</v>
      </c>
      <c r="G280">
        <v>1000</v>
      </c>
      <c r="H280">
        <v>2000</v>
      </c>
      <c r="I280">
        <v>400</v>
      </c>
      <c r="J280">
        <v>0</v>
      </c>
      <c r="K280">
        <v>0</v>
      </c>
      <c r="L280">
        <v>0</v>
      </c>
      <c r="M280">
        <v>-8200</v>
      </c>
      <c r="N280">
        <v>240001</v>
      </c>
      <c r="O280">
        <v>100000</v>
      </c>
      <c r="P280">
        <v>0</v>
      </c>
      <c r="Q280">
        <v>0</v>
      </c>
      <c r="R280">
        <v>0</v>
      </c>
    </row>
    <row r="281" spans="1:18" x14ac:dyDescent="0.25">
      <c r="A281" s="3">
        <v>41894</v>
      </c>
      <c r="B281">
        <v>4000</v>
      </c>
      <c r="C281">
        <v>500</v>
      </c>
      <c r="D281">
        <v>100</v>
      </c>
      <c r="E281">
        <v>0</v>
      </c>
      <c r="F281">
        <v>13000</v>
      </c>
      <c r="G281">
        <v>1000</v>
      </c>
      <c r="H281">
        <v>2000</v>
      </c>
      <c r="I281">
        <v>400</v>
      </c>
      <c r="J281">
        <v>0</v>
      </c>
      <c r="K281">
        <v>0</v>
      </c>
      <c r="L281">
        <v>0</v>
      </c>
      <c r="M281">
        <v>-8200</v>
      </c>
      <c r="N281">
        <v>240001</v>
      </c>
      <c r="O281">
        <v>100000</v>
      </c>
      <c r="P281">
        <v>0</v>
      </c>
      <c r="Q281">
        <v>0</v>
      </c>
      <c r="R281">
        <v>0</v>
      </c>
    </row>
    <row r="282" spans="1:18" x14ac:dyDescent="0.25">
      <c r="A282" s="3">
        <v>41897</v>
      </c>
      <c r="B282">
        <v>4000</v>
      </c>
      <c r="C282">
        <v>500</v>
      </c>
      <c r="D282">
        <v>100</v>
      </c>
      <c r="E282">
        <v>0</v>
      </c>
      <c r="F282">
        <v>13000</v>
      </c>
      <c r="G282">
        <v>1000</v>
      </c>
      <c r="H282">
        <v>2000</v>
      </c>
      <c r="I282">
        <v>400</v>
      </c>
      <c r="J282">
        <v>0</v>
      </c>
      <c r="K282">
        <v>0</v>
      </c>
      <c r="L282">
        <v>0</v>
      </c>
      <c r="M282">
        <v>-8200</v>
      </c>
      <c r="N282">
        <v>240001</v>
      </c>
      <c r="O282">
        <v>100000</v>
      </c>
      <c r="P282">
        <v>0</v>
      </c>
      <c r="Q282">
        <v>0</v>
      </c>
      <c r="R282">
        <v>0</v>
      </c>
    </row>
    <row r="283" spans="1:18" x14ac:dyDescent="0.25">
      <c r="A283" s="3">
        <v>41898</v>
      </c>
      <c r="B283">
        <v>4000</v>
      </c>
      <c r="C283">
        <v>500</v>
      </c>
      <c r="D283">
        <v>100</v>
      </c>
      <c r="E283">
        <v>0</v>
      </c>
      <c r="F283">
        <v>13000</v>
      </c>
      <c r="G283">
        <v>1000</v>
      </c>
      <c r="H283">
        <v>2000</v>
      </c>
      <c r="I283">
        <v>400</v>
      </c>
      <c r="J283">
        <v>0</v>
      </c>
      <c r="K283">
        <v>0</v>
      </c>
      <c r="L283">
        <v>0</v>
      </c>
      <c r="M283">
        <v>-8200</v>
      </c>
      <c r="N283">
        <v>240001</v>
      </c>
      <c r="O283">
        <v>100000</v>
      </c>
      <c r="P283">
        <v>0</v>
      </c>
      <c r="Q283">
        <v>0</v>
      </c>
      <c r="R283">
        <v>0</v>
      </c>
    </row>
    <row r="284" spans="1:18" x14ac:dyDescent="0.25">
      <c r="A284" s="3">
        <v>41899</v>
      </c>
      <c r="B284">
        <v>4000</v>
      </c>
      <c r="C284">
        <v>500</v>
      </c>
      <c r="D284">
        <v>100</v>
      </c>
      <c r="E284">
        <v>0</v>
      </c>
      <c r="F284">
        <v>13000</v>
      </c>
      <c r="G284">
        <v>1000</v>
      </c>
      <c r="H284">
        <v>2000</v>
      </c>
      <c r="I284">
        <v>400</v>
      </c>
      <c r="J284">
        <v>0</v>
      </c>
      <c r="K284">
        <v>0</v>
      </c>
      <c r="L284">
        <v>0</v>
      </c>
      <c r="M284">
        <v>-8200</v>
      </c>
      <c r="N284">
        <v>240001</v>
      </c>
      <c r="O284">
        <v>100000</v>
      </c>
      <c r="P284">
        <v>0</v>
      </c>
      <c r="Q284">
        <v>0</v>
      </c>
      <c r="R284">
        <v>0</v>
      </c>
    </row>
    <row r="285" spans="1:18" x14ac:dyDescent="0.25">
      <c r="A285" s="3">
        <v>41900</v>
      </c>
      <c r="B285">
        <v>4000</v>
      </c>
      <c r="C285">
        <v>500</v>
      </c>
      <c r="D285">
        <v>100</v>
      </c>
      <c r="E285">
        <v>0</v>
      </c>
      <c r="F285">
        <v>13000</v>
      </c>
      <c r="G285">
        <v>1000</v>
      </c>
      <c r="H285">
        <v>2000</v>
      </c>
      <c r="I285">
        <v>400</v>
      </c>
      <c r="J285">
        <v>0</v>
      </c>
      <c r="K285">
        <v>0</v>
      </c>
      <c r="L285">
        <v>0</v>
      </c>
      <c r="M285">
        <v>-8200</v>
      </c>
      <c r="N285">
        <v>240001</v>
      </c>
      <c r="O285">
        <v>100000</v>
      </c>
      <c r="P285">
        <v>0</v>
      </c>
      <c r="Q285">
        <v>0</v>
      </c>
      <c r="R285">
        <v>0</v>
      </c>
    </row>
    <row r="286" spans="1:18" x14ac:dyDescent="0.25">
      <c r="A286" s="3">
        <v>41901</v>
      </c>
      <c r="B286">
        <v>4000</v>
      </c>
      <c r="C286">
        <v>500</v>
      </c>
      <c r="D286">
        <v>100</v>
      </c>
      <c r="E286">
        <v>0</v>
      </c>
      <c r="F286">
        <v>13000</v>
      </c>
      <c r="G286">
        <v>1000</v>
      </c>
      <c r="H286">
        <v>2000</v>
      </c>
      <c r="I286">
        <v>400</v>
      </c>
      <c r="J286">
        <v>0</v>
      </c>
      <c r="K286">
        <v>0</v>
      </c>
      <c r="L286">
        <v>0</v>
      </c>
      <c r="M286">
        <v>-8200</v>
      </c>
      <c r="N286">
        <v>240001</v>
      </c>
      <c r="O286">
        <v>100000</v>
      </c>
      <c r="P286">
        <v>0</v>
      </c>
      <c r="Q286">
        <v>0</v>
      </c>
      <c r="R286">
        <v>0</v>
      </c>
    </row>
    <row r="287" spans="1:18" x14ac:dyDescent="0.25">
      <c r="A287" s="3">
        <v>41904</v>
      </c>
      <c r="B287">
        <v>4000</v>
      </c>
      <c r="C287">
        <v>500</v>
      </c>
      <c r="D287">
        <v>100</v>
      </c>
      <c r="E287">
        <v>0</v>
      </c>
      <c r="F287">
        <v>13000</v>
      </c>
      <c r="G287">
        <v>1000</v>
      </c>
      <c r="H287">
        <v>2000</v>
      </c>
      <c r="I287">
        <v>400</v>
      </c>
      <c r="J287">
        <v>0</v>
      </c>
      <c r="K287">
        <v>0</v>
      </c>
      <c r="L287">
        <v>0</v>
      </c>
      <c r="M287">
        <v>-8200</v>
      </c>
      <c r="N287">
        <v>240001</v>
      </c>
      <c r="O287">
        <v>100000</v>
      </c>
      <c r="P287">
        <v>0</v>
      </c>
      <c r="Q287">
        <v>0</v>
      </c>
      <c r="R287">
        <v>0</v>
      </c>
    </row>
    <row r="288" spans="1:18" x14ac:dyDescent="0.25">
      <c r="A288" s="3">
        <v>41905</v>
      </c>
      <c r="B288">
        <v>4000</v>
      </c>
      <c r="C288">
        <v>500</v>
      </c>
      <c r="D288">
        <v>100</v>
      </c>
      <c r="E288">
        <v>0</v>
      </c>
      <c r="F288">
        <v>13000</v>
      </c>
      <c r="G288">
        <v>1000</v>
      </c>
      <c r="H288">
        <v>2000</v>
      </c>
      <c r="I288">
        <v>400</v>
      </c>
      <c r="J288">
        <v>0</v>
      </c>
      <c r="K288">
        <v>0</v>
      </c>
      <c r="L288">
        <v>0</v>
      </c>
      <c r="M288">
        <v>-8200</v>
      </c>
      <c r="N288">
        <v>240001</v>
      </c>
      <c r="O288">
        <v>100000</v>
      </c>
      <c r="P288">
        <v>0</v>
      </c>
      <c r="Q288">
        <v>0</v>
      </c>
      <c r="R288">
        <v>0</v>
      </c>
    </row>
    <row r="289" spans="1:18" x14ac:dyDescent="0.25">
      <c r="A289" s="3">
        <v>41906</v>
      </c>
      <c r="B289">
        <v>4000</v>
      </c>
      <c r="C289">
        <v>500</v>
      </c>
      <c r="D289">
        <v>100</v>
      </c>
      <c r="E289">
        <v>0</v>
      </c>
      <c r="F289">
        <v>13000</v>
      </c>
      <c r="G289">
        <v>1000</v>
      </c>
      <c r="H289">
        <v>2000</v>
      </c>
      <c r="I289">
        <v>400</v>
      </c>
      <c r="J289">
        <v>0</v>
      </c>
      <c r="K289">
        <v>0</v>
      </c>
      <c r="L289">
        <v>0</v>
      </c>
      <c r="M289">
        <v>-8200</v>
      </c>
      <c r="N289">
        <v>240001</v>
      </c>
      <c r="O289">
        <v>100000</v>
      </c>
      <c r="P289">
        <v>0</v>
      </c>
      <c r="Q289">
        <v>0</v>
      </c>
      <c r="R289">
        <v>0</v>
      </c>
    </row>
    <row r="290" spans="1:18" x14ac:dyDescent="0.25">
      <c r="A290" s="3">
        <v>41907</v>
      </c>
      <c r="B290">
        <v>4000</v>
      </c>
      <c r="C290">
        <v>500</v>
      </c>
      <c r="D290">
        <v>100</v>
      </c>
      <c r="E290">
        <v>0</v>
      </c>
      <c r="F290">
        <v>13000</v>
      </c>
      <c r="G290">
        <v>1000</v>
      </c>
      <c r="H290">
        <v>2000</v>
      </c>
      <c r="I290">
        <v>400</v>
      </c>
      <c r="J290">
        <v>0</v>
      </c>
      <c r="K290">
        <v>0</v>
      </c>
      <c r="L290">
        <v>0</v>
      </c>
      <c r="M290">
        <v>-8200</v>
      </c>
      <c r="N290">
        <v>240001</v>
      </c>
      <c r="O290">
        <v>100000</v>
      </c>
      <c r="P290">
        <v>0</v>
      </c>
      <c r="Q290">
        <v>0</v>
      </c>
      <c r="R290">
        <v>0</v>
      </c>
    </row>
    <row r="291" spans="1:18" x14ac:dyDescent="0.25">
      <c r="A291" s="3">
        <v>41908</v>
      </c>
      <c r="B291">
        <v>4000</v>
      </c>
      <c r="C291">
        <v>500</v>
      </c>
      <c r="D291">
        <v>100</v>
      </c>
      <c r="E291">
        <v>0</v>
      </c>
      <c r="F291">
        <v>13000</v>
      </c>
      <c r="G291">
        <v>1000</v>
      </c>
      <c r="H291">
        <v>2000</v>
      </c>
      <c r="I291">
        <v>400</v>
      </c>
      <c r="J291">
        <v>0</v>
      </c>
      <c r="K291">
        <v>0</v>
      </c>
      <c r="L291">
        <v>0</v>
      </c>
      <c r="M291">
        <v>-8200</v>
      </c>
      <c r="N291">
        <v>240001</v>
      </c>
      <c r="O291">
        <v>100000</v>
      </c>
      <c r="P291">
        <v>0</v>
      </c>
      <c r="Q291">
        <v>0</v>
      </c>
      <c r="R291">
        <v>0</v>
      </c>
    </row>
    <row r="292" spans="1:18" x14ac:dyDescent="0.25">
      <c r="A292" s="3">
        <v>41911</v>
      </c>
      <c r="B292">
        <v>4000</v>
      </c>
      <c r="C292">
        <v>500</v>
      </c>
      <c r="D292">
        <v>100</v>
      </c>
      <c r="E292">
        <v>0</v>
      </c>
      <c r="F292">
        <v>13000</v>
      </c>
      <c r="G292">
        <v>1000</v>
      </c>
      <c r="H292">
        <v>2000</v>
      </c>
      <c r="I292">
        <v>400</v>
      </c>
      <c r="J292">
        <v>0</v>
      </c>
      <c r="K292">
        <v>0</v>
      </c>
      <c r="L292">
        <v>0</v>
      </c>
      <c r="M292">
        <v>-8200</v>
      </c>
      <c r="N292">
        <v>240001</v>
      </c>
      <c r="O292">
        <v>100000</v>
      </c>
      <c r="P292">
        <v>0</v>
      </c>
      <c r="Q292">
        <v>0</v>
      </c>
      <c r="R292">
        <v>0</v>
      </c>
    </row>
    <row r="293" spans="1:18" x14ac:dyDescent="0.25">
      <c r="A293" s="3">
        <v>41912</v>
      </c>
      <c r="B293">
        <v>4000</v>
      </c>
      <c r="C293">
        <v>500</v>
      </c>
      <c r="D293">
        <v>100</v>
      </c>
      <c r="E293">
        <v>0</v>
      </c>
      <c r="F293">
        <v>13000</v>
      </c>
      <c r="G293">
        <v>1000</v>
      </c>
      <c r="H293">
        <v>2000</v>
      </c>
      <c r="I293">
        <v>400</v>
      </c>
      <c r="J293">
        <v>0</v>
      </c>
      <c r="K293">
        <v>0</v>
      </c>
      <c r="L293">
        <v>0</v>
      </c>
      <c r="M293">
        <v>-8200</v>
      </c>
      <c r="N293">
        <v>240001</v>
      </c>
      <c r="O293">
        <v>100000</v>
      </c>
      <c r="P293">
        <v>0</v>
      </c>
      <c r="Q293">
        <v>0</v>
      </c>
      <c r="R293">
        <v>0</v>
      </c>
    </row>
    <row r="294" spans="1:18" x14ac:dyDescent="0.25">
      <c r="A294" s="3">
        <v>41913</v>
      </c>
      <c r="B294">
        <v>4000</v>
      </c>
      <c r="C294">
        <v>500</v>
      </c>
      <c r="D294">
        <v>100</v>
      </c>
      <c r="E294">
        <v>0</v>
      </c>
      <c r="F294">
        <v>13000</v>
      </c>
      <c r="G294">
        <v>1000</v>
      </c>
      <c r="H294">
        <v>2000</v>
      </c>
      <c r="I294">
        <v>400</v>
      </c>
      <c r="J294">
        <v>0</v>
      </c>
      <c r="K294">
        <v>0</v>
      </c>
      <c r="L294">
        <v>0</v>
      </c>
      <c r="M294">
        <v>-8200</v>
      </c>
      <c r="N294">
        <v>240001</v>
      </c>
      <c r="O294">
        <v>100000</v>
      </c>
      <c r="P294">
        <v>0</v>
      </c>
      <c r="Q294">
        <v>0</v>
      </c>
      <c r="R294">
        <v>0</v>
      </c>
    </row>
    <row r="295" spans="1:18" x14ac:dyDescent="0.25">
      <c r="A295" s="3">
        <v>41914</v>
      </c>
      <c r="B295">
        <v>4000</v>
      </c>
      <c r="C295">
        <v>500</v>
      </c>
      <c r="D295">
        <v>100</v>
      </c>
      <c r="E295">
        <v>0</v>
      </c>
      <c r="F295">
        <v>13000</v>
      </c>
      <c r="G295">
        <v>1000</v>
      </c>
      <c r="H295">
        <v>2000</v>
      </c>
      <c r="I295">
        <v>400</v>
      </c>
      <c r="J295">
        <v>0</v>
      </c>
      <c r="K295">
        <v>0</v>
      </c>
      <c r="L295">
        <v>0</v>
      </c>
      <c r="M295">
        <v>-8200</v>
      </c>
      <c r="N295">
        <v>240001</v>
      </c>
      <c r="O295">
        <v>100000</v>
      </c>
      <c r="P295">
        <v>0</v>
      </c>
      <c r="Q295">
        <v>0</v>
      </c>
      <c r="R295">
        <v>0</v>
      </c>
    </row>
    <row r="296" spans="1:18" x14ac:dyDescent="0.25">
      <c r="A296" s="3">
        <v>41915</v>
      </c>
      <c r="B296">
        <v>4000</v>
      </c>
      <c r="C296">
        <v>500</v>
      </c>
      <c r="D296">
        <v>100</v>
      </c>
      <c r="E296">
        <v>0</v>
      </c>
      <c r="F296">
        <v>13000</v>
      </c>
      <c r="G296">
        <v>1000</v>
      </c>
      <c r="H296">
        <v>2000</v>
      </c>
      <c r="I296">
        <v>400</v>
      </c>
      <c r="J296">
        <v>0</v>
      </c>
      <c r="K296">
        <v>0</v>
      </c>
      <c r="L296">
        <v>0</v>
      </c>
      <c r="M296">
        <v>-8200</v>
      </c>
      <c r="N296">
        <v>240001</v>
      </c>
      <c r="O296">
        <v>100000</v>
      </c>
      <c r="P296">
        <v>0</v>
      </c>
      <c r="Q296">
        <v>0</v>
      </c>
      <c r="R296">
        <v>0</v>
      </c>
    </row>
    <row r="297" spans="1:18" x14ac:dyDescent="0.25">
      <c r="A297" s="3">
        <v>41918</v>
      </c>
      <c r="B297">
        <v>4000</v>
      </c>
      <c r="C297">
        <v>500</v>
      </c>
      <c r="D297">
        <v>100</v>
      </c>
      <c r="E297">
        <v>0</v>
      </c>
      <c r="F297">
        <v>13000</v>
      </c>
      <c r="G297">
        <v>1000</v>
      </c>
      <c r="H297">
        <v>2000</v>
      </c>
      <c r="I297">
        <v>400</v>
      </c>
      <c r="J297">
        <v>0</v>
      </c>
      <c r="K297">
        <v>0</v>
      </c>
      <c r="L297">
        <v>0</v>
      </c>
      <c r="M297">
        <v>-8200</v>
      </c>
      <c r="N297">
        <v>240001</v>
      </c>
      <c r="O297">
        <v>100000</v>
      </c>
      <c r="P297">
        <v>0</v>
      </c>
      <c r="Q297">
        <v>0</v>
      </c>
      <c r="R297">
        <v>0</v>
      </c>
    </row>
    <row r="298" spans="1:18" x14ac:dyDescent="0.25">
      <c r="A298" s="3">
        <v>41919</v>
      </c>
      <c r="B298">
        <v>4000</v>
      </c>
      <c r="C298">
        <v>500</v>
      </c>
      <c r="D298">
        <v>100</v>
      </c>
      <c r="E298">
        <v>0</v>
      </c>
      <c r="F298">
        <v>13000</v>
      </c>
      <c r="G298">
        <v>1000</v>
      </c>
      <c r="H298">
        <v>2000</v>
      </c>
      <c r="I298">
        <v>400</v>
      </c>
      <c r="J298">
        <v>0</v>
      </c>
      <c r="K298">
        <v>0</v>
      </c>
      <c r="L298">
        <v>0</v>
      </c>
      <c r="M298">
        <v>-8200</v>
      </c>
      <c r="N298">
        <v>240001</v>
      </c>
      <c r="O298">
        <v>100000</v>
      </c>
      <c r="P298">
        <v>0</v>
      </c>
      <c r="Q298">
        <v>0</v>
      </c>
      <c r="R298">
        <v>0</v>
      </c>
    </row>
    <row r="299" spans="1:18" x14ac:dyDescent="0.25">
      <c r="A299" s="3">
        <v>41920</v>
      </c>
      <c r="B299">
        <v>4000</v>
      </c>
      <c r="C299">
        <v>500</v>
      </c>
      <c r="D299">
        <v>100</v>
      </c>
      <c r="E299">
        <v>0</v>
      </c>
      <c r="F299">
        <v>13000</v>
      </c>
      <c r="G299">
        <v>1000</v>
      </c>
      <c r="H299">
        <v>2000</v>
      </c>
      <c r="I299">
        <v>400</v>
      </c>
      <c r="J299">
        <v>0</v>
      </c>
      <c r="K299">
        <v>0</v>
      </c>
      <c r="L299">
        <v>0</v>
      </c>
      <c r="M299">
        <v>-8200</v>
      </c>
      <c r="N299">
        <v>240001</v>
      </c>
      <c r="O299">
        <v>100000</v>
      </c>
      <c r="P299">
        <v>0</v>
      </c>
      <c r="Q299">
        <v>0</v>
      </c>
      <c r="R299">
        <v>0</v>
      </c>
    </row>
    <row r="300" spans="1:18" x14ac:dyDescent="0.25">
      <c r="A300" s="3">
        <v>41921</v>
      </c>
      <c r="B300">
        <v>4000</v>
      </c>
      <c r="C300">
        <v>500</v>
      </c>
      <c r="D300">
        <v>100</v>
      </c>
      <c r="E300">
        <v>0</v>
      </c>
      <c r="F300">
        <v>13000</v>
      </c>
      <c r="G300">
        <v>1000</v>
      </c>
      <c r="H300">
        <v>2000</v>
      </c>
      <c r="I300">
        <v>400</v>
      </c>
      <c r="J300">
        <v>0</v>
      </c>
      <c r="K300">
        <v>0</v>
      </c>
      <c r="L300">
        <v>0</v>
      </c>
      <c r="M300">
        <v>-8200</v>
      </c>
      <c r="N300">
        <v>240001</v>
      </c>
      <c r="O300">
        <v>100000</v>
      </c>
      <c r="P300">
        <v>0</v>
      </c>
      <c r="Q300">
        <v>0</v>
      </c>
      <c r="R300">
        <v>0</v>
      </c>
    </row>
    <row r="301" spans="1:18" x14ac:dyDescent="0.25">
      <c r="A301" s="3">
        <v>41922</v>
      </c>
      <c r="B301">
        <v>4000</v>
      </c>
      <c r="C301">
        <v>500</v>
      </c>
      <c r="D301">
        <v>100</v>
      </c>
      <c r="E301">
        <v>0</v>
      </c>
      <c r="F301">
        <v>13000</v>
      </c>
      <c r="G301">
        <v>1000</v>
      </c>
      <c r="H301">
        <v>2000</v>
      </c>
      <c r="I301">
        <v>400</v>
      </c>
      <c r="J301">
        <v>0</v>
      </c>
      <c r="K301">
        <v>0</v>
      </c>
      <c r="L301">
        <v>0</v>
      </c>
      <c r="M301">
        <v>-8200</v>
      </c>
      <c r="N301">
        <v>240001</v>
      </c>
      <c r="O301">
        <v>100000</v>
      </c>
      <c r="P301">
        <v>0</v>
      </c>
      <c r="Q301">
        <v>0</v>
      </c>
      <c r="R301">
        <v>0</v>
      </c>
    </row>
    <row r="302" spans="1:18" x14ac:dyDescent="0.25">
      <c r="A302" s="3">
        <v>41925</v>
      </c>
      <c r="B302">
        <v>4000</v>
      </c>
      <c r="C302">
        <v>500</v>
      </c>
      <c r="D302">
        <v>100</v>
      </c>
      <c r="E302">
        <v>0</v>
      </c>
      <c r="F302">
        <v>13000</v>
      </c>
      <c r="G302">
        <v>1000</v>
      </c>
      <c r="H302">
        <v>2000</v>
      </c>
      <c r="I302">
        <v>400</v>
      </c>
      <c r="J302">
        <v>0</v>
      </c>
      <c r="K302">
        <v>0</v>
      </c>
      <c r="L302">
        <v>0</v>
      </c>
      <c r="M302">
        <v>-8200</v>
      </c>
      <c r="N302">
        <v>240001</v>
      </c>
      <c r="O302">
        <v>100000</v>
      </c>
      <c r="P302">
        <v>0</v>
      </c>
      <c r="Q302">
        <v>0</v>
      </c>
      <c r="R302">
        <v>0</v>
      </c>
    </row>
    <row r="303" spans="1:18" x14ac:dyDescent="0.25">
      <c r="A303" s="3">
        <v>41926</v>
      </c>
      <c r="B303">
        <v>4000</v>
      </c>
      <c r="C303">
        <v>500</v>
      </c>
      <c r="D303">
        <v>100</v>
      </c>
      <c r="E303">
        <v>0</v>
      </c>
      <c r="F303">
        <v>13000</v>
      </c>
      <c r="G303">
        <v>1000</v>
      </c>
      <c r="H303">
        <v>2000</v>
      </c>
      <c r="I303">
        <v>400</v>
      </c>
      <c r="J303">
        <v>0</v>
      </c>
      <c r="K303">
        <v>0</v>
      </c>
      <c r="L303">
        <v>0</v>
      </c>
      <c r="M303">
        <v>-8200</v>
      </c>
      <c r="N303">
        <v>240001</v>
      </c>
      <c r="O303">
        <v>100000</v>
      </c>
      <c r="P303">
        <v>0</v>
      </c>
      <c r="Q303">
        <v>0</v>
      </c>
      <c r="R303">
        <v>0</v>
      </c>
    </row>
    <row r="304" spans="1:18" x14ac:dyDescent="0.25">
      <c r="A304" s="3">
        <v>41927</v>
      </c>
      <c r="B304">
        <v>4000</v>
      </c>
      <c r="C304">
        <v>500</v>
      </c>
      <c r="D304">
        <v>100</v>
      </c>
      <c r="E304">
        <v>0</v>
      </c>
      <c r="F304">
        <v>13000</v>
      </c>
      <c r="G304">
        <v>1000</v>
      </c>
      <c r="H304">
        <v>2000</v>
      </c>
      <c r="I304">
        <v>400</v>
      </c>
      <c r="J304">
        <v>0</v>
      </c>
      <c r="K304">
        <v>0</v>
      </c>
      <c r="L304">
        <v>0</v>
      </c>
      <c r="M304">
        <v>-8200</v>
      </c>
      <c r="N304">
        <v>240001</v>
      </c>
      <c r="O304">
        <v>100000</v>
      </c>
      <c r="P304">
        <v>0</v>
      </c>
      <c r="Q304">
        <v>0</v>
      </c>
      <c r="R304">
        <v>0</v>
      </c>
    </row>
    <row r="305" spans="1:18" x14ac:dyDescent="0.25">
      <c r="A305" s="3">
        <v>41928</v>
      </c>
      <c r="B305">
        <v>4000</v>
      </c>
      <c r="C305">
        <v>500</v>
      </c>
      <c r="D305">
        <v>100</v>
      </c>
      <c r="E305">
        <v>0</v>
      </c>
      <c r="F305">
        <v>13000</v>
      </c>
      <c r="G305">
        <v>1000</v>
      </c>
      <c r="H305">
        <v>2000</v>
      </c>
      <c r="I305">
        <v>400</v>
      </c>
      <c r="J305">
        <v>0</v>
      </c>
      <c r="K305">
        <v>0</v>
      </c>
      <c r="L305">
        <v>0</v>
      </c>
      <c r="M305">
        <v>-8200</v>
      </c>
      <c r="N305">
        <v>240001</v>
      </c>
      <c r="O305">
        <v>100000</v>
      </c>
      <c r="P305">
        <v>0</v>
      </c>
      <c r="Q305">
        <v>0</v>
      </c>
      <c r="R305">
        <v>0</v>
      </c>
    </row>
    <row r="306" spans="1:18" x14ac:dyDescent="0.25">
      <c r="A306" s="3">
        <v>41929</v>
      </c>
      <c r="B306">
        <v>4000</v>
      </c>
      <c r="C306">
        <v>500</v>
      </c>
      <c r="D306">
        <v>100</v>
      </c>
      <c r="E306">
        <v>0</v>
      </c>
      <c r="F306">
        <v>13000</v>
      </c>
      <c r="G306">
        <v>1000</v>
      </c>
      <c r="H306">
        <v>2000</v>
      </c>
      <c r="I306">
        <v>400</v>
      </c>
      <c r="J306">
        <v>0</v>
      </c>
      <c r="K306">
        <v>0</v>
      </c>
      <c r="L306">
        <v>0</v>
      </c>
      <c r="M306">
        <v>-8200</v>
      </c>
      <c r="N306">
        <v>240001</v>
      </c>
      <c r="O306">
        <v>100000</v>
      </c>
      <c r="P306">
        <v>0</v>
      </c>
      <c r="Q306">
        <v>0</v>
      </c>
      <c r="R306">
        <v>0</v>
      </c>
    </row>
    <row r="307" spans="1:18" x14ac:dyDescent="0.25">
      <c r="A307" s="3">
        <v>41932</v>
      </c>
      <c r="B307">
        <v>4000</v>
      </c>
      <c r="C307">
        <v>500</v>
      </c>
      <c r="D307">
        <v>100</v>
      </c>
      <c r="E307">
        <v>0</v>
      </c>
      <c r="F307">
        <v>13000</v>
      </c>
      <c r="G307">
        <v>1000</v>
      </c>
      <c r="H307">
        <v>2000</v>
      </c>
      <c r="I307">
        <v>400</v>
      </c>
      <c r="J307">
        <v>0</v>
      </c>
      <c r="K307">
        <v>0</v>
      </c>
      <c r="L307">
        <v>0</v>
      </c>
      <c r="M307">
        <v>-8200</v>
      </c>
      <c r="N307">
        <v>240001</v>
      </c>
      <c r="O307">
        <v>100000</v>
      </c>
      <c r="P307">
        <v>0</v>
      </c>
      <c r="Q307">
        <v>0</v>
      </c>
      <c r="R307">
        <v>0</v>
      </c>
    </row>
    <row r="308" spans="1:18" x14ac:dyDescent="0.25">
      <c r="A308" s="3">
        <v>41933</v>
      </c>
      <c r="B308">
        <v>4000</v>
      </c>
      <c r="C308">
        <v>500</v>
      </c>
      <c r="D308">
        <v>100</v>
      </c>
      <c r="E308">
        <v>0</v>
      </c>
      <c r="F308">
        <v>13000</v>
      </c>
      <c r="G308">
        <v>1000</v>
      </c>
      <c r="H308">
        <v>2000</v>
      </c>
      <c r="I308">
        <v>400</v>
      </c>
      <c r="J308">
        <v>0</v>
      </c>
      <c r="K308">
        <v>0</v>
      </c>
      <c r="L308">
        <v>0</v>
      </c>
      <c r="M308">
        <v>-8200</v>
      </c>
      <c r="N308">
        <v>240001</v>
      </c>
      <c r="O308">
        <v>100000</v>
      </c>
      <c r="P308">
        <v>0</v>
      </c>
      <c r="Q308">
        <v>0</v>
      </c>
      <c r="R308">
        <v>0</v>
      </c>
    </row>
    <row r="309" spans="1:18" x14ac:dyDescent="0.25">
      <c r="A309" s="3">
        <v>41934</v>
      </c>
      <c r="B309">
        <v>4000</v>
      </c>
      <c r="C309">
        <v>500</v>
      </c>
      <c r="D309">
        <v>100</v>
      </c>
      <c r="E309">
        <v>0</v>
      </c>
      <c r="F309">
        <v>13000</v>
      </c>
      <c r="G309">
        <v>1000</v>
      </c>
      <c r="H309">
        <v>2000</v>
      </c>
      <c r="I309">
        <v>400</v>
      </c>
      <c r="J309">
        <v>0</v>
      </c>
      <c r="K309">
        <v>0</v>
      </c>
      <c r="L309">
        <v>0</v>
      </c>
      <c r="M309">
        <v>-8200</v>
      </c>
      <c r="N309">
        <v>240001</v>
      </c>
      <c r="O309">
        <v>100000</v>
      </c>
      <c r="P309">
        <v>0</v>
      </c>
      <c r="Q309">
        <v>0</v>
      </c>
      <c r="R309">
        <v>0</v>
      </c>
    </row>
    <row r="310" spans="1:18" x14ac:dyDescent="0.25">
      <c r="A310" s="3">
        <v>41935</v>
      </c>
      <c r="B310">
        <v>4000</v>
      </c>
      <c r="C310">
        <v>500</v>
      </c>
      <c r="D310">
        <v>100</v>
      </c>
      <c r="E310">
        <v>0</v>
      </c>
      <c r="F310">
        <v>13000</v>
      </c>
      <c r="G310">
        <v>1000</v>
      </c>
      <c r="H310">
        <v>2000</v>
      </c>
      <c r="I310">
        <v>400</v>
      </c>
      <c r="J310">
        <v>0</v>
      </c>
      <c r="K310">
        <v>0</v>
      </c>
      <c r="L310">
        <v>0</v>
      </c>
      <c r="M310">
        <v>-8200</v>
      </c>
      <c r="N310">
        <v>240001</v>
      </c>
      <c r="O310">
        <v>100000</v>
      </c>
      <c r="P310">
        <v>0</v>
      </c>
      <c r="Q310">
        <v>0</v>
      </c>
      <c r="R310">
        <v>0</v>
      </c>
    </row>
    <row r="311" spans="1:18" x14ac:dyDescent="0.25">
      <c r="A311" s="3">
        <v>41936</v>
      </c>
      <c r="B311">
        <v>4000</v>
      </c>
      <c r="C311">
        <v>500</v>
      </c>
      <c r="D311">
        <v>100</v>
      </c>
      <c r="E311">
        <v>0</v>
      </c>
      <c r="F311">
        <v>13000</v>
      </c>
      <c r="G311">
        <v>1000</v>
      </c>
      <c r="H311">
        <v>2000</v>
      </c>
      <c r="I311">
        <v>400</v>
      </c>
      <c r="J311">
        <v>0</v>
      </c>
      <c r="K311">
        <v>0</v>
      </c>
      <c r="L311">
        <v>0</v>
      </c>
      <c r="M311">
        <v>-8200</v>
      </c>
      <c r="N311">
        <v>240001</v>
      </c>
      <c r="O311">
        <v>100000</v>
      </c>
      <c r="P311">
        <v>0</v>
      </c>
      <c r="Q311">
        <v>0</v>
      </c>
      <c r="R311">
        <v>0</v>
      </c>
    </row>
    <row r="312" spans="1:18" x14ac:dyDescent="0.25">
      <c r="A312" s="3">
        <v>41939</v>
      </c>
      <c r="B312">
        <v>4000</v>
      </c>
      <c r="C312">
        <v>500</v>
      </c>
      <c r="D312">
        <v>100</v>
      </c>
      <c r="E312">
        <v>0</v>
      </c>
      <c r="F312">
        <v>13000</v>
      </c>
      <c r="G312">
        <v>1000</v>
      </c>
      <c r="H312">
        <v>2000</v>
      </c>
      <c r="I312">
        <v>400</v>
      </c>
      <c r="J312">
        <v>0</v>
      </c>
      <c r="K312">
        <v>0</v>
      </c>
      <c r="L312">
        <v>0</v>
      </c>
      <c r="M312">
        <v>-8200</v>
      </c>
      <c r="N312">
        <v>240001</v>
      </c>
      <c r="O312">
        <v>100000</v>
      </c>
      <c r="P312">
        <v>0</v>
      </c>
      <c r="Q312">
        <v>0</v>
      </c>
      <c r="R312">
        <v>0</v>
      </c>
    </row>
    <row r="313" spans="1:18" x14ac:dyDescent="0.25">
      <c r="A313" s="3">
        <v>41940</v>
      </c>
      <c r="B313">
        <v>4000</v>
      </c>
      <c r="C313">
        <v>500</v>
      </c>
      <c r="D313">
        <v>100</v>
      </c>
      <c r="E313">
        <v>0</v>
      </c>
      <c r="F313">
        <v>13000</v>
      </c>
      <c r="G313">
        <v>1000</v>
      </c>
      <c r="H313">
        <v>2000</v>
      </c>
      <c r="I313">
        <v>400</v>
      </c>
      <c r="J313">
        <v>0</v>
      </c>
      <c r="K313">
        <v>0</v>
      </c>
      <c r="L313">
        <v>0</v>
      </c>
      <c r="M313">
        <v>-8200</v>
      </c>
      <c r="N313">
        <v>240001</v>
      </c>
      <c r="O313">
        <v>100000</v>
      </c>
      <c r="P313">
        <v>0</v>
      </c>
      <c r="Q313">
        <v>0</v>
      </c>
      <c r="R313">
        <v>0</v>
      </c>
    </row>
    <row r="314" spans="1:18" x14ac:dyDescent="0.25">
      <c r="A314" s="3">
        <v>41941</v>
      </c>
      <c r="B314">
        <v>4000</v>
      </c>
      <c r="C314">
        <v>500</v>
      </c>
      <c r="D314">
        <v>100</v>
      </c>
      <c r="E314">
        <v>0</v>
      </c>
      <c r="F314">
        <v>13000</v>
      </c>
      <c r="G314">
        <v>1000</v>
      </c>
      <c r="H314">
        <v>2000</v>
      </c>
      <c r="I314">
        <v>400</v>
      </c>
      <c r="J314">
        <v>0</v>
      </c>
      <c r="K314">
        <v>0</v>
      </c>
      <c r="L314">
        <v>0</v>
      </c>
      <c r="M314">
        <v>-8200</v>
      </c>
      <c r="N314">
        <v>240001</v>
      </c>
      <c r="O314">
        <v>100000</v>
      </c>
      <c r="P314">
        <v>0</v>
      </c>
      <c r="Q314">
        <v>0</v>
      </c>
      <c r="R314">
        <v>0</v>
      </c>
    </row>
    <row r="315" spans="1:18" x14ac:dyDescent="0.25">
      <c r="A315" s="3">
        <v>41942</v>
      </c>
      <c r="B315">
        <v>4000</v>
      </c>
      <c r="C315">
        <v>500</v>
      </c>
      <c r="D315">
        <v>100</v>
      </c>
      <c r="E315">
        <v>0</v>
      </c>
      <c r="F315">
        <v>13000</v>
      </c>
      <c r="G315">
        <v>1000</v>
      </c>
      <c r="H315">
        <v>2000</v>
      </c>
      <c r="I315">
        <v>400</v>
      </c>
      <c r="J315">
        <v>0</v>
      </c>
      <c r="K315">
        <v>0</v>
      </c>
      <c r="L315">
        <v>0</v>
      </c>
      <c r="M315">
        <v>-8200</v>
      </c>
      <c r="N315">
        <v>240001</v>
      </c>
      <c r="O315">
        <v>100000</v>
      </c>
      <c r="P315">
        <v>0</v>
      </c>
      <c r="Q315">
        <v>0</v>
      </c>
      <c r="R315">
        <v>0</v>
      </c>
    </row>
    <row r="316" spans="1:18" x14ac:dyDescent="0.25">
      <c r="A316" s="3">
        <v>41943</v>
      </c>
      <c r="B316">
        <v>4000</v>
      </c>
      <c r="C316">
        <v>500</v>
      </c>
      <c r="D316">
        <v>100</v>
      </c>
      <c r="E316">
        <v>0</v>
      </c>
      <c r="F316">
        <v>13000</v>
      </c>
      <c r="G316">
        <v>1000</v>
      </c>
      <c r="H316">
        <v>2000</v>
      </c>
      <c r="I316">
        <v>400</v>
      </c>
      <c r="J316">
        <v>0</v>
      </c>
      <c r="K316">
        <v>0</v>
      </c>
      <c r="L316">
        <v>0</v>
      </c>
      <c r="M316">
        <v>-8200</v>
      </c>
      <c r="N316">
        <v>240001</v>
      </c>
      <c r="O316">
        <v>100000</v>
      </c>
      <c r="P316">
        <v>0</v>
      </c>
      <c r="Q316">
        <v>0</v>
      </c>
      <c r="R316">
        <v>0</v>
      </c>
    </row>
    <row r="317" spans="1:18" x14ac:dyDescent="0.25">
      <c r="A317" s="3">
        <v>41946</v>
      </c>
      <c r="B317">
        <v>4000</v>
      </c>
      <c r="C317">
        <v>500</v>
      </c>
      <c r="D317">
        <v>100</v>
      </c>
      <c r="E317">
        <v>0</v>
      </c>
      <c r="F317">
        <v>13000</v>
      </c>
      <c r="G317">
        <v>1000</v>
      </c>
      <c r="H317">
        <v>2000</v>
      </c>
      <c r="I317">
        <v>400</v>
      </c>
      <c r="J317">
        <v>0</v>
      </c>
      <c r="K317">
        <v>0</v>
      </c>
      <c r="L317">
        <v>0</v>
      </c>
      <c r="M317">
        <v>-8200</v>
      </c>
      <c r="N317">
        <v>240001</v>
      </c>
      <c r="O317">
        <v>100000</v>
      </c>
      <c r="P317">
        <v>0</v>
      </c>
      <c r="Q317">
        <v>0</v>
      </c>
      <c r="R317">
        <v>0</v>
      </c>
    </row>
    <row r="318" spans="1:18" x14ac:dyDescent="0.25">
      <c r="A318" s="3">
        <v>41947</v>
      </c>
      <c r="B318">
        <v>4000</v>
      </c>
      <c r="C318">
        <v>500</v>
      </c>
      <c r="D318">
        <v>100</v>
      </c>
      <c r="E318">
        <v>0</v>
      </c>
      <c r="F318">
        <v>13000</v>
      </c>
      <c r="G318">
        <v>1000</v>
      </c>
      <c r="H318">
        <v>2000</v>
      </c>
      <c r="I318">
        <v>400</v>
      </c>
      <c r="J318">
        <v>0</v>
      </c>
      <c r="K318">
        <v>0</v>
      </c>
      <c r="L318">
        <v>0</v>
      </c>
      <c r="M318">
        <v>-8200</v>
      </c>
      <c r="N318">
        <v>240001</v>
      </c>
      <c r="O318">
        <v>100000</v>
      </c>
      <c r="P318">
        <v>0</v>
      </c>
      <c r="Q318">
        <v>0</v>
      </c>
      <c r="R318">
        <v>0</v>
      </c>
    </row>
    <row r="319" spans="1:18" x14ac:dyDescent="0.25">
      <c r="A319" s="3">
        <v>41948</v>
      </c>
      <c r="B319">
        <v>4000</v>
      </c>
      <c r="C319">
        <v>500</v>
      </c>
      <c r="D319">
        <v>100</v>
      </c>
      <c r="E319">
        <v>0</v>
      </c>
      <c r="F319">
        <v>13000</v>
      </c>
      <c r="G319">
        <v>1000</v>
      </c>
      <c r="H319">
        <v>2000</v>
      </c>
      <c r="I319">
        <v>400</v>
      </c>
      <c r="J319">
        <v>0</v>
      </c>
      <c r="K319">
        <v>0</v>
      </c>
      <c r="L319">
        <v>0</v>
      </c>
      <c r="M319">
        <v>-8200</v>
      </c>
      <c r="N319">
        <v>240001</v>
      </c>
      <c r="O319">
        <v>100000</v>
      </c>
      <c r="P319">
        <v>0</v>
      </c>
      <c r="Q319">
        <v>0</v>
      </c>
      <c r="R319">
        <v>0</v>
      </c>
    </row>
    <row r="320" spans="1:18" x14ac:dyDescent="0.25">
      <c r="A320" s="3">
        <v>41949</v>
      </c>
      <c r="B320">
        <v>4000</v>
      </c>
      <c r="C320">
        <v>500</v>
      </c>
      <c r="D320">
        <v>100</v>
      </c>
      <c r="E320">
        <v>0</v>
      </c>
      <c r="F320">
        <v>13000</v>
      </c>
      <c r="G320">
        <v>1000</v>
      </c>
      <c r="H320">
        <v>2000</v>
      </c>
      <c r="I320">
        <v>400</v>
      </c>
      <c r="J320">
        <v>0</v>
      </c>
      <c r="K320">
        <v>0</v>
      </c>
      <c r="L320">
        <v>0</v>
      </c>
      <c r="M320">
        <v>-8200</v>
      </c>
      <c r="N320">
        <v>240001</v>
      </c>
      <c r="O320">
        <v>100000</v>
      </c>
      <c r="P320">
        <v>0</v>
      </c>
      <c r="Q320">
        <v>0</v>
      </c>
      <c r="R320">
        <v>0</v>
      </c>
    </row>
    <row r="321" spans="1:18" x14ac:dyDescent="0.25">
      <c r="A321" s="3">
        <v>41950</v>
      </c>
      <c r="B321">
        <v>4000</v>
      </c>
      <c r="C321">
        <v>500</v>
      </c>
      <c r="D321">
        <v>100</v>
      </c>
      <c r="E321">
        <v>0</v>
      </c>
      <c r="F321">
        <v>13000</v>
      </c>
      <c r="G321">
        <v>1000</v>
      </c>
      <c r="H321">
        <v>2000</v>
      </c>
      <c r="I321">
        <v>400</v>
      </c>
      <c r="J321">
        <v>0</v>
      </c>
      <c r="K321">
        <v>0</v>
      </c>
      <c r="L321">
        <v>0</v>
      </c>
      <c r="M321">
        <v>-8200</v>
      </c>
      <c r="N321">
        <v>240001</v>
      </c>
      <c r="O321">
        <v>100000</v>
      </c>
      <c r="P321">
        <v>0</v>
      </c>
      <c r="Q321">
        <v>0</v>
      </c>
      <c r="R321">
        <v>0</v>
      </c>
    </row>
    <row r="322" spans="1:18" x14ac:dyDescent="0.25">
      <c r="A322" s="3">
        <v>41953</v>
      </c>
      <c r="B322">
        <v>4000</v>
      </c>
      <c r="C322">
        <v>500</v>
      </c>
      <c r="D322">
        <v>100</v>
      </c>
      <c r="E322">
        <v>0</v>
      </c>
      <c r="F322">
        <v>13000</v>
      </c>
      <c r="G322">
        <v>1000</v>
      </c>
      <c r="H322">
        <v>2000</v>
      </c>
      <c r="I322">
        <v>400</v>
      </c>
      <c r="J322">
        <v>0</v>
      </c>
      <c r="K322">
        <v>0</v>
      </c>
      <c r="L322">
        <v>0</v>
      </c>
      <c r="M322">
        <v>-8200</v>
      </c>
      <c r="N322">
        <v>240001</v>
      </c>
      <c r="O322">
        <v>100000</v>
      </c>
      <c r="P322">
        <v>0</v>
      </c>
      <c r="Q322">
        <v>0</v>
      </c>
      <c r="R322">
        <v>0</v>
      </c>
    </row>
    <row r="323" spans="1:18" x14ac:dyDescent="0.25">
      <c r="A323" s="3">
        <v>41954</v>
      </c>
      <c r="B323">
        <v>4000</v>
      </c>
      <c r="C323">
        <v>500</v>
      </c>
      <c r="D323">
        <v>100</v>
      </c>
      <c r="E323">
        <v>0</v>
      </c>
      <c r="F323">
        <v>13000</v>
      </c>
      <c r="G323">
        <v>1000</v>
      </c>
      <c r="H323">
        <v>2000</v>
      </c>
      <c r="I323">
        <v>400</v>
      </c>
      <c r="J323">
        <v>0</v>
      </c>
      <c r="K323">
        <v>0</v>
      </c>
      <c r="L323">
        <v>0</v>
      </c>
      <c r="M323">
        <v>-8200</v>
      </c>
      <c r="N323">
        <v>240001</v>
      </c>
      <c r="O323">
        <v>100000</v>
      </c>
      <c r="P323">
        <v>0</v>
      </c>
      <c r="Q323">
        <v>0</v>
      </c>
      <c r="R323">
        <v>0</v>
      </c>
    </row>
    <row r="324" spans="1:18" x14ac:dyDescent="0.25">
      <c r="A324" s="3">
        <v>41955</v>
      </c>
      <c r="B324">
        <v>4000</v>
      </c>
      <c r="C324">
        <v>500</v>
      </c>
      <c r="D324">
        <v>100</v>
      </c>
      <c r="E324">
        <v>0</v>
      </c>
      <c r="F324">
        <v>13000</v>
      </c>
      <c r="G324">
        <v>1000</v>
      </c>
      <c r="H324">
        <v>2000</v>
      </c>
      <c r="I324">
        <v>400</v>
      </c>
      <c r="J324">
        <v>0</v>
      </c>
      <c r="K324">
        <v>0</v>
      </c>
      <c r="L324">
        <v>0</v>
      </c>
      <c r="M324">
        <v>-8200</v>
      </c>
      <c r="N324">
        <v>240001</v>
      </c>
      <c r="O324">
        <v>100000</v>
      </c>
      <c r="P324">
        <v>0</v>
      </c>
      <c r="Q324">
        <v>0</v>
      </c>
      <c r="R324">
        <v>0</v>
      </c>
    </row>
    <row r="325" spans="1:18" x14ac:dyDescent="0.25">
      <c r="A325" s="3">
        <v>41956</v>
      </c>
      <c r="B325">
        <v>4000</v>
      </c>
      <c r="C325">
        <v>500</v>
      </c>
      <c r="D325">
        <v>100</v>
      </c>
      <c r="E325">
        <v>0</v>
      </c>
      <c r="F325">
        <v>13000</v>
      </c>
      <c r="G325">
        <v>1000</v>
      </c>
      <c r="H325">
        <v>2000</v>
      </c>
      <c r="I325">
        <v>400</v>
      </c>
      <c r="J325">
        <v>0</v>
      </c>
      <c r="K325">
        <v>0</v>
      </c>
      <c r="L325">
        <v>0</v>
      </c>
      <c r="M325">
        <v>-8200</v>
      </c>
      <c r="N325">
        <v>240001</v>
      </c>
      <c r="O325">
        <v>100000</v>
      </c>
      <c r="P325">
        <v>0</v>
      </c>
      <c r="Q325">
        <v>0</v>
      </c>
      <c r="R325">
        <v>0</v>
      </c>
    </row>
    <row r="326" spans="1:18" x14ac:dyDescent="0.25">
      <c r="A326" s="3">
        <v>41957</v>
      </c>
      <c r="B326">
        <v>4000</v>
      </c>
      <c r="C326">
        <v>500</v>
      </c>
      <c r="D326">
        <v>100</v>
      </c>
      <c r="E326">
        <v>0</v>
      </c>
      <c r="F326">
        <v>13000</v>
      </c>
      <c r="G326">
        <v>1000</v>
      </c>
      <c r="H326">
        <v>2000</v>
      </c>
      <c r="I326">
        <v>400</v>
      </c>
      <c r="J326">
        <v>0</v>
      </c>
      <c r="K326">
        <v>0</v>
      </c>
      <c r="L326">
        <v>0</v>
      </c>
      <c r="M326">
        <v>-8200</v>
      </c>
      <c r="N326">
        <v>240001</v>
      </c>
      <c r="O326">
        <v>100000</v>
      </c>
      <c r="P326">
        <v>0</v>
      </c>
      <c r="Q326">
        <v>0</v>
      </c>
      <c r="R326">
        <v>0</v>
      </c>
    </row>
    <row r="327" spans="1:18" x14ac:dyDescent="0.25">
      <c r="A327" s="3">
        <v>41960</v>
      </c>
      <c r="B327">
        <v>4000</v>
      </c>
      <c r="C327">
        <v>500</v>
      </c>
      <c r="D327">
        <v>100</v>
      </c>
      <c r="E327">
        <v>0</v>
      </c>
      <c r="F327">
        <v>13000</v>
      </c>
      <c r="G327">
        <v>1000</v>
      </c>
      <c r="H327">
        <v>2000</v>
      </c>
      <c r="I327">
        <v>400</v>
      </c>
      <c r="J327">
        <v>0</v>
      </c>
      <c r="K327">
        <v>0</v>
      </c>
      <c r="L327">
        <v>0</v>
      </c>
      <c r="M327">
        <v>-8200</v>
      </c>
      <c r="N327">
        <v>240001</v>
      </c>
      <c r="O327">
        <v>100000</v>
      </c>
      <c r="P327">
        <v>0</v>
      </c>
      <c r="Q327">
        <v>0</v>
      </c>
      <c r="R327">
        <v>0</v>
      </c>
    </row>
    <row r="328" spans="1:18" x14ac:dyDescent="0.25">
      <c r="A328" s="3">
        <v>41961</v>
      </c>
      <c r="B328">
        <v>4000</v>
      </c>
      <c r="C328">
        <v>500</v>
      </c>
      <c r="D328">
        <v>100</v>
      </c>
      <c r="E328">
        <v>0</v>
      </c>
      <c r="F328">
        <v>13000</v>
      </c>
      <c r="G328">
        <v>1000</v>
      </c>
      <c r="H328">
        <v>2000</v>
      </c>
      <c r="I328">
        <v>400</v>
      </c>
      <c r="J328">
        <v>0</v>
      </c>
      <c r="K328">
        <v>0</v>
      </c>
      <c r="L328">
        <v>0</v>
      </c>
      <c r="M328">
        <v>-8200</v>
      </c>
      <c r="N328">
        <v>240001</v>
      </c>
      <c r="O328">
        <v>100000</v>
      </c>
      <c r="P328">
        <v>0</v>
      </c>
      <c r="Q328">
        <v>0</v>
      </c>
      <c r="R328">
        <v>0</v>
      </c>
    </row>
    <row r="329" spans="1:18" x14ac:dyDescent="0.25">
      <c r="A329" s="3">
        <v>41962</v>
      </c>
      <c r="B329">
        <v>4000</v>
      </c>
      <c r="C329">
        <v>500</v>
      </c>
      <c r="D329">
        <v>100</v>
      </c>
      <c r="E329">
        <v>0</v>
      </c>
      <c r="F329">
        <v>13000</v>
      </c>
      <c r="G329">
        <v>1000</v>
      </c>
      <c r="H329">
        <v>2000</v>
      </c>
      <c r="I329">
        <v>400</v>
      </c>
      <c r="J329">
        <v>0</v>
      </c>
      <c r="K329">
        <v>0</v>
      </c>
      <c r="L329">
        <v>0</v>
      </c>
      <c r="M329">
        <v>-8200</v>
      </c>
      <c r="N329">
        <v>240001</v>
      </c>
      <c r="O329">
        <v>100000</v>
      </c>
      <c r="P329">
        <v>0</v>
      </c>
      <c r="Q329">
        <v>0</v>
      </c>
      <c r="R329">
        <v>0</v>
      </c>
    </row>
    <row r="330" spans="1:18" x14ac:dyDescent="0.25">
      <c r="A330" s="3">
        <v>41963</v>
      </c>
      <c r="B330">
        <v>4000</v>
      </c>
      <c r="C330">
        <v>500</v>
      </c>
      <c r="D330">
        <v>100</v>
      </c>
      <c r="E330">
        <v>0</v>
      </c>
      <c r="F330">
        <v>13000</v>
      </c>
      <c r="G330">
        <v>1000</v>
      </c>
      <c r="H330">
        <v>2000</v>
      </c>
      <c r="I330">
        <v>400</v>
      </c>
      <c r="J330">
        <v>0</v>
      </c>
      <c r="K330">
        <v>0</v>
      </c>
      <c r="L330">
        <v>0</v>
      </c>
      <c r="M330">
        <v>-8200</v>
      </c>
      <c r="N330">
        <v>240001</v>
      </c>
      <c r="O330">
        <v>100000</v>
      </c>
      <c r="P330">
        <v>0</v>
      </c>
      <c r="Q330">
        <v>0</v>
      </c>
      <c r="R330">
        <v>0</v>
      </c>
    </row>
    <row r="331" spans="1:18" x14ac:dyDescent="0.25">
      <c r="A331" s="3">
        <v>41964</v>
      </c>
      <c r="B331">
        <v>4000</v>
      </c>
      <c r="C331">
        <v>500</v>
      </c>
      <c r="D331">
        <v>100</v>
      </c>
      <c r="E331">
        <v>0</v>
      </c>
      <c r="F331">
        <v>13000</v>
      </c>
      <c r="G331">
        <v>1000</v>
      </c>
      <c r="H331">
        <v>2000</v>
      </c>
      <c r="I331">
        <v>400</v>
      </c>
      <c r="J331">
        <v>0</v>
      </c>
      <c r="K331">
        <v>0</v>
      </c>
      <c r="L331">
        <v>0</v>
      </c>
      <c r="M331">
        <v>-8200</v>
      </c>
      <c r="N331">
        <v>240001</v>
      </c>
      <c r="O331">
        <v>100000</v>
      </c>
      <c r="P331">
        <v>0</v>
      </c>
      <c r="Q331">
        <v>0</v>
      </c>
      <c r="R331">
        <v>0</v>
      </c>
    </row>
    <row r="332" spans="1:18" x14ac:dyDescent="0.25">
      <c r="A332" s="3">
        <v>41967</v>
      </c>
      <c r="B332">
        <v>4000</v>
      </c>
      <c r="C332">
        <v>500</v>
      </c>
      <c r="D332">
        <v>100</v>
      </c>
      <c r="E332">
        <v>0</v>
      </c>
      <c r="F332">
        <v>13000</v>
      </c>
      <c r="G332">
        <v>1000</v>
      </c>
      <c r="H332">
        <v>2000</v>
      </c>
      <c r="I332">
        <v>400</v>
      </c>
      <c r="J332">
        <v>0</v>
      </c>
      <c r="K332">
        <v>0</v>
      </c>
      <c r="L332">
        <v>0</v>
      </c>
      <c r="M332">
        <v>-8200</v>
      </c>
      <c r="N332">
        <v>240001</v>
      </c>
      <c r="O332">
        <v>100000</v>
      </c>
      <c r="P332">
        <v>0</v>
      </c>
      <c r="Q332">
        <v>0</v>
      </c>
      <c r="R332">
        <v>0</v>
      </c>
    </row>
    <row r="333" spans="1:18" x14ac:dyDescent="0.25">
      <c r="A333" s="3">
        <v>41968</v>
      </c>
      <c r="B333">
        <v>4000</v>
      </c>
      <c r="C333">
        <v>500</v>
      </c>
      <c r="D333">
        <v>100</v>
      </c>
      <c r="E333">
        <v>0</v>
      </c>
      <c r="F333">
        <v>13000</v>
      </c>
      <c r="G333">
        <v>1000</v>
      </c>
      <c r="H333">
        <v>2000</v>
      </c>
      <c r="I333">
        <v>400</v>
      </c>
      <c r="J333">
        <v>0</v>
      </c>
      <c r="K333">
        <v>0</v>
      </c>
      <c r="L333">
        <v>0</v>
      </c>
      <c r="M333">
        <v>-8200</v>
      </c>
      <c r="N333">
        <v>240001</v>
      </c>
      <c r="O333">
        <v>100000</v>
      </c>
      <c r="P333">
        <v>0</v>
      </c>
      <c r="Q333">
        <v>0</v>
      </c>
      <c r="R333">
        <v>0</v>
      </c>
    </row>
    <row r="334" spans="1:18" x14ac:dyDescent="0.25">
      <c r="A334" s="3">
        <v>41969</v>
      </c>
      <c r="B334">
        <v>4000</v>
      </c>
      <c r="C334">
        <v>500</v>
      </c>
      <c r="D334">
        <v>100</v>
      </c>
      <c r="E334">
        <v>0</v>
      </c>
      <c r="F334">
        <v>13000</v>
      </c>
      <c r="G334">
        <v>1000</v>
      </c>
      <c r="H334">
        <v>2000</v>
      </c>
      <c r="I334">
        <v>400</v>
      </c>
      <c r="J334">
        <v>0</v>
      </c>
      <c r="K334">
        <v>0</v>
      </c>
      <c r="L334">
        <v>0</v>
      </c>
      <c r="M334">
        <v>-8200</v>
      </c>
      <c r="N334">
        <v>240001</v>
      </c>
      <c r="O334">
        <v>100000</v>
      </c>
      <c r="P334">
        <v>0</v>
      </c>
      <c r="Q334">
        <v>0</v>
      </c>
      <c r="R334">
        <v>0</v>
      </c>
    </row>
    <row r="335" spans="1:18" x14ac:dyDescent="0.25">
      <c r="A335" s="3">
        <v>41970</v>
      </c>
      <c r="B335">
        <v>4000</v>
      </c>
      <c r="C335">
        <v>500</v>
      </c>
      <c r="D335">
        <v>100</v>
      </c>
      <c r="E335">
        <v>0</v>
      </c>
      <c r="F335">
        <v>13000</v>
      </c>
      <c r="G335">
        <v>1000</v>
      </c>
      <c r="H335">
        <v>2000</v>
      </c>
      <c r="I335">
        <v>400</v>
      </c>
      <c r="J335">
        <v>0</v>
      </c>
      <c r="K335">
        <v>0</v>
      </c>
      <c r="L335">
        <v>0</v>
      </c>
      <c r="M335">
        <v>-8200</v>
      </c>
      <c r="N335">
        <v>240001</v>
      </c>
      <c r="O335">
        <v>100000</v>
      </c>
      <c r="P335">
        <v>0</v>
      </c>
      <c r="Q335">
        <v>0</v>
      </c>
      <c r="R335">
        <v>0</v>
      </c>
    </row>
    <row r="336" spans="1:18" x14ac:dyDescent="0.25">
      <c r="A336" s="3">
        <v>41971</v>
      </c>
      <c r="B336">
        <v>4000</v>
      </c>
      <c r="C336">
        <v>500</v>
      </c>
      <c r="D336">
        <v>100</v>
      </c>
      <c r="E336">
        <v>0</v>
      </c>
      <c r="F336">
        <v>13000</v>
      </c>
      <c r="G336">
        <v>1000</v>
      </c>
      <c r="H336">
        <v>2000</v>
      </c>
      <c r="I336">
        <v>400</v>
      </c>
      <c r="J336">
        <v>0</v>
      </c>
      <c r="K336">
        <v>0</v>
      </c>
      <c r="L336">
        <v>0</v>
      </c>
      <c r="M336">
        <v>-8200</v>
      </c>
      <c r="N336">
        <v>240001</v>
      </c>
      <c r="O336">
        <v>100000</v>
      </c>
      <c r="P336">
        <v>0</v>
      </c>
      <c r="Q336">
        <v>0</v>
      </c>
      <c r="R336">
        <v>0</v>
      </c>
    </row>
    <row r="337" spans="1:18" x14ac:dyDescent="0.25">
      <c r="A337" s="3">
        <v>41974</v>
      </c>
      <c r="B337">
        <v>4000</v>
      </c>
      <c r="C337">
        <v>500</v>
      </c>
      <c r="D337">
        <v>100</v>
      </c>
      <c r="E337">
        <v>0</v>
      </c>
      <c r="F337">
        <v>13000</v>
      </c>
      <c r="G337">
        <v>1000</v>
      </c>
      <c r="H337">
        <v>2000</v>
      </c>
      <c r="I337">
        <v>400</v>
      </c>
      <c r="J337">
        <v>0</v>
      </c>
      <c r="K337">
        <v>0</v>
      </c>
      <c r="L337">
        <v>0</v>
      </c>
      <c r="M337">
        <v>-8200</v>
      </c>
      <c r="N337">
        <v>240001</v>
      </c>
      <c r="O337">
        <v>100000</v>
      </c>
      <c r="P337">
        <v>0</v>
      </c>
      <c r="Q337">
        <v>0</v>
      </c>
      <c r="R337">
        <v>0</v>
      </c>
    </row>
    <row r="338" spans="1:18" x14ac:dyDescent="0.25">
      <c r="A338" s="3">
        <v>41975</v>
      </c>
      <c r="B338">
        <v>4000</v>
      </c>
      <c r="C338">
        <v>500</v>
      </c>
      <c r="D338">
        <v>100</v>
      </c>
      <c r="E338">
        <v>0</v>
      </c>
      <c r="F338">
        <v>13000</v>
      </c>
      <c r="G338">
        <v>1000</v>
      </c>
      <c r="H338">
        <v>2000</v>
      </c>
      <c r="I338">
        <v>400</v>
      </c>
      <c r="J338">
        <v>0</v>
      </c>
      <c r="K338">
        <v>0</v>
      </c>
      <c r="L338">
        <v>0</v>
      </c>
      <c r="M338">
        <v>-8200</v>
      </c>
      <c r="N338">
        <v>240001</v>
      </c>
      <c r="O338">
        <v>100000</v>
      </c>
      <c r="P338">
        <v>0</v>
      </c>
      <c r="Q338">
        <v>0</v>
      </c>
      <c r="R338">
        <v>0</v>
      </c>
    </row>
    <row r="339" spans="1:18" x14ac:dyDescent="0.25">
      <c r="A339" s="3">
        <v>41976</v>
      </c>
      <c r="B339">
        <v>4000</v>
      </c>
      <c r="C339">
        <v>500</v>
      </c>
      <c r="D339">
        <v>100</v>
      </c>
      <c r="E339">
        <v>0</v>
      </c>
      <c r="F339">
        <v>13000</v>
      </c>
      <c r="G339">
        <v>1000</v>
      </c>
      <c r="H339">
        <v>2000</v>
      </c>
      <c r="I339">
        <v>400</v>
      </c>
      <c r="J339">
        <v>0</v>
      </c>
      <c r="K339">
        <v>0</v>
      </c>
      <c r="L339">
        <v>0</v>
      </c>
      <c r="M339">
        <v>-8200</v>
      </c>
      <c r="N339">
        <v>240001</v>
      </c>
      <c r="O339">
        <v>100000</v>
      </c>
      <c r="P339">
        <v>0</v>
      </c>
      <c r="Q339">
        <v>0</v>
      </c>
      <c r="R339">
        <v>0</v>
      </c>
    </row>
    <row r="340" spans="1:18" x14ac:dyDescent="0.25">
      <c r="A340" s="3">
        <v>41977</v>
      </c>
      <c r="B340">
        <v>4000</v>
      </c>
      <c r="C340">
        <v>500</v>
      </c>
      <c r="D340">
        <v>100</v>
      </c>
      <c r="E340">
        <v>0</v>
      </c>
      <c r="F340">
        <v>13000</v>
      </c>
      <c r="G340">
        <v>1000</v>
      </c>
      <c r="H340">
        <v>2000</v>
      </c>
      <c r="I340">
        <v>400</v>
      </c>
      <c r="J340">
        <v>0</v>
      </c>
      <c r="K340">
        <v>0</v>
      </c>
      <c r="L340">
        <v>0</v>
      </c>
      <c r="M340">
        <v>-8200</v>
      </c>
      <c r="N340">
        <v>240001</v>
      </c>
      <c r="O340">
        <v>100000</v>
      </c>
      <c r="P340">
        <v>0</v>
      </c>
      <c r="Q340">
        <v>0</v>
      </c>
      <c r="R340">
        <v>0</v>
      </c>
    </row>
    <row r="341" spans="1:18" x14ac:dyDescent="0.25">
      <c r="A341" s="3">
        <v>41978</v>
      </c>
      <c r="B341">
        <v>4000</v>
      </c>
      <c r="C341">
        <v>500</v>
      </c>
      <c r="D341">
        <v>100</v>
      </c>
      <c r="E341">
        <v>0</v>
      </c>
      <c r="F341">
        <v>13000</v>
      </c>
      <c r="G341">
        <v>1000</v>
      </c>
      <c r="H341">
        <v>2000</v>
      </c>
      <c r="I341">
        <v>400</v>
      </c>
      <c r="J341">
        <v>0</v>
      </c>
      <c r="K341">
        <v>0</v>
      </c>
      <c r="L341">
        <v>0</v>
      </c>
      <c r="M341">
        <v>-8200</v>
      </c>
      <c r="N341">
        <v>240001</v>
      </c>
      <c r="O341">
        <v>100000</v>
      </c>
      <c r="P341">
        <v>0</v>
      </c>
      <c r="Q341">
        <v>0</v>
      </c>
      <c r="R341">
        <v>0</v>
      </c>
    </row>
    <row r="342" spans="1:18" x14ac:dyDescent="0.25">
      <c r="A342" s="3">
        <v>41981</v>
      </c>
      <c r="B342">
        <v>4000</v>
      </c>
      <c r="C342">
        <v>500</v>
      </c>
      <c r="D342">
        <v>100</v>
      </c>
      <c r="E342">
        <v>0</v>
      </c>
      <c r="F342">
        <v>13000</v>
      </c>
      <c r="G342">
        <v>1000</v>
      </c>
      <c r="H342">
        <v>2000</v>
      </c>
      <c r="I342">
        <v>400</v>
      </c>
      <c r="J342">
        <v>0</v>
      </c>
      <c r="K342">
        <v>0</v>
      </c>
      <c r="L342">
        <v>0</v>
      </c>
      <c r="M342">
        <v>-8200</v>
      </c>
      <c r="N342">
        <v>240001</v>
      </c>
      <c r="O342">
        <v>100000</v>
      </c>
      <c r="P342">
        <v>0</v>
      </c>
      <c r="Q342">
        <v>0</v>
      </c>
      <c r="R342">
        <v>0</v>
      </c>
    </row>
    <row r="343" spans="1:18" x14ac:dyDescent="0.25">
      <c r="A343" s="3">
        <v>41982</v>
      </c>
      <c r="B343">
        <v>4000</v>
      </c>
      <c r="C343">
        <v>500</v>
      </c>
      <c r="D343">
        <v>100</v>
      </c>
      <c r="E343">
        <v>0</v>
      </c>
      <c r="F343">
        <v>13000</v>
      </c>
      <c r="G343">
        <v>1000</v>
      </c>
      <c r="H343">
        <v>2000</v>
      </c>
      <c r="I343">
        <v>400</v>
      </c>
      <c r="J343">
        <v>0</v>
      </c>
      <c r="K343">
        <v>0</v>
      </c>
      <c r="L343">
        <v>0</v>
      </c>
      <c r="M343">
        <v>-8200</v>
      </c>
      <c r="N343">
        <v>240001</v>
      </c>
      <c r="O343">
        <v>100000</v>
      </c>
      <c r="P343">
        <v>0</v>
      </c>
      <c r="Q343">
        <v>0</v>
      </c>
      <c r="R343">
        <v>0</v>
      </c>
    </row>
    <row r="344" spans="1:18" x14ac:dyDescent="0.25">
      <c r="A344" s="3">
        <v>41983</v>
      </c>
      <c r="B344">
        <v>4000</v>
      </c>
      <c r="C344">
        <v>500</v>
      </c>
      <c r="D344">
        <v>100</v>
      </c>
      <c r="E344">
        <v>0</v>
      </c>
      <c r="F344">
        <v>13000</v>
      </c>
      <c r="G344">
        <v>1000</v>
      </c>
      <c r="H344">
        <v>2000</v>
      </c>
      <c r="I344">
        <v>400</v>
      </c>
      <c r="J344">
        <v>0</v>
      </c>
      <c r="K344">
        <v>0</v>
      </c>
      <c r="L344">
        <v>0</v>
      </c>
      <c r="M344">
        <v>-8200</v>
      </c>
      <c r="N344">
        <v>240001</v>
      </c>
      <c r="O344">
        <v>100000</v>
      </c>
      <c r="P344">
        <v>0</v>
      </c>
      <c r="Q344">
        <v>0</v>
      </c>
      <c r="R344">
        <v>0</v>
      </c>
    </row>
    <row r="345" spans="1:18" x14ac:dyDescent="0.25">
      <c r="A345" s="3">
        <v>41984</v>
      </c>
      <c r="B345">
        <v>4000</v>
      </c>
      <c r="C345">
        <v>500</v>
      </c>
      <c r="D345">
        <v>100</v>
      </c>
      <c r="E345">
        <v>0</v>
      </c>
      <c r="F345">
        <v>13000</v>
      </c>
      <c r="G345">
        <v>1000</v>
      </c>
      <c r="H345">
        <v>2000</v>
      </c>
      <c r="I345">
        <v>400</v>
      </c>
      <c r="J345">
        <v>0</v>
      </c>
      <c r="K345">
        <v>0</v>
      </c>
      <c r="L345">
        <v>0</v>
      </c>
      <c r="M345">
        <v>-8200</v>
      </c>
      <c r="N345">
        <v>240001</v>
      </c>
      <c r="O345">
        <v>100000</v>
      </c>
      <c r="P345">
        <v>0</v>
      </c>
      <c r="Q345">
        <v>0</v>
      </c>
      <c r="R345">
        <v>0</v>
      </c>
    </row>
    <row r="346" spans="1:18" x14ac:dyDescent="0.25">
      <c r="A346" s="3">
        <v>41985</v>
      </c>
      <c r="B346">
        <v>4000</v>
      </c>
      <c r="C346">
        <v>500</v>
      </c>
      <c r="D346">
        <v>100</v>
      </c>
      <c r="E346">
        <v>0</v>
      </c>
      <c r="F346">
        <v>13000</v>
      </c>
      <c r="G346">
        <v>1000</v>
      </c>
      <c r="H346">
        <v>2000</v>
      </c>
      <c r="I346">
        <v>400</v>
      </c>
      <c r="J346">
        <v>0</v>
      </c>
      <c r="K346">
        <v>0</v>
      </c>
      <c r="L346">
        <v>0</v>
      </c>
      <c r="M346">
        <v>-8200</v>
      </c>
      <c r="N346">
        <v>240001</v>
      </c>
      <c r="O346">
        <v>100000</v>
      </c>
      <c r="P346">
        <v>0</v>
      </c>
      <c r="Q346">
        <v>0</v>
      </c>
      <c r="R346">
        <v>0</v>
      </c>
    </row>
    <row r="347" spans="1:18" x14ac:dyDescent="0.25">
      <c r="A347" s="3">
        <v>41988</v>
      </c>
      <c r="B347">
        <v>4000</v>
      </c>
      <c r="C347">
        <v>500</v>
      </c>
      <c r="D347">
        <v>100</v>
      </c>
      <c r="E347">
        <v>0</v>
      </c>
      <c r="F347">
        <v>13000</v>
      </c>
      <c r="G347">
        <v>1000</v>
      </c>
      <c r="H347">
        <v>2000</v>
      </c>
      <c r="I347">
        <v>400</v>
      </c>
      <c r="J347">
        <v>0</v>
      </c>
      <c r="K347">
        <v>0</v>
      </c>
      <c r="L347">
        <v>0</v>
      </c>
      <c r="M347">
        <v>-8200</v>
      </c>
      <c r="N347">
        <v>240001</v>
      </c>
      <c r="O347">
        <v>100000</v>
      </c>
      <c r="P347">
        <v>0</v>
      </c>
      <c r="Q347">
        <v>0</v>
      </c>
      <c r="R347">
        <v>0</v>
      </c>
    </row>
    <row r="348" spans="1:18" x14ac:dyDescent="0.25">
      <c r="A348" s="3">
        <v>41989</v>
      </c>
      <c r="B348">
        <v>4000</v>
      </c>
      <c r="C348">
        <v>500</v>
      </c>
      <c r="D348">
        <v>100</v>
      </c>
      <c r="E348">
        <v>0</v>
      </c>
      <c r="F348">
        <v>13000</v>
      </c>
      <c r="G348">
        <v>1000</v>
      </c>
      <c r="H348">
        <v>2000</v>
      </c>
      <c r="I348">
        <v>400</v>
      </c>
      <c r="J348">
        <v>0</v>
      </c>
      <c r="K348">
        <v>0</v>
      </c>
      <c r="L348">
        <v>0</v>
      </c>
      <c r="M348">
        <v>-8200</v>
      </c>
      <c r="N348">
        <v>240001</v>
      </c>
      <c r="O348">
        <v>100000</v>
      </c>
      <c r="P348">
        <v>0</v>
      </c>
      <c r="Q348">
        <v>0</v>
      </c>
      <c r="R348">
        <v>0</v>
      </c>
    </row>
    <row r="349" spans="1:18" x14ac:dyDescent="0.25">
      <c r="A349" s="3">
        <v>41990</v>
      </c>
      <c r="B349">
        <v>4000</v>
      </c>
      <c r="C349">
        <v>500</v>
      </c>
      <c r="D349">
        <v>100</v>
      </c>
      <c r="E349">
        <v>0</v>
      </c>
      <c r="F349">
        <v>13000</v>
      </c>
      <c r="G349">
        <v>1000</v>
      </c>
      <c r="H349">
        <v>2000</v>
      </c>
      <c r="I349">
        <v>400</v>
      </c>
      <c r="J349">
        <v>0</v>
      </c>
      <c r="K349">
        <v>0</v>
      </c>
      <c r="L349">
        <v>0</v>
      </c>
      <c r="M349">
        <v>-8200</v>
      </c>
      <c r="N349">
        <v>240001</v>
      </c>
      <c r="O349">
        <v>100000</v>
      </c>
      <c r="P349">
        <v>0</v>
      </c>
      <c r="Q349">
        <v>0</v>
      </c>
      <c r="R349">
        <v>0</v>
      </c>
    </row>
    <row r="350" spans="1:18" x14ac:dyDescent="0.25">
      <c r="A350" s="3">
        <v>41991</v>
      </c>
      <c r="B350">
        <v>4000</v>
      </c>
      <c r="C350">
        <v>500</v>
      </c>
      <c r="D350">
        <v>100</v>
      </c>
      <c r="E350">
        <v>0</v>
      </c>
      <c r="F350">
        <v>13000</v>
      </c>
      <c r="G350">
        <v>1000</v>
      </c>
      <c r="H350">
        <v>2000</v>
      </c>
      <c r="I350">
        <v>400</v>
      </c>
      <c r="J350">
        <v>0</v>
      </c>
      <c r="K350">
        <v>0</v>
      </c>
      <c r="L350">
        <v>0</v>
      </c>
      <c r="M350">
        <v>-8200</v>
      </c>
      <c r="N350">
        <v>240001</v>
      </c>
      <c r="O350">
        <v>100000</v>
      </c>
      <c r="P350">
        <v>0</v>
      </c>
      <c r="Q350">
        <v>0</v>
      </c>
      <c r="R350">
        <v>0</v>
      </c>
    </row>
    <row r="351" spans="1:18" x14ac:dyDescent="0.25">
      <c r="A351" s="3">
        <v>41992</v>
      </c>
      <c r="B351">
        <v>4000</v>
      </c>
      <c r="C351">
        <v>500</v>
      </c>
      <c r="D351">
        <v>100</v>
      </c>
      <c r="E351">
        <v>0</v>
      </c>
      <c r="F351">
        <v>13000</v>
      </c>
      <c r="G351">
        <v>1000</v>
      </c>
      <c r="H351">
        <v>2000</v>
      </c>
      <c r="I351">
        <v>400</v>
      </c>
      <c r="J351">
        <v>0</v>
      </c>
      <c r="K351">
        <v>0</v>
      </c>
      <c r="L351">
        <v>0</v>
      </c>
      <c r="M351">
        <v>-8200</v>
      </c>
      <c r="N351">
        <v>240001</v>
      </c>
      <c r="O351">
        <v>100000</v>
      </c>
      <c r="P351">
        <v>0</v>
      </c>
      <c r="Q351">
        <v>0</v>
      </c>
      <c r="R351">
        <v>0</v>
      </c>
    </row>
    <row r="352" spans="1:18" x14ac:dyDescent="0.25">
      <c r="A352" s="3">
        <v>41995</v>
      </c>
      <c r="B352">
        <v>4000</v>
      </c>
      <c r="C352">
        <v>500</v>
      </c>
      <c r="D352">
        <v>100</v>
      </c>
      <c r="E352">
        <v>0</v>
      </c>
      <c r="F352">
        <v>13000</v>
      </c>
      <c r="G352">
        <v>1000</v>
      </c>
      <c r="H352">
        <v>2000</v>
      </c>
      <c r="I352">
        <v>400</v>
      </c>
      <c r="J352">
        <v>0</v>
      </c>
      <c r="K352">
        <v>0</v>
      </c>
      <c r="L352">
        <v>0</v>
      </c>
      <c r="M352">
        <v>-8200</v>
      </c>
      <c r="N352">
        <v>240001</v>
      </c>
      <c r="O352">
        <v>100000</v>
      </c>
      <c r="P352">
        <v>0</v>
      </c>
      <c r="Q352">
        <v>0</v>
      </c>
      <c r="R352">
        <v>0</v>
      </c>
    </row>
    <row r="353" spans="1:18" x14ac:dyDescent="0.25">
      <c r="A353" s="3">
        <v>41996</v>
      </c>
      <c r="B353">
        <v>4000</v>
      </c>
      <c r="C353">
        <v>500</v>
      </c>
      <c r="D353">
        <v>100</v>
      </c>
      <c r="E353">
        <v>0</v>
      </c>
      <c r="F353">
        <v>13000</v>
      </c>
      <c r="G353">
        <v>1000</v>
      </c>
      <c r="H353">
        <v>2000</v>
      </c>
      <c r="I353">
        <v>400</v>
      </c>
      <c r="J353">
        <v>0</v>
      </c>
      <c r="K353">
        <v>0</v>
      </c>
      <c r="L353">
        <v>0</v>
      </c>
      <c r="M353">
        <v>-8200</v>
      </c>
      <c r="N353">
        <v>240001</v>
      </c>
      <c r="O353">
        <v>100000</v>
      </c>
      <c r="P353">
        <v>0</v>
      </c>
      <c r="Q353">
        <v>0</v>
      </c>
      <c r="R353">
        <v>0</v>
      </c>
    </row>
    <row r="354" spans="1:18" x14ac:dyDescent="0.25">
      <c r="A354" s="3">
        <v>41997</v>
      </c>
      <c r="B354">
        <v>4000</v>
      </c>
      <c r="C354">
        <v>500</v>
      </c>
      <c r="D354">
        <v>100</v>
      </c>
      <c r="E354">
        <v>0</v>
      </c>
      <c r="F354">
        <v>13000</v>
      </c>
      <c r="G354">
        <v>1000</v>
      </c>
      <c r="H354">
        <v>2000</v>
      </c>
      <c r="I354">
        <v>400</v>
      </c>
      <c r="J354">
        <v>0</v>
      </c>
      <c r="K354">
        <v>0</v>
      </c>
      <c r="L354">
        <v>0</v>
      </c>
      <c r="M354">
        <v>-8200</v>
      </c>
      <c r="N354">
        <v>240001</v>
      </c>
      <c r="O354">
        <v>100000</v>
      </c>
      <c r="P354">
        <v>0</v>
      </c>
      <c r="Q354">
        <v>0</v>
      </c>
      <c r="R354">
        <v>0</v>
      </c>
    </row>
    <row r="355" spans="1:18" x14ac:dyDescent="0.25">
      <c r="A355" s="3">
        <v>41998</v>
      </c>
      <c r="B355">
        <v>4000</v>
      </c>
      <c r="C355">
        <v>500</v>
      </c>
      <c r="D355">
        <v>100</v>
      </c>
      <c r="E355">
        <v>0</v>
      </c>
      <c r="F355">
        <v>13000</v>
      </c>
      <c r="G355">
        <v>1000</v>
      </c>
      <c r="H355">
        <v>2000</v>
      </c>
      <c r="I355">
        <v>400</v>
      </c>
      <c r="J355">
        <v>0</v>
      </c>
      <c r="K355">
        <v>0</v>
      </c>
      <c r="L355">
        <v>0</v>
      </c>
      <c r="M355">
        <v>-8200</v>
      </c>
      <c r="N355">
        <v>240001</v>
      </c>
      <c r="O355">
        <v>100000</v>
      </c>
      <c r="P355">
        <v>0</v>
      </c>
      <c r="Q355">
        <v>0</v>
      </c>
      <c r="R355">
        <v>0</v>
      </c>
    </row>
    <row r="356" spans="1:18" x14ac:dyDescent="0.25">
      <c r="A356" s="3">
        <v>41999</v>
      </c>
      <c r="B356">
        <v>4000</v>
      </c>
      <c r="C356">
        <v>500</v>
      </c>
      <c r="D356">
        <v>100</v>
      </c>
      <c r="E356">
        <v>0</v>
      </c>
      <c r="F356">
        <v>13000</v>
      </c>
      <c r="G356">
        <v>1000</v>
      </c>
      <c r="H356">
        <v>2000</v>
      </c>
      <c r="I356">
        <v>400</v>
      </c>
      <c r="J356">
        <v>0</v>
      </c>
      <c r="K356">
        <v>0</v>
      </c>
      <c r="L356">
        <v>0</v>
      </c>
      <c r="M356">
        <v>-8200</v>
      </c>
      <c r="N356">
        <v>240001</v>
      </c>
      <c r="O356">
        <v>100000</v>
      </c>
      <c r="P356">
        <v>0</v>
      </c>
      <c r="Q356">
        <v>0</v>
      </c>
      <c r="R356">
        <v>0</v>
      </c>
    </row>
    <row r="357" spans="1:18" x14ac:dyDescent="0.25">
      <c r="A357" s="3">
        <v>42002</v>
      </c>
      <c r="B357">
        <v>4000</v>
      </c>
      <c r="C357">
        <v>500</v>
      </c>
      <c r="D357">
        <v>100</v>
      </c>
      <c r="E357">
        <v>0</v>
      </c>
      <c r="F357">
        <v>13000</v>
      </c>
      <c r="G357">
        <v>1000</v>
      </c>
      <c r="H357">
        <v>2000</v>
      </c>
      <c r="I357">
        <v>400</v>
      </c>
      <c r="J357">
        <v>0</v>
      </c>
      <c r="K357">
        <v>0</v>
      </c>
      <c r="L357">
        <v>0</v>
      </c>
      <c r="M357">
        <v>-8200</v>
      </c>
      <c r="N357">
        <v>240001</v>
      </c>
      <c r="O357">
        <v>100000</v>
      </c>
      <c r="P357">
        <v>0</v>
      </c>
      <c r="Q357">
        <v>0</v>
      </c>
      <c r="R357">
        <v>0</v>
      </c>
    </row>
    <row r="358" spans="1:18" x14ac:dyDescent="0.25">
      <c r="A358" s="3">
        <v>42003</v>
      </c>
      <c r="B358">
        <v>4000</v>
      </c>
      <c r="C358">
        <v>500</v>
      </c>
      <c r="D358">
        <v>100</v>
      </c>
      <c r="E358">
        <v>0</v>
      </c>
      <c r="F358">
        <v>13000</v>
      </c>
      <c r="G358">
        <v>1000</v>
      </c>
      <c r="H358">
        <v>2000</v>
      </c>
      <c r="I358">
        <v>400</v>
      </c>
      <c r="J358">
        <v>0</v>
      </c>
      <c r="K358">
        <v>0</v>
      </c>
      <c r="L358">
        <v>0</v>
      </c>
      <c r="M358">
        <v>-8200</v>
      </c>
      <c r="N358">
        <v>240001</v>
      </c>
      <c r="O358">
        <v>100000</v>
      </c>
      <c r="P358">
        <v>0</v>
      </c>
      <c r="Q358">
        <v>0</v>
      </c>
      <c r="R358">
        <v>0</v>
      </c>
    </row>
    <row r="359" spans="1:18" x14ac:dyDescent="0.25">
      <c r="A359" s="3">
        <v>42004</v>
      </c>
      <c r="B359">
        <v>4000</v>
      </c>
      <c r="C359">
        <v>500</v>
      </c>
      <c r="D359">
        <v>100</v>
      </c>
      <c r="E359">
        <v>0</v>
      </c>
      <c r="F359">
        <v>13000</v>
      </c>
      <c r="G359">
        <v>1000</v>
      </c>
      <c r="H359">
        <v>2000</v>
      </c>
      <c r="I359">
        <v>400</v>
      </c>
      <c r="J359">
        <v>0</v>
      </c>
      <c r="K359">
        <v>0</v>
      </c>
      <c r="L359">
        <v>0</v>
      </c>
      <c r="M359">
        <v>-8200</v>
      </c>
      <c r="N359">
        <v>240001</v>
      </c>
      <c r="O359">
        <v>100000</v>
      </c>
      <c r="P359">
        <v>0</v>
      </c>
      <c r="Q359">
        <v>0</v>
      </c>
      <c r="R359">
        <v>0</v>
      </c>
    </row>
    <row r="360" spans="1:18" x14ac:dyDescent="0.25">
      <c r="A360" s="3">
        <v>42005</v>
      </c>
      <c r="B360">
        <v>4000</v>
      </c>
      <c r="C360">
        <v>500</v>
      </c>
      <c r="D360">
        <v>100</v>
      </c>
      <c r="E360">
        <v>0</v>
      </c>
      <c r="F360">
        <v>13000</v>
      </c>
      <c r="G360">
        <v>1000</v>
      </c>
      <c r="H360">
        <v>2000</v>
      </c>
      <c r="I360">
        <v>400</v>
      </c>
      <c r="J360">
        <v>0</v>
      </c>
      <c r="K360">
        <v>0</v>
      </c>
      <c r="L360">
        <v>0</v>
      </c>
      <c r="M360">
        <v>-8200</v>
      </c>
      <c r="N360">
        <v>240001</v>
      </c>
      <c r="O360">
        <v>100000</v>
      </c>
      <c r="P360">
        <v>0</v>
      </c>
      <c r="Q360">
        <v>0</v>
      </c>
      <c r="R360">
        <v>0</v>
      </c>
    </row>
    <row r="361" spans="1:18" x14ac:dyDescent="0.25">
      <c r="A361" s="3">
        <v>42006</v>
      </c>
      <c r="B361">
        <v>4000</v>
      </c>
      <c r="C361">
        <v>500</v>
      </c>
      <c r="D361">
        <v>100</v>
      </c>
      <c r="E361">
        <v>0</v>
      </c>
      <c r="F361">
        <v>13000</v>
      </c>
      <c r="G361">
        <v>1000</v>
      </c>
      <c r="H361">
        <v>2000</v>
      </c>
      <c r="I361">
        <v>400</v>
      </c>
      <c r="J361">
        <v>0</v>
      </c>
      <c r="K361">
        <v>0</v>
      </c>
      <c r="L361">
        <v>0</v>
      </c>
      <c r="M361">
        <v>-8200</v>
      </c>
      <c r="N361">
        <v>240001</v>
      </c>
      <c r="O361">
        <v>100000</v>
      </c>
      <c r="P361">
        <v>0</v>
      </c>
      <c r="Q361">
        <v>0</v>
      </c>
      <c r="R361">
        <v>0</v>
      </c>
    </row>
    <row r="362" spans="1:18" x14ac:dyDescent="0.25">
      <c r="A362" s="3">
        <v>42009</v>
      </c>
      <c r="B362">
        <v>4000</v>
      </c>
      <c r="C362">
        <v>500</v>
      </c>
      <c r="D362">
        <v>100</v>
      </c>
      <c r="E362">
        <v>0</v>
      </c>
      <c r="F362">
        <v>13000</v>
      </c>
      <c r="G362">
        <v>1000</v>
      </c>
      <c r="H362">
        <v>2000</v>
      </c>
      <c r="I362">
        <v>400</v>
      </c>
      <c r="J362">
        <v>0</v>
      </c>
      <c r="K362">
        <v>0</v>
      </c>
      <c r="L362">
        <v>0</v>
      </c>
      <c r="M362">
        <v>-8200</v>
      </c>
      <c r="N362">
        <v>240001</v>
      </c>
      <c r="O362">
        <v>100000</v>
      </c>
      <c r="P362">
        <v>0</v>
      </c>
      <c r="Q362">
        <v>0</v>
      </c>
      <c r="R362">
        <v>0</v>
      </c>
    </row>
    <row r="363" spans="1:18" x14ac:dyDescent="0.25">
      <c r="A363" s="3">
        <v>42010</v>
      </c>
      <c r="B363">
        <v>4000</v>
      </c>
      <c r="C363">
        <v>500</v>
      </c>
      <c r="D363">
        <v>100</v>
      </c>
      <c r="E363">
        <v>0</v>
      </c>
      <c r="F363">
        <v>13000</v>
      </c>
      <c r="G363">
        <v>1000</v>
      </c>
      <c r="H363">
        <v>2000</v>
      </c>
      <c r="I363">
        <v>400</v>
      </c>
      <c r="J363">
        <v>0</v>
      </c>
      <c r="K363">
        <v>0</v>
      </c>
      <c r="L363">
        <v>0</v>
      </c>
      <c r="M363">
        <v>-8200</v>
      </c>
      <c r="N363">
        <v>240001</v>
      </c>
      <c r="O363">
        <v>100000</v>
      </c>
      <c r="P363">
        <v>0</v>
      </c>
      <c r="Q363">
        <v>0</v>
      </c>
      <c r="R363">
        <v>0</v>
      </c>
    </row>
    <row r="364" spans="1:18" x14ac:dyDescent="0.25">
      <c r="A364" s="3">
        <v>42011</v>
      </c>
      <c r="B364">
        <v>4000</v>
      </c>
      <c r="C364">
        <v>500</v>
      </c>
      <c r="D364">
        <v>100</v>
      </c>
      <c r="E364">
        <v>0</v>
      </c>
      <c r="F364">
        <v>13000</v>
      </c>
      <c r="G364">
        <v>1000</v>
      </c>
      <c r="H364">
        <v>2000</v>
      </c>
      <c r="I364">
        <v>400</v>
      </c>
      <c r="J364">
        <v>0</v>
      </c>
      <c r="K364">
        <v>0</v>
      </c>
      <c r="L364">
        <v>0</v>
      </c>
      <c r="M364">
        <v>-8200</v>
      </c>
      <c r="N364">
        <v>240001</v>
      </c>
      <c r="O364">
        <v>100000</v>
      </c>
      <c r="P364">
        <v>0</v>
      </c>
      <c r="Q364">
        <v>0</v>
      </c>
      <c r="R364">
        <v>0</v>
      </c>
    </row>
    <row r="365" spans="1:18" x14ac:dyDescent="0.25">
      <c r="A365" s="3">
        <v>42012</v>
      </c>
      <c r="B365">
        <v>4000</v>
      </c>
      <c r="C365">
        <v>500</v>
      </c>
      <c r="D365">
        <v>100</v>
      </c>
      <c r="E365">
        <v>0</v>
      </c>
      <c r="F365">
        <v>13000</v>
      </c>
      <c r="G365">
        <v>1000</v>
      </c>
      <c r="H365">
        <v>2000</v>
      </c>
      <c r="I365">
        <v>400</v>
      </c>
      <c r="J365">
        <v>0</v>
      </c>
      <c r="K365">
        <v>0</v>
      </c>
      <c r="L365">
        <v>0</v>
      </c>
      <c r="M365">
        <v>-8200</v>
      </c>
      <c r="N365">
        <v>240001</v>
      </c>
      <c r="O365">
        <v>100000</v>
      </c>
      <c r="P365">
        <v>0</v>
      </c>
      <c r="Q365">
        <v>0</v>
      </c>
      <c r="R365">
        <v>0</v>
      </c>
    </row>
    <row r="366" spans="1:18" x14ac:dyDescent="0.25">
      <c r="A366" s="3">
        <v>42013</v>
      </c>
      <c r="B366">
        <v>4000</v>
      </c>
      <c r="C366">
        <v>500</v>
      </c>
      <c r="D366">
        <v>100</v>
      </c>
      <c r="E366">
        <v>0</v>
      </c>
      <c r="F366">
        <v>13000</v>
      </c>
      <c r="G366">
        <v>1000</v>
      </c>
      <c r="H366">
        <v>2000</v>
      </c>
      <c r="I366">
        <v>400</v>
      </c>
      <c r="J366">
        <v>0</v>
      </c>
      <c r="K366">
        <v>0</v>
      </c>
      <c r="L366">
        <v>0</v>
      </c>
      <c r="M366">
        <v>-8200</v>
      </c>
      <c r="N366">
        <v>240001</v>
      </c>
      <c r="O366">
        <v>100000</v>
      </c>
      <c r="P366">
        <v>0</v>
      </c>
      <c r="Q366">
        <v>0</v>
      </c>
      <c r="R366">
        <v>0</v>
      </c>
    </row>
    <row r="367" spans="1:18" x14ac:dyDescent="0.25">
      <c r="A367" s="3">
        <v>42016</v>
      </c>
      <c r="B367">
        <v>4000</v>
      </c>
      <c r="C367">
        <v>500</v>
      </c>
      <c r="D367">
        <v>100</v>
      </c>
      <c r="E367">
        <v>0</v>
      </c>
      <c r="F367">
        <v>13000</v>
      </c>
      <c r="G367">
        <v>1000</v>
      </c>
      <c r="H367">
        <v>2000</v>
      </c>
      <c r="I367">
        <v>400</v>
      </c>
      <c r="J367">
        <v>0</v>
      </c>
      <c r="K367">
        <v>0</v>
      </c>
      <c r="L367">
        <v>0</v>
      </c>
      <c r="M367">
        <v>-8200</v>
      </c>
      <c r="N367">
        <v>240001</v>
      </c>
      <c r="O367">
        <v>100000</v>
      </c>
      <c r="P367">
        <v>0</v>
      </c>
      <c r="Q367">
        <v>0</v>
      </c>
      <c r="R367">
        <v>0</v>
      </c>
    </row>
    <row r="368" spans="1:18" x14ac:dyDescent="0.25">
      <c r="A368" s="3">
        <v>42017</v>
      </c>
      <c r="B368">
        <v>4000</v>
      </c>
      <c r="C368">
        <v>500</v>
      </c>
      <c r="D368">
        <v>100</v>
      </c>
      <c r="E368">
        <v>0</v>
      </c>
      <c r="F368">
        <v>13000</v>
      </c>
      <c r="G368">
        <v>1000</v>
      </c>
      <c r="H368">
        <v>2000</v>
      </c>
      <c r="I368">
        <v>400</v>
      </c>
      <c r="J368">
        <v>0</v>
      </c>
      <c r="K368">
        <v>0</v>
      </c>
      <c r="L368">
        <v>0</v>
      </c>
      <c r="M368">
        <v>-8200</v>
      </c>
      <c r="N368">
        <v>240001</v>
      </c>
      <c r="O368">
        <v>100000</v>
      </c>
      <c r="P368">
        <v>0</v>
      </c>
      <c r="Q368">
        <v>0</v>
      </c>
      <c r="R368">
        <v>0</v>
      </c>
    </row>
    <row r="369" spans="1:18" x14ac:dyDescent="0.25">
      <c r="A369" s="3">
        <v>42018</v>
      </c>
      <c r="B369">
        <v>4000</v>
      </c>
      <c r="C369">
        <v>500</v>
      </c>
      <c r="D369">
        <v>100</v>
      </c>
      <c r="E369">
        <v>0</v>
      </c>
      <c r="F369">
        <v>13000</v>
      </c>
      <c r="G369">
        <v>1000</v>
      </c>
      <c r="H369">
        <v>2000</v>
      </c>
      <c r="I369">
        <v>400</v>
      </c>
      <c r="J369">
        <v>0</v>
      </c>
      <c r="K369">
        <v>0</v>
      </c>
      <c r="L369">
        <v>0</v>
      </c>
      <c r="M369">
        <v>-8200</v>
      </c>
      <c r="N369">
        <v>240001</v>
      </c>
      <c r="O369">
        <v>100000</v>
      </c>
      <c r="P369">
        <v>0</v>
      </c>
      <c r="Q369">
        <v>0</v>
      </c>
      <c r="R369">
        <v>0</v>
      </c>
    </row>
    <row r="370" spans="1:18" x14ac:dyDescent="0.25">
      <c r="A370" s="3">
        <v>42019</v>
      </c>
      <c r="B370">
        <v>4000</v>
      </c>
      <c r="C370">
        <v>500</v>
      </c>
      <c r="D370">
        <v>100</v>
      </c>
      <c r="E370">
        <v>0</v>
      </c>
      <c r="F370">
        <v>13000</v>
      </c>
      <c r="G370">
        <v>1000</v>
      </c>
      <c r="H370">
        <v>2000</v>
      </c>
      <c r="I370">
        <v>400</v>
      </c>
      <c r="J370">
        <v>0</v>
      </c>
      <c r="K370">
        <v>0</v>
      </c>
      <c r="L370">
        <v>0</v>
      </c>
      <c r="M370">
        <v>-8200</v>
      </c>
      <c r="N370">
        <v>240001</v>
      </c>
      <c r="O370">
        <v>100000</v>
      </c>
      <c r="P370">
        <v>0</v>
      </c>
      <c r="Q370">
        <v>0</v>
      </c>
      <c r="R370">
        <v>0</v>
      </c>
    </row>
    <row r="371" spans="1:18" x14ac:dyDescent="0.25">
      <c r="A371" s="3">
        <v>42020</v>
      </c>
      <c r="B371">
        <v>4000</v>
      </c>
      <c r="C371">
        <v>500</v>
      </c>
      <c r="D371">
        <v>100</v>
      </c>
      <c r="E371">
        <v>0</v>
      </c>
      <c r="F371">
        <v>13000</v>
      </c>
      <c r="G371">
        <v>1000</v>
      </c>
      <c r="H371">
        <v>2000</v>
      </c>
      <c r="I371">
        <v>400</v>
      </c>
      <c r="J371">
        <v>0</v>
      </c>
      <c r="K371">
        <v>0</v>
      </c>
      <c r="L371">
        <v>0</v>
      </c>
      <c r="M371">
        <v>-8200</v>
      </c>
      <c r="N371">
        <v>240001</v>
      </c>
      <c r="O371">
        <v>100000</v>
      </c>
      <c r="P371">
        <v>0</v>
      </c>
      <c r="Q371">
        <v>0</v>
      </c>
      <c r="R371">
        <v>0</v>
      </c>
    </row>
    <row r="372" spans="1:18" x14ac:dyDescent="0.25">
      <c r="A372" s="3">
        <v>42023</v>
      </c>
      <c r="B372">
        <v>4000</v>
      </c>
      <c r="C372">
        <v>500</v>
      </c>
      <c r="D372">
        <v>100</v>
      </c>
      <c r="E372">
        <v>0</v>
      </c>
      <c r="F372">
        <v>13000</v>
      </c>
      <c r="G372">
        <v>1000</v>
      </c>
      <c r="H372">
        <v>2000</v>
      </c>
      <c r="I372">
        <v>400</v>
      </c>
      <c r="J372">
        <v>0</v>
      </c>
      <c r="K372">
        <v>0</v>
      </c>
      <c r="L372">
        <v>0</v>
      </c>
      <c r="M372">
        <v>-8200</v>
      </c>
      <c r="N372">
        <v>240001</v>
      </c>
      <c r="O372">
        <v>100000</v>
      </c>
      <c r="P372">
        <v>0</v>
      </c>
      <c r="Q372">
        <v>0</v>
      </c>
      <c r="R372">
        <v>0</v>
      </c>
    </row>
    <row r="373" spans="1:18" x14ac:dyDescent="0.25">
      <c r="A373" s="3">
        <v>42024</v>
      </c>
      <c r="B373">
        <v>4000</v>
      </c>
      <c r="C373">
        <v>500</v>
      </c>
      <c r="D373">
        <v>100</v>
      </c>
      <c r="E373">
        <v>0</v>
      </c>
      <c r="F373">
        <v>13000</v>
      </c>
      <c r="G373">
        <v>1000</v>
      </c>
      <c r="H373">
        <v>2000</v>
      </c>
      <c r="I373">
        <v>400</v>
      </c>
      <c r="J373">
        <v>0</v>
      </c>
      <c r="K373">
        <v>0</v>
      </c>
      <c r="L373">
        <v>0</v>
      </c>
      <c r="M373">
        <v>-8200</v>
      </c>
      <c r="N373">
        <v>240001</v>
      </c>
      <c r="O373">
        <v>100000</v>
      </c>
      <c r="P373">
        <v>0</v>
      </c>
      <c r="Q373">
        <v>0</v>
      </c>
      <c r="R373">
        <v>0</v>
      </c>
    </row>
    <row r="374" spans="1:18" x14ac:dyDescent="0.25">
      <c r="A374" s="3">
        <v>42025</v>
      </c>
      <c r="B374">
        <v>4000</v>
      </c>
      <c r="C374">
        <v>500</v>
      </c>
      <c r="D374">
        <v>100</v>
      </c>
      <c r="E374">
        <v>0</v>
      </c>
      <c r="F374">
        <v>13000</v>
      </c>
      <c r="G374">
        <v>1000</v>
      </c>
      <c r="H374">
        <v>2000</v>
      </c>
      <c r="I374">
        <v>400</v>
      </c>
      <c r="J374">
        <v>0</v>
      </c>
      <c r="K374">
        <v>0</v>
      </c>
      <c r="L374">
        <v>0</v>
      </c>
      <c r="M374">
        <v>-8200</v>
      </c>
      <c r="N374">
        <v>240001</v>
      </c>
      <c r="O374">
        <v>100000</v>
      </c>
      <c r="P374">
        <v>0</v>
      </c>
      <c r="Q374">
        <v>0</v>
      </c>
      <c r="R374">
        <v>0</v>
      </c>
    </row>
    <row r="375" spans="1:18" x14ac:dyDescent="0.25">
      <c r="A375" s="3">
        <v>42026</v>
      </c>
      <c r="B375">
        <v>4000</v>
      </c>
      <c r="C375">
        <v>500</v>
      </c>
      <c r="D375">
        <v>100</v>
      </c>
      <c r="E375">
        <v>0</v>
      </c>
      <c r="F375">
        <v>13000</v>
      </c>
      <c r="G375">
        <v>1000</v>
      </c>
      <c r="H375">
        <v>2000</v>
      </c>
      <c r="I375">
        <v>400</v>
      </c>
      <c r="J375">
        <v>0</v>
      </c>
      <c r="K375">
        <v>0</v>
      </c>
      <c r="L375">
        <v>0</v>
      </c>
      <c r="M375">
        <v>-8200</v>
      </c>
      <c r="N375">
        <v>240001</v>
      </c>
      <c r="O375">
        <v>100000</v>
      </c>
      <c r="P375">
        <v>0</v>
      </c>
      <c r="Q375">
        <v>0</v>
      </c>
      <c r="R375">
        <v>0</v>
      </c>
    </row>
    <row r="376" spans="1:18" x14ac:dyDescent="0.25">
      <c r="A376" s="3">
        <v>42027</v>
      </c>
      <c r="B376">
        <v>4000</v>
      </c>
      <c r="C376">
        <v>500</v>
      </c>
      <c r="D376">
        <v>100</v>
      </c>
      <c r="E376">
        <v>0</v>
      </c>
      <c r="F376">
        <v>13000</v>
      </c>
      <c r="G376">
        <v>1000</v>
      </c>
      <c r="H376">
        <v>2000</v>
      </c>
      <c r="I376">
        <v>400</v>
      </c>
      <c r="J376">
        <v>0</v>
      </c>
      <c r="K376">
        <v>0</v>
      </c>
      <c r="L376">
        <v>0</v>
      </c>
      <c r="M376">
        <v>-8200</v>
      </c>
      <c r="N376">
        <v>240001</v>
      </c>
      <c r="O376">
        <v>100000</v>
      </c>
      <c r="P376">
        <v>0</v>
      </c>
      <c r="Q376">
        <v>0</v>
      </c>
      <c r="R376">
        <v>0</v>
      </c>
    </row>
    <row r="377" spans="1:18" x14ac:dyDescent="0.25">
      <c r="A377" s="3">
        <v>42030</v>
      </c>
      <c r="B377">
        <v>4000</v>
      </c>
      <c r="C377">
        <v>500</v>
      </c>
      <c r="D377">
        <v>100</v>
      </c>
      <c r="E377">
        <v>0</v>
      </c>
      <c r="F377">
        <v>13000</v>
      </c>
      <c r="G377">
        <v>1000</v>
      </c>
      <c r="H377">
        <v>2000</v>
      </c>
      <c r="I377">
        <v>400</v>
      </c>
      <c r="J377">
        <v>0</v>
      </c>
      <c r="K377">
        <v>0</v>
      </c>
      <c r="L377">
        <v>0</v>
      </c>
      <c r="M377">
        <v>-8200</v>
      </c>
      <c r="N377">
        <v>240001</v>
      </c>
      <c r="O377">
        <v>100000</v>
      </c>
      <c r="P377">
        <v>0</v>
      </c>
      <c r="Q377">
        <v>0</v>
      </c>
      <c r="R377">
        <v>0</v>
      </c>
    </row>
    <row r="378" spans="1:18" x14ac:dyDescent="0.25">
      <c r="A378" s="3">
        <v>42031</v>
      </c>
      <c r="B378">
        <v>4000</v>
      </c>
      <c r="C378">
        <v>500</v>
      </c>
      <c r="D378">
        <v>100</v>
      </c>
      <c r="E378">
        <v>0</v>
      </c>
      <c r="F378">
        <v>13000</v>
      </c>
      <c r="G378">
        <v>1000</v>
      </c>
      <c r="H378">
        <v>2000</v>
      </c>
      <c r="I378">
        <v>400</v>
      </c>
      <c r="J378">
        <v>0</v>
      </c>
      <c r="K378">
        <v>0</v>
      </c>
      <c r="L378">
        <v>0</v>
      </c>
      <c r="M378">
        <v>-8200</v>
      </c>
      <c r="N378">
        <v>240001</v>
      </c>
      <c r="O378">
        <v>100000</v>
      </c>
      <c r="P378">
        <v>0</v>
      </c>
      <c r="Q378">
        <v>0</v>
      </c>
      <c r="R378">
        <v>0</v>
      </c>
    </row>
    <row r="379" spans="1:18" x14ac:dyDescent="0.25">
      <c r="A379" s="3">
        <v>42032</v>
      </c>
      <c r="B379">
        <v>4000</v>
      </c>
      <c r="C379">
        <v>500</v>
      </c>
      <c r="D379">
        <v>100</v>
      </c>
      <c r="E379">
        <v>0</v>
      </c>
      <c r="F379">
        <v>13000</v>
      </c>
      <c r="G379">
        <v>1000</v>
      </c>
      <c r="H379">
        <v>2000</v>
      </c>
      <c r="I379">
        <v>400</v>
      </c>
      <c r="J379">
        <v>0</v>
      </c>
      <c r="K379">
        <v>0</v>
      </c>
      <c r="L379">
        <v>0</v>
      </c>
      <c r="M379">
        <v>-8200</v>
      </c>
      <c r="N379">
        <v>240001</v>
      </c>
      <c r="O379">
        <v>100000</v>
      </c>
      <c r="P379">
        <v>0</v>
      </c>
      <c r="Q379">
        <v>0</v>
      </c>
      <c r="R379">
        <v>0</v>
      </c>
    </row>
    <row r="380" spans="1:18" x14ac:dyDescent="0.25">
      <c r="A380" s="3">
        <v>42033</v>
      </c>
      <c r="B380">
        <v>4000</v>
      </c>
      <c r="C380">
        <v>500</v>
      </c>
      <c r="D380">
        <v>100</v>
      </c>
      <c r="E380">
        <v>0</v>
      </c>
      <c r="F380">
        <v>13000</v>
      </c>
      <c r="G380">
        <v>1000</v>
      </c>
      <c r="H380">
        <v>2000</v>
      </c>
      <c r="I380">
        <v>400</v>
      </c>
      <c r="J380">
        <v>0</v>
      </c>
      <c r="K380">
        <v>0</v>
      </c>
      <c r="L380">
        <v>0</v>
      </c>
      <c r="M380">
        <v>-8200</v>
      </c>
      <c r="N380">
        <v>240001</v>
      </c>
      <c r="O380">
        <v>100000</v>
      </c>
      <c r="P380">
        <v>0</v>
      </c>
      <c r="Q380">
        <v>0</v>
      </c>
      <c r="R380">
        <v>0</v>
      </c>
    </row>
    <row r="381" spans="1:18" x14ac:dyDescent="0.25">
      <c r="A381" s="3">
        <v>42034</v>
      </c>
      <c r="B381">
        <v>4000</v>
      </c>
      <c r="C381">
        <v>500</v>
      </c>
      <c r="D381">
        <v>100</v>
      </c>
      <c r="E381">
        <v>0</v>
      </c>
      <c r="F381">
        <v>13000</v>
      </c>
      <c r="G381">
        <v>1000</v>
      </c>
      <c r="H381">
        <v>2000</v>
      </c>
      <c r="I381">
        <v>400</v>
      </c>
      <c r="J381">
        <v>0</v>
      </c>
      <c r="K381">
        <v>0</v>
      </c>
      <c r="L381">
        <v>0</v>
      </c>
      <c r="M381">
        <v>-8200</v>
      </c>
      <c r="N381">
        <v>240001</v>
      </c>
      <c r="O381">
        <v>100000</v>
      </c>
      <c r="P381">
        <v>0</v>
      </c>
      <c r="Q381">
        <v>0</v>
      </c>
      <c r="R381">
        <v>0</v>
      </c>
    </row>
    <row r="382" spans="1:18" x14ac:dyDescent="0.25">
      <c r="A382" s="3">
        <v>42037</v>
      </c>
      <c r="B382">
        <v>4000</v>
      </c>
      <c r="C382">
        <v>500</v>
      </c>
      <c r="D382">
        <v>100</v>
      </c>
      <c r="E382">
        <v>0</v>
      </c>
      <c r="F382">
        <v>13000</v>
      </c>
      <c r="G382">
        <v>1000</v>
      </c>
      <c r="H382">
        <v>2000</v>
      </c>
      <c r="I382">
        <v>400</v>
      </c>
      <c r="J382">
        <v>0</v>
      </c>
      <c r="K382">
        <v>0</v>
      </c>
      <c r="L382">
        <v>0</v>
      </c>
      <c r="M382">
        <v>-8200</v>
      </c>
      <c r="N382">
        <v>240001</v>
      </c>
      <c r="O382">
        <v>100000</v>
      </c>
      <c r="P382">
        <v>0</v>
      </c>
      <c r="Q382">
        <v>0</v>
      </c>
      <c r="R382">
        <v>0</v>
      </c>
    </row>
    <row r="383" spans="1:18" x14ac:dyDescent="0.25">
      <c r="A383" s="3">
        <v>42038</v>
      </c>
      <c r="B383">
        <v>4000</v>
      </c>
      <c r="C383">
        <v>500</v>
      </c>
      <c r="D383">
        <v>100</v>
      </c>
      <c r="E383">
        <v>0</v>
      </c>
      <c r="F383">
        <v>13000</v>
      </c>
      <c r="G383">
        <v>1000</v>
      </c>
      <c r="H383">
        <v>2000</v>
      </c>
      <c r="I383">
        <v>400</v>
      </c>
      <c r="J383">
        <v>0</v>
      </c>
      <c r="K383">
        <v>0</v>
      </c>
      <c r="L383">
        <v>0</v>
      </c>
      <c r="M383">
        <v>-8200</v>
      </c>
      <c r="N383">
        <v>240001</v>
      </c>
      <c r="O383">
        <v>100000</v>
      </c>
      <c r="P383">
        <v>0</v>
      </c>
      <c r="Q383">
        <v>0</v>
      </c>
      <c r="R383">
        <v>0</v>
      </c>
    </row>
    <row r="384" spans="1:18" x14ac:dyDescent="0.25">
      <c r="A384" s="3">
        <v>42039</v>
      </c>
      <c r="B384">
        <v>4000</v>
      </c>
      <c r="C384">
        <v>500</v>
      </c>
      <c r="D384">
        <v>100</v>
      </c>
      <c r="E384">
        <v>0</v>
      </c>
      <c r="F384">
        <v>13000</v>
      </c>
      <c r="G384">
        <v>1000</v>
      </c>
      <c r="H384">
        <v>2000</v>
      </c>
      <c r="I384">
        <v>400</v>
      </c>
      <c r="J384">
        <v>0</v>
      </c>
      <c r="K384">
        <v>0</v>
      </c>
      <c r="L384">
        <v>0</v>
      </c>
      <c r="M384">
        <v>-8200</v>
      </c>
      <c r="N384">
        <v>240001</v>
      </c>
      <c r="O384">
        <v>100000</v>
      </c>
      <c r="P384">
        <v>0</v>
      </c>
      <c r="Q384">
        <v>0</v>
      </c>
      <c r="R384">
        <v>0</v>
      </c>
    </row>
    <row r="385" spans="1:18" x14ac:dyDescent="0.25">
      <c r="A385" s="3">
        <v>42040</v>
      </c>
      <c r="B385">
        <v>4000</v>
      </c>
      <c r="C385">
        <v>500</v>
      </c>
      <c r="D385">
        <v>100</v>
      </c>
      <c r="E385">
        <v>0</v>
      </c>
      <c r="F385">
        <v>13000</v>
      </c>
      <c r="G385">
        <v>1000</v>
      </c>
      <c r="H385">
        <v>2000</v>
      </c>
      <c r="I385">
        <v>400</v>
      </c>
      <c r="J385">
        <v>0</v>
      </c>
      <c r="K385">
        <v>0</v>
      </c>
      <c r="L385">
        <v>0</v>
      </c>
      <c r="M385">
        <v>-8200</v>
      </c>
      <c r="N385">
        <v>240001</v>
      </c>
      <c r="O385">
        <v>100000</v>
      </c>
      <c r="P385">
        <v>0</v>
      </c>
      <c r="Q385">
        <v>0</v>
      </c>
      <c r="R385">
        <v>0</v>
      </c>
    </row>
    <row r="386" spans="1:18" x14ac:dyDescent="0.25">
      <c r="A386" s="3">
        <v>42041</v>
      </c>
      <c r="B386">
        <v>4000</v>
      </c>
      <c r="C386">
        <v>500</v>
      </c>
      <c r="D386">
        <v>100</v>
      </c>
      <c r="E386">
        <v>0</v>
      </c>
      <c r="F386">
        <v>13000</v>
      </c>
      <c r="G386">
        <v>1000</v>
      </c>
      <c r="H386">
        <v>2000</v>
      </c>
      <c r="I386">
        <v>400</v>
      </c>
      <c r="J386">
        <v>0</v>
      </c>
      <c r="K386">
        <v>0</v>
      </c>
      <c r="L386">
        <v>0</v>
      </c>
      <c r="M386">
        <v>-8200</v>
      </c>
      <c r="N386">
        <v>240001</v>
      </c>
      <c r="O386">
        <v>100000</v>
      </c>
      <c r="P386">
        <v>0</v>
      </c>
      <c r="Q386">
        <v>0</v>
      </c>
      <c r="R386">
        <v>0</v>
      </c>
    </row>
    <row r="387" spans="1:18" x14ac:dyDescent="0.25">
      <c r="A387" s="3">
        <v>42044</v>
      </c>
      <c r="B387">
        <v>4000</v>
      </c>
      <c r="C387">
        <v>500</v>
      </c>
      <c r="D387">
        <v>100</v>
      </c>
      <c r="E387">
        <v>0</v>
      </c>
      <c r="F387">
        <v>13000</v>
      </c>
      <c r="G387">
        <v>1000</v>
      </c>
      <c r="H387">
        <v>2000</v>
      </c>
      <c r="I387">
        <v>400</v>
      </c>
      <c r="J387">
        <v>0</v>
      </c>
      <c r="K387">
        <v>0</v>
      </c>
      <c r="L387">
        <v>0</v>
      </c>
      <c r="M387">
        <v>-8200</v>
      </c>
      <c r="N387">
        <v>240001</v>
      </c>
      <c r="O387">
        <v>100000</v>
      </c>
      <c r="P387">
        <v>0</v>
      </c>
      <c r="Q387">
        <v>0</v>
      </c>
      <c r="R387">
        <v>0</v>
      </c>
    </row>
    <row r="388" spans="1:18" x14ac:dyDescent="0.25">
      <c r="A388" s="3">
        <v>42045</v>
      </c>
      <c r="B388">
        <v>4000</v>
      </c>
      <c r="C388">
        <v>500</v>
      </c>
      <c r="D388">
        <v>100</v>
      </c>
      <c r="E388">
        <v>0</v>
      </c>
      <c r="F388">
        <v>13000</v>
      </c>
      <c r="G388">
        <v>1000</v>
      </c>
      <c r="H388">
        <v>2000</v>
      </c>
      <c r="I388">
        <v>400</v>
      </c>
      <c r="J388">
        <v>0</v>
      </c>
      <c r="K388">
        <v>0</v>
      </c>
      <c r="L388">
        <v>0</v>
      </c>
      <c r="M388">
        <v>-8200</v>
      </c>
      <c r="N388">
        <v>240001</v>
      </c>
      <c r="O388">
        <v>100000</v>
      </c>
      <c r="P388">
        <v>0</v>
      </c>
      <c r="Q388">
        <v>0</v>
      </c>
      <c r="R388">
        <v>0</v>
      </c>
    </row>
    <row r="389" spans="1:18" x14ac:dyDescent="0.25">
      <c r="A389" s="3">
        <v>42046</v>
      </c>
      <c r="B389">
        <v>4000</v>
      </c>
      <c r="C389">
        <v>500</v>
      </c>
      <c r="D389">
        <v>100</v>
      </c>
      <c r="E389">
        <v>0</v>
      </c>
      <c r="F389">
        <v>13000</v>
      </c>
      <c r="G389">
        <v>1000</v>
      </c>
      <c r="H389">
        <v>2000</v>
      </c>
      <c r="I389">
        <v>400</v>
      </c>
      <c r="J389">
        <v>0</v>
      </c>
      <c r="K389">
        <v>0</v>
      </c>
      <c r="L389">
        <v>0</v>
      </c>
      <c r="M389">
        <v>-8200</v>
      </c>
      <c r="N389">
        <v>240001</v>
      </c>
      <c r="O389">
        <v>100000</v>
      </c>
      <c r="P389">
        <v>0</v>
      </c>
      <c r="Q389">
        <v>0</v>
      </c>
      <c r="R389">
        <v>0</v>
      </c>
    </row>
    <row r="390" spans="1:18" x14ac:dyDescent="0.25">
      <c r="A390" s="3">
        <v>42047</v>
      </c>
      <c r="B390">
        <v>4000</v>
      </c>
      <c r="C390">
        <v>500</v>
      </c>
      <c r="D390">
        <v>100</v>
      </c>
      <c r="E390">
        <v>0</v>
      </c>
      <c r="F390">
        <v>13000</v>
      </c>
      <c r="G390">
        <v>1000</v>
      </c>
      <c r="H390">
        <v>2000</v>
      </c>
      <c r="I390">
        <v>400</v>
      </c>
      <c r="J390">
        <v>0</v>
      </c>
      <c r="K390">
        <v>0</v>
      </c>
      <c r="L390">
        <v>0</v>
      </c>
      <c r="M390">
        <v>-8200</v>
      </c>
      <c r="N390">
        <v>240001</v>
      </c>
      <c r="O390">
        <v>100000</v>
      </c>
      <c r="P390">
        <v>0</v>
      </c>
      <c r="Q390">
        <v>0</v>
      </c>
      <c r="R390">
        <v>0</v>
      </c>
    </row>
    <row r="391" spans="1:18" x14ac:dyDescent="0.25">
      <c r="A391" s="3">
        <v>42048</v>
      </c>
      <c r="B391">
        <v>4000</v>
      </c>
      <c r="C391">
        <v>500</v>
      </c>
      <c r="D391">
        <v>100</v>
      </c>
      <c r="E391">
        <v>0</v>
      </c>
      <c r="F391">
        <v>13000</v>
      </c>
      <c r="G391">
        <v>1000</v>
      </c>
      <c r="H391">
        <v>2000</v>
      </c>
      <c r="I391">
        <v>400</v>
      </c>
      <c r="J391">
        <v>0</v>
      </c>
      <c r="K391">
        <v>0</v>
      </c>
      <c r="L391">
        <v>0</v>
      </c>
      <c r="M391">
        <v>-8200</v>
      </c>
      <c r="N391">
        <v>240001</v>
      </c>
      <c r="O391">
        <v>100000</v>
      </c>
      <c r="P391">
        <v>0</v>
      </c>
      <c r="Q391">
        <v>0</v>
      </c>
      <c r="R391">
        <v>0</v>
      </c>
    </row>
    <row r="392" spans="1:18" x14ac:dyDescent="0.25">
      <c r="A392" s="3">
        <v>42051</v>
      </c>
      <c r="B392">
        <v>4000</v>
      </c>
      <c r="C392">
        <v>500</v>
      </c>
      <c r="D392">
        <v>100</v>
      </c>
      <c r="E392">
        <v>0</v>
      </c>
      <c r="F392">
        <v>13000</v>
      </c>
      <c r="G392">
        <v>1000</v>
      </c>
      <c r="H392">
        <v>2000</v>
      </c>
      <c r="I392">
        <v>400</v>
      </c>
      <c r="J392">
        <v>0</v>
      </c>
      <c r="K392">
        <v>0</v>
      </c>
      <c r="L392">
        <v>0</v>
      </c>
      <c r="M392">
        <v>-8200</v>
      </c>
      <c r="N392">
        <v>240001</v>
      </c>
      <c r="O392">
        <v>100000</v>
      </c>
      <c r="P392">
        <v>0</v>
      </c>
      <c r="Q392">
        <v>0</v>
      </c>
      <c r="R392">
        <v>0</v>
      </c>
    </row>
    <row r="393" spans="1:18" x14ac:dyDescent="0.25">
      <c r="A393" s="3">
        <v>42052</v>
      </c>
      <c r="B393">
        <v>4000</v>
      </c>
      <c r="C393">
        <v>500</v>
      </c>
      <c r="D393">
        <v>100</v>
      </c>
      <c r="E393">
        <v>0</v>
      </c>
      <c r="F393">
        <v>13000</v>
      </c>
      <c r="G393">
        <v>1000</v>
      </c>
      <c r="H393">
        <v>2000</v>
      </c>
      <c r="I393">
        <v>400</v>
      </c>
      <c r="J393">
        <v>0</v>
      </c>
      <c r="K393">
        <v>0</v>
      </c>
      <c r="L393">
        <v>0</v>
      </c>
      <c r="M393">
        <v>-8200</v>
      </c>
      <c r="N393">
        <v>240001</v>
      </c>
      <c r="O393">
        <v>100000</v>
      </c>
      <c r="P393">
        <v>0</v>
      </c>
      <c r="Q393">
        <v>0</v>
      </c>
      <c r="R393">
        <v>0</v>
      </c>
    </row>
    <row r="394" spans="1:18" x14ac:dyDescent="0.25">
      <c r="A394" s="3">
        <v>42053</v>
      </c>
      <c r="B394">
        <v>4000</v>
      </c>
      <c r="C394">
        <v>500</v>
      </c>
      <c r="D394">
        <v>100</v>
      </c>
      <c r="E394">
        <v>0</v>
      </c>
      <c r="F394">
        <v>13000</v>
      </c>
      <c r="G394">
        <v>1000</v>
      </c>
      <c r="H394">
        <v>2000</v>
      </c>
      <c r="I394">
        <v>400</v>
      </c>
      <c r="J394">
        <v>0</v>
      </c>
      <c r="K394">
        <v>0</v>
      </c>
      <c r="L394">
        <v>0</v>
      </c>
      <c r="M394">
        <v>-8200</v>
      </c>
      <c r="N394">
        <v>240001</v>
      </c>
      <c r="O394">
        <v>100000</v>
      </c>
      <c r="P394">
        <v>0</v>
      </c>
      <c r="Q394">
        <v>0</v>
      </c>
      <c r="R394">
        <v>0</v>
      </c>
    </row>
    <row r="395" spans="1:18" x14ac:dyDescent="0.25">
      <c r="A395" s="3">
        <v>42054</v>
      </c>
      <c r="B395">
        <v>4000</v>
      </c>
      <c r="C395">
        <v>500</v>
      </c>
      <c r="D395">
        <v>100</v>
      </c>
      <c r="E395">
        <v>0</v>
      </c>
      <c r="F395">
        <v>13000</v>
      </c>
      <c r="G395">
        <v>1000</v>
      </c>
      <c r="H395">
        <v>2000</v>
      </c>
      <c r="I395">
        <v>400</v>
      </c>
      <c r="J395">
        <v>0</v>
      </c>
      <c r="K395">
        <v>0</v>
      </c>
      <c r="L395">
        <v>0</v>
      </c>
      <c r="M395">
        <v>-8200</v>
      </c>
      <c r="N395">
        <v>240001</v>
      </c>
      <c r="O395">
        <v>100000</v>
      </c>
      <c r="P395">
        <v>0</v>
      </c>
      <c r="Q395">
        <v>0</v>
      </c>
      <c r="R395">
        <v>0</v>
      </c>
    </row>
    <row r="396" spans="1:18" x14ac:dyDescent="0.25">
      <c r="A396" s="3">
        <v>42055</v>
      </c>
      <c r="B396">
        <v>4000</v>
      </c>
      <c r="C396">
        <v>500</v>
      </c>
      <c r="D396">
        <v>100</v>
      </c>
      <c r="E396">
        <v>0</v>
      </c>
      <c r="F396">
        <v>13000</v>
      </c>
      <c r="G396">
        <v>1000</v>
      </c>
      <c r="H396">
        <v>2000</v>
      </c>
      <c r="I396">
        <v>400</v>
      </c>
      <c r="J396">
        <v>0</v>
      </c>
      <c r="K396">
        <v>0</v>
      </c>
      <c r="L396">
        <v>0</v>
      </c>
      <c r="M396">
        <v>-8200</v>
      </c>
      <c r="N396">
        <v>240001</v>
      </c>
      <c r="O396">
        <v>100000</v>
      </c>
      <c r="P396">
        <v>0</v>
      </c>
      <c r="Q396">
        <v>0</v>
      </c>
      <c r="R396">
        <v>0</v>
      </c>
    </row>
    <row r="397" spans="1:18" x14ac:dyDescent="0.25">
      <c r="A397" s="3">
        <v>42058</v>
      </c>
      <c r="B397">
        <v>4000</v>
      </c>
      <c r="C397">
        <v>500</v>
      </c>
      <c r="D397">
        <v>100</v>
      </c>
      <c r="E397">
        <v>0</v>
      </c>
      <c r="F397">
        <v>13000</v>
      </c>
      <c r="G397">
        <v>1000</v>
      </c>
      <c r="H397">
        <v>2000</v>
      </c>
      <c r="I397">
        <v>400</v>
      </c>
      <c r="J397">
        <v>0</v>
      </c>
      <c r="K397">
        <v>0</v>
      </c>
      <c r="L397">
        <v>0</v>
      </c>
      <c r="M397">
        <v>-8200</v>
      </c>
      <c r="N397">
        <v>240001</v>
      </c>
      <c r="O397">
        <v>100000</v>
      </c>
      <c r="P397">
        <v>0</v>
      </c>
      <c r="Q397">
        <v>0</v>
      </c>
      <c r="R397">
        <v>0</v>
      </c>
    </row>
    <row r="398" spans="1:18" x14ac:dyDescent="0.25">
      <c r="A398" s="3">
        <v>42059</v>
      </c>
      <c r="B398">
        <v>4000</v>
      </c>
      <c r="C398">
        <v>500</v>
      </c>
      <c r="D398">
        <v>100</v>
      </c>
      <c r="E398">
        <v>0</v>
      </c>
      <c r="F398">
        <v>13000</v>
      </c>
      <c r="G398">
        <v>1000</v>
      </c>
      <c r="H398">
        <v>2000</v>
      </c>
      <c r="I398">
        <v>400</v>
      </c>
      <c r="J398">
        <v>0</v>
      </c>
      <c r="K398">
        <v>0</v>
      </c>
      <c r="L398">
        <v>0</v>
      </c>
      <c r="M398">
        <v>-8200</v>
      </c>
      <c r="N398">
        <v>240001</v>
      </c>
      <c r="O398">
        <v>100000</v>
      </c>
      <c r="P398">
        <v>0</v>
      </c>
      <c r="Q398">
        <v>0</v>
      </c>
      <c r="R398">
        <v>0</v>
      </c>
    </row>
    <row r="399" spans="1:18" x14ac:dyDescent="0.25">
      <c r="A399" s="3">
        <v>42060</v>
      </c>
      <c r="B399">
        <v>4000</v>
      </c>
      <c r="C399">
        <v>500</v>
      </c>
      <c r="D399">
        <v>100</v>
      </c>
      <c r="E399">
        <v>0</v>
      </c>
      <c r="F399">
        <v>13000</v>
      </c>
      <c r="G399">
        <v>1000</v>
      </c>
      <c r="H399">
        <v>2000</v>
      </c>
      <c r="I399">
        <v>400</v>
      </c>
      <c r="J399">
        <v>0</v>
      </c>
      <c r="K399">
        <v>0</v>
      </c>
      <c r="L399">
        <v>0</v>
      </c>
      <c r="M399">
        <v>-8200</v>
      </c>
      <c r="N399">
        <v>240001</v>
      </c>
      <c r="O399">
        <v>100000</v>
      </c>
      <c r="P399">
        <v>0</v>
      </c>
      <c r="Q399">
        <v>0</v>
      </c>
      <c r="R399">
        <v>0</v>
      </c>
    </row>
    <row r="400" spans="1:18" x14ac:dyDescent="0.25">
      <c r="A400" s="3">
        <v>42061</v>
      </c>
      <c r="B400">
        <v>4000</v>
      </c>
      <c r="C400">
        <v>500</v>
      </c>
      <c r="D400">
        <v>100</v>
      </c>
      <c r="E400">
        <v>0</v>
      </c>
      <c r="F400">
        <v>13000</v>
      </c>
      <c r="G400">
        <v>1000</v>
      </c>
      <c r="H400">
        <v>2000</v>
      </c>
      <c r="I400">
        <v>400</v>
      </c>
      <c r="J400">
        <v>0</v>
      </c>
      <c r="K400">
        <v>0</v>
      </c>
      <c r="L400">
        <v>0</v>
      </c>
      <c r="M400">
        <v>-8200</v>
      </c>
      <c r="N400">
        <v>240001</v>
      </c>
      <c r="O400">
        <v>100000</v>
      </c>
      <c r="P400">
        <v>0</v>
      </c>
      <c r="Q400">
        <v>0</v>
      </c>
      <c r="R400">
        <v>0</v>
      </c>
    </row>
    <row r="401" spans="1:18" x14ac:dyDescent="0.25">
      <c r="A401" s="3">
        <v>42062</v>
      </c>
      <c r="B401">
        <v>4000</v>
      </c>
      <c r="C401">
        <v>500</v>
      </c>
      <c r="D401">
        <v>100</v>
      </c>
      <c r="E401">
        <v>0</v>
      </c>
      <c r="F401">
        <v>13000</v>
      </c>
      <c r="G401">
        <v>1000</v>
      </c>
      <c r="H401">
        <v>2000</v>
      </c>
      <c r="I401">
        <v>400</v>
      </c>
      <c r="J401">
        <v>0</v>
      </c>
      <c r="K401">
        <v>0</v>
      </c>
      <c r="L401">
        <v>0</v>
      </c>
      <c r="M401">
        <v>-8200</v>
      </c>
      <c r="N401">
        <v>240001</v>
      </c>
      <c r="O401">
        <v>100000</v>
      </c>
      <c r="P401">
        <v>0</v>
      </c>
      <c r="Q401">
        <v>0</v>
      </c>
      <c r="R401">
        <v>0</v>
      </c>
    </row>
    <row r="402" spans="1:18" x14ac:dyDescent="0.25">
      <c r="A402" s="3">
        <v>42065</v>
      </c>
      <c r="B402">
        <v>4000</v>
      </c>
      <c r="C402">
        <v>500</v>
      </c>
      <c r="D402">
        <v>100</v>
      </c>
      <c r="E402">
        <v>0</v>
      </c>
      <c r="F402">
        <v>13000</v>
      </c>
      <c r="G402">
        <v>1000</v>
      </c>
      <c r="H402">
        <v>2000</v>
      </c>
      <c r="I402">
        <v>400</v>
      </c>
      <c r="J402">
        <v>0</v>
      </c>
      <c r="K402">
        <v>0</v>
      </c>
      <c r="L402">
        <v>0</v>
      </c>
      <c r="M402">
        <v>-8200</v>
      </c>
      <c r="N402">
        <v>240001</v>
      </c>
      <c r="O402">
        <v>100000</v>
      </c>
      <c r="P402">
        <v>0</v>
      </c>
      <c r="Q402">
        <v>0</v>
      </c>
      <c r="R402">
        <v>0</v>
      </c>
    </row>
    <row r="403" spans="1:18" x14ac:dyDescent="0.25">
      <c r="A403" s="3">
        <v>42066</v>
      </c>
      <c r="B403">
        <v>4000</v>
      </c>
      <c r="C403">
        <v>500</v>
      </c>
      <c r="D403">
        <v>100</v>
      </c>
      <c r="E403">
        <v>0</v>
      </c>
      <c r="F403">
        <v>13000</v>
      </c>
      <c r="G403">
        <v>1000</v>
      </c>
      <c r="H403">
        <v>2000</v>
      </c>
      <c r="I403">
        <v>400</v>
      </c>
      <c r="J403">
        <v>0</v>
      </c>
      <c r="K403">
        <v>0</v>
      </c>
      <c r="L403">
        <v>0</v>
      </c>
      <c r="M403">
        <v>-8200</v>
      </c>
      <c r="N403">
        <v>240001</v>
      </c>
      <c r="O403">
        <v>100000</v>
      </c>
      <c r="P403">
        <v>0</v>
      </c>
      <c r="Q403">
        <v>0</v>
      </c>
      <c r="R403">
        <v>0</v>
      </c>
    </row>
    <row r="404" spans="1:18" x14ac:dyDescent="0.25">
      <c r="A404" s="3">
        <v>42067</v>
      </c>
      <c r="B404">
        <v>4000</v>
      </c>
      <c r="C404">
        <v>500</v>
      </c>
      <c r="D404">
        <v>100</v>
      </c>
      <c r="E404">
        <v>0</v>
      </c>
      <c r="F404">
        <v>13000</v>
      </c>
      <c r="G404">
        <v>1000</v>
      </c>
      <c r="H404">
        <v>2000</v>
      </c>
      <c r="I404">
        <v>400</v>
      </c>
      <c r="J404">
        <v>0</v>
      </c>
      <c r="K404">
        <v>0</v>
      </c>
      <c r="L404">
        <v>0</v>
      </c>
      <c r="M404">
        <v>-8200</v>
      </c>
      <c r="N404">
        <v>240001</v>
      </c>
      <c r="O404">
        <v>100000</v>
      </c>
      <c r="P404">
        <v>0</v>
      </c>
      <c r="Q404">
        <v>0</v>
      </c>
      <c r="R404">
        <v>0</v>
      </c>
    </row>
    <row r="405" spans="1:18" x14ac:dyDescent="0.25">
      <c r="A405" s="3">
        <v>42068</v>
      </c>
      <c r="B405">
        <v>4000</v>
      </c>
      <c r="C405">
        <v>500</v>
      </c>
      <c r="D405">
        <v>100</v>
      </c>
      <c r="E405">
        <v>0</v>
      </c>
      <c r="F405">
        <v>13000</v>
      </c>
      <c r="G405">
        <v>1000</v>
      </c>
      <c r="H405">
        <v>2000</v>
      </c>
      <c r="I405">
        <v>400</v>
      </c>
      <c r="J405">
        <v>0</v>
      </c>
      <c r="K405">
        <v>0</v>
      </c>
      <c r="L405">
        <v>0</v>
      </c>
      <c r="M405">
        <v>-8200</v>
      </c>
      <c r="N405">
        <v>240001</v>
      </c>
      <c r="O405">
        <v>100000</v>
      </c>
      <c r="P405">
        <v>0</v>
      </c>
      <c r="Q405">
        <v>0</v>
      </c>
      <c r="R405">
        <v>0</v>
      </c>
    </row>
    <row r="406" spans="1:18" x14ac:dyDescent="0.25">
      <c r="A406" s="3">
        <v>42069</v>
      </c>
      <c r="B406">
        <v>4000</v>
      </c>
      <c r="C406">
        <v>500</v>
      </c>
      <c r="D406">
        <v>100</v>
      </c>
      <c r="E406">
        <v>0</v>
      </c>
      <c r="F406">
        <v>13000</v>
      </c>
      <c r="G406">
        <v>1000</v>
      </c>
      <c r="H406">
        <v>2000</v>
      </c>
      <c r="I406">
        <v>400</v>
      </c>
      <c r="J406">
        <v>0</v>
      </c>
      <c r="K406">
        <v>0</v>
      </c>
      <c r="L406">
        <v>0</v>
      </c>
      <c r="M406">
        <v>-8200</v>
      </c>
      <c r="N406">
        <v>240001</v>
      </c>
      <c r="O406">
        <v>100000</v>
      </c>
      <c r="P406">
        <v>0</v>
      </c>
      <c r="Q406">
        <v>0</v>
      </c>
      <c r="R406">
        <v>0</v>
      </c>
    </row>
    <row r="407" spans="1:18" x14ac:dyDescent="0.25">
      <c r="A407" s="3">
        <v>42072</v>
      </c>
      <c r="B407">
        <v>4000</v>
      </c>
      <c r="C407">
        <v>500</v>
      </c>
      <c r="D407">
        <v>100</v>
      </c>
      <c r="E407">
        <v>0</v>
      </c>
      <c r="F407">
        <v>13000</v>
      </c>
      <c r="G407">
        <v>1000</v>
      </c>
      <c r="H407">
        <v>2000</v>
      </c>
      <c r="I407">
        <v>400</v>
      </c>
      <c r="J407">
        <v>0</v>
      </c>
      <c r="K407">
        <v>0</v>
      </c>
      <c r="L407">
        <v>0</v>
      </c>
      <c r="M407">
        <v>-8200</v>
      </c>
      <c r="N407">
        <v>240001</v>
      </c>
      <c r="O407">
        <v>100000</v>
      </c>
      <c r="P407">
        <v>0</v>
      </c>
      <c r="Q407">
        <v>0</v>
      </c>
      <c r="R407">
        <v>0</v>
      </c>
    </row>
    <row r="408" spans="1:18" x14ac:dyDescent="0.25">
      <c r="A408" s="3">
        <v>42073</v>
      </c>
      <c r="B408">
        <v>4000</v>
      </c>
      <c r="C408">
        <v>500</v>
      </c>
      <c r="D408">
        <v>100</v>
      </c>
      <c r="E408">
        <v>0</v>
      </c>
      <c r="F408">
        <v>13000</v>
      </c>
      <c r="G408">
        <v>1000</v>
      </c>
      <c r="H408">
        <v>2000</v>
      </c>
      <c r="I408">
        <v>400</v>
      </c>
      <c r="J408">
        <v>0</v>
      </c>
      <c r="K408">
        <v>0</v>
      </c>
      <c r="L408">
        <v>0</v>
      </c>
      <c r="M408">
        <v>-8200</v>
      </c>
      <c r="N408">
        <v>240001</v>
      </c>
      <c r="O408">
        <v>100000</v>
      </c>
      <c r="P408">
        <v>0</v>
      </c>
      <c r="Q408">
        <v>0</v>
      </c>
      <c r="R408">
        <v>0</v>
      </c>
    </row>
    <row r="409" spans="1:18" x14ac:dyDescent="0.25">
      <c r="A409" s="3">
        <v>42074</v>
      </c>
      <c r="B409">
        <v>4000</v>
      </c>
      <c r="C409">
        <v>500</v>
      </c>
      <c r="D409">
        <v>100</v>
      </c>
      <c r="E409">
        <v>0</v>
      </c>
      <c r="F409">
        <v>13000</v>
      </c>
      <c r="G409">
        <v>1000</v>
      </c>
      <c r="H409">
        <v>2000</v>
      </c>
      <c r="I409">
        <v>400</v>
      </c>
      <c r="J409">
        <v>0</v>
      </c>
      <c r="K409">
        <v>0</v>
      </c>
      <c r="L409">
        <v>0</v>
      </c>
      <c r="M409">
        <v>-8200</v>
      </c>
      <c r="N409">
        <v>240001</v>
      </c>
      <c r="O409">
        <v>100000</v>
      </c>
      <c r="P409">
        <v>0</v>
      </c>
      <c r="Q409">
        <v>0</v>
      </c>
      <c r="R409">
        <v>0</v>
      </c>
    </row>
    <row r="410" spans="1:18" x14ac:dyDescent="0.25">
      <c r="A410" s="3">
        <v>42075</v>
      </c>
      <c r="B410">
        <v>4000</v>
      </c>
      <c r="C410">
        <v>500</v>
      </c>
      <c r="D410">
        <v>100</v>
      </c>
      <c r="E410">
        <v>0</v>
      </c>
      <c r="F410">
        <v>13000</v>
      </c>
      <c r="G410">
        <v>1000</v>
      </c>
      <c r="H410">
        <v>2000</v>
      </c>
      <c r="I410">
        <v>400</v>
      </c>
      <c r="J410">
        <v>0</v>
      </c>
      <c r="K410">
        <v>0</v>
      </c>
      <c r="L410">
        <v>0</v>
      </c>
      <c r="M410">
        <v>-8200</v>
      </c>
      <c r="N410">
        <v>240001</v>
      </c>
      <c r="O410">
        <v>100000</v>
      </c>
      <c r="P410">
        <v>0</v>
      </c>
      <c r="Q410">
        <v>0</v>
      </c>
      <c r="R410">
        <v>0</v>
      </c>
    </row>
    <row r="411" spans="1:18" x14ac:dyDescent="0.25">
      <c r="A411" s="3">
        <v>42076</v>
      </c>
      <c r="B411">
        <v>4000</v>
      </c>
      <c r="C411">
        <v>500</v>
      </c>
      <c r="D411">
        <v>100</v>
      </c>
      <c r="E411">
        <v>0</v>
      </c>
      <c r="F411">
        <v>13000</v>
      </c>
      <c r="G411">
        <v>1000</v>
      </c>
      <c r="H411">
        <v>2000</v>
      </c>
      <c r="I411">
        <v>400</v>
      </c>
      <c r="J411">
        <v>0</v>
      </c>
      <c r="K411">
        <v>0</v>
      </c>
      <c r="L411">
        <v>0</v>
      </c>
      <c r="M411">
        <v>-8200</v>
      </c>
      <c r="N411">
        <v>240001</v>
      </c>
      <c r="O411">
        <v>100000</v>
      </c>
      <c r="P411">
        <v>0</v>
      </c>
      <c r="Q411">
        <v>0</v>
      </c>
      <c r="R411">
        <v>0</v>
      </c>
    </row>
    <row r="412" spans="1:18" x14ac:dyDescent="0.25">
      <c r="A412" s="3">
        <v>42079</v>
      </c>
      <c r="B412">
        <v>4000</v>
      </c>
      <c r="C412">
        <v>500</v>
      </c>
      <c r="D412">
        <v>100</v>
      </c>
      <c r="E412">
        <v>0</v>
      </c>
      <c r="F412">
        <v>13000</v>
      </c>
      <c r="G412">
        <v>1000</v>
      </c>
      <c r="H412">
        <v>2000</v>
      </c>
      <c r="I412">
        <v>400</v>
      </c>
      <c r="J412">
        <v>0</v>
      </c>
      <c r="K412">
        <v>0</v>
      </c>
      <c r="L412">
        <v>0</v>
      </c>
      <c r="M412">
        <v>-8200</v>
      </c>
      <c r="N412">
        <v>240001</v>
      </c>
      <c r="O412">
        <v>100000</v>
      </c>
      <c r="P412">
        <v>0</v>
      </c>
      <c r="Q412">
        <v>0</v>
      </c>
      <c r="R412">
        <v>0</v>
      </c>
    </row>
    <row r="413" spans="1:18" x14ac:dyDescent="0.25">
      <c r="A413" s="3">
        <v>42080</v>
      </c>
      <c r="B413">
        <v>4000</v>
      </c>
      <c r="C413">
        <v>500</v>
      </c>
      <c r="D413">
        <v>100</v>
      </c>
      <c r="E413">
        <v>0</v>
      </c>
      <c r="F413">
        <v>13000</v>
      </c>
      <c r="G413">
        <v>1000</v>
      </c>
      <c r="H413">
        <v>2000</v>
      </c>
      <c r="I413">
        <v>400</v>
      </c>
      <c r="J413">
        <v>0</v>
      </c>
      <c r="K413">
        <v>0</v>
      </c>
      <c r="L413">
        <v>0</v>
      </c>
      <c r="M413">
        <v>-8200</v>
      </c>
      <c r="N413">
        <v>240001</v>
      </c>
      <c r="O413">
        <v>100000</v>
      </c>
      <c r="P413">
        <v>0</v>
      </c>
      <c r="Q413">
        <v>0</v>
      </c>
      <c r="R413">
        <v>0</v>
      </c>
    </row>
    <row r="414" spans="1:18" x14ac:dyDescent="0.25">
      <c r="A414" s="3">
        <v>42081</v>
      </c>
      <c r="B414">
        <v>4000</v>
      </c>
      <c r="C414">
        <v>500</v>
      </c>
      <c r="D414">
        <v>100</v>
      </c>
      <c r="E414">
        <v>0</v>
      </c>
      <c r="F414">
        <v>13000</v>
      </c>
      <c r="G414">
        <v>1000</v>
      </c>
      <c r="H414">
        <v>2000</v>
      </c>
      <c r="I414">
        <v>400</v>
      </c>
      <c r="J414">
        <v>0</v>
      </c>
      <c r="K414">
        <v>0</v>
      </c>
      <c r="L414">
        <v>0</v>
      </c>
      <c r="M414">
        <v>-8200</v>
      </c>
      <c r="N414">
        <v>240001</v>
      </c>
      <c r="O414">
        <v>100000</v>
      </c>
      <c r="P414">
        <v>0</v>
      </c>
      <c r="Q414">
        <v>0</v>
      </c>
      <c r="R414">
        <v>0</v>
      </c>
    </row>
    <row r="415" spans="1:18" x14ac:dyDescent="0.25">
      <c r="A415" s="3">
        <v>42082</v>
      </c>
      <c r="B415">
        <v>4000</v>
      </c>
      <c r="C415">
        <v>500</v>
      </c>
      <c r="D415">
        <v>100</v>
      </c>
      <c r="E415">
        <v>0</v>
      </c>
      <c r="F415">
        <v>13000</v>
      </c>
      <c r="G415">
        <v>1000</v>
      </c>
      <c r="H415">
        <v>2000</v>
      </c>
      <c r="I415">
        <v>400</v>
      </c>
      <c r="J415">
        <v>0</v>
      </c>
      <c r="K415">
        <v>0</v>
      </c>
      <c r="L415">
        <v>0</v>
      </c>
      <c r="M415">
        <v>-8200</v>
      </c>
      <c r="N415">
        <v>240001</v>
      </c>
      <c r="O415">
        <v>100000</v>
      </c>
      <c r="P415">
        <v>0</v>
      </c>
      <c r="Q415">
        <v>0</v>
      </c>
      <c r="R415">
        <v>0</v>
      </c>
    </row>
    <row r="416" spans="1:18" x14ac:dyDescent="0.25">
      <c r="A416" s="3">
        <v>42083</v>
      </c>
      <c r="B416">
        <v>4000</v>
      </c>
      <c r="C416">
        <v>500</v>
      </c>
      <c r="D416">
        <v>100</v>
      </c>
      <c r="E416">
        <v>0</v>
      </c>
      <c r="F416">
        <v>13000</v>
      </c>
      <c r="G416">
        <v>1000</v>
      </c>
      <c r="H416">
        <v>2000</v>
      </c>
      <c r="I416">
        <v>400</v>
      </c>
      <c r="J416">
        <v>0</v>
      </c>
      <c r="K416">
        <v>0</v>
      </c>
      <c r="L416">
        <v>0</v>
      </c>
      <c r="M416">
        <v>-8200</v>
      </c>
      <c r="N416">
        <v>240001</v>
      </c>
      <c r="O416">
        <v>100000</v>
      </c>
      <c r="P416">
        <v>0</v>
      </c>
      <c r="Q416">
        <v>0</v>
      </c>
      <c r="R416">
        <v>0</v>
      </c>
    </row>
    <row r="417" spans="1:18" x14ac:dyDescent="0.25">
      <c r="A417" s="3">
        <v>42086</v>
      </c>
      <c r="B417">
        <v>4000</v>
      </c>
      <c r="C417">
        <v>500</v>
      </c>
      <c r="D417">
        <v>100</v>
      </c>
      <c r="E417">
        <v>0</v>
      </c>
      <c r="F417">
        <v>13000</v>
      </c>
      <c r="G417">
        <v>1000</v>
      </c>
      <c r="H417">
        <v>2000</v>
      </c>
      <c r="I417">
        <v>400</v>
      </c>
      <c r="J417">
        <v>0</v>
      </c>
      <c r="K417">
        <v>0</v>
      </c>
      <c r="L417">
        <v>0</v>
      </c>
      <c r="M417">
        <v>-8200</v>
      </c>
      <c r="N417">
        <v>240001</v>
      </c>
      <c r="O417">
        <v>100000</v>
      </c>
      <c r="P417">
        <v>0</v>
      </c>
      <c r="Q417">
        <v>0</v>
      </c>
      <c r="R417">
        <v>0</v>
      </c>
    </row>
    <row r="418" spans="1:18" x14ac:dyDescent="0.25">
      <c r="A418" s="3">
        <v>42087</v>
      </c>
      <c r="B418">
        <v>4000</v>
      </c>
      <c r="C418">
        <v>500</v>
      </c>
      <c r="D418">
        <v>100</v>
      </c>
      <c r="E418">
        <v>0</v>
      </c>
      <c r="F418">
        <v>13000</v>
      </c>
      <c r="G418">
        <v>1000</v>
      </c>
      <c r="H418">
        <v>2000</v>
      </c>
      <c r="I418">
        <v>400</v>
      </c>
      <c r="J418">
        <v>0</v>
      </c>
      <c r="K418">
        <v>0</v>
      </c>
      <c r="L418">
        <v>0</v>
      </c>
      <c r="M418">
        <v>-8200</v>
      </c>
      <c r="N418">
        <v>240001</v>
      </c>
      <c r="O418">
        <v>100000</v>
      </c>
      <c r="P418">
        <v>0</v>
      </c>
      <c r="Q418">
        <v>0</v>
      </c>
      <c r="R418">
        <v>0</v>
      </c>
    </row>
    <row r="419" spans="1:18" x14ac:dyDescent="0.25">
      <c r="A419" s="3">
        <v>42088</v>
      </c>
      <c r="B419">
        <v>4000</v>
      </c>
      <c r="C419">
        <v>500</v>
      </c>
      <c r="D419">
        <v>100</v>
      </c>
      <c r="E419">
        <v>0</v>
      </c>
      <c r="F419">
        <v>13000</v>
      </c>
      <c r="G419">
        <v>1000</v>
      </c>
      <c r="H419">
        <v>2000</v>
      </c>
      <c r="I419">
        <v>400</v>
      </c>
      <c r="J419">
        <v>0</v>
      </c>
      <c r="K419">
        <v>0</v>
      </c>
      <c r="L419">
        <v>0</v>
      </c>
      <c r="M419">
        <v>-8200</v>
      </c>
      <c r="N419">
        <v>240001</v>
      </c>
      <c r="O419">
        <v>100000</v>
      </c>
      <c r="P419">
        <v>0</v>
      </c>
      <c r="Q419">
        <v>0</v>
      </c>
      <c r="R419">
        <v>0</v>
      </c>
    </row>
    <row r="420" spans="1:18" x14ac:dyDescent="0.25">
      <c r="A420" s="3">
        <v>42089</v>
      </c>
      <c r="B420">
        <v>4000</v>
      </c>
      <c r="C420">
        <v>500</v>
      </c>
      <c r="D420">
        <v>100</v>
      </c>
      <c r="E420">
        <v>0</v>
      </c>
      <c r="F420">
        <v>13000</v>
      </c>
      <c r="G420">
        <v>1000</v>
      </c>
      <c r="H420">
        <v>2000</v>
      </c>
      <c r="I420">
        <v>400</v>
      </c>
      <c r="J420">
        <v>0</v>
      </c>
      <c r="K420">
        <v>0</v>
      </c>
      <c r="L420">
        <v>0</v>
      </c>
      <c r="M420">
        <v>-8200</v>
      </c>
      <c r="N420">
        <v>240001</v>
      </c>
      <c r="O420">
        <v>100000</v>
      </c>
      <c r="P420">
        <v>0</v>
      </c>
      <c r="Q420">
        <v>0</v>
      </c>
      <c r="R420">
        <v>0</v>
      </c>
    </row>
    <row r="421" spans="1:18" x14ac:dyDescent="0.25">
      <c r="A421" s="3">
        <v>42090</v>
      </c>
      <c r="B421">
        <v>4000</v>
      </c>
      <c r="C421">
        <v>500</v>
      </c>
      <c r="D421">
        <v>100</v>
      </c>
      <c r="E421">
        <v>0</v>
      </c>
      <c r="F421">
        <v>13000</v>
      </c>
      <c r="G421">
        <v>1000</v>
      </c>
      <c r="H421">
        <v>2000</v>
      </c>
      <c r="I421">
        <v>400</v>
      </c>
      <c r="J421">
        <v>0</v>
      </c>
      <c r="K421">
        <v>0</v>
      </c>
      <c r="L421">
        <v>0</v>
      </c>
      <c r="M421">
        <v>-8200</v>
      </c>
      <c r="N421">
        <v>240001</v>
      </c>
      <c r="O421">
        <v>100000</v>
      </c>
      <c r="P421">
        <v>0</v>
      </c>
      <c r="Q421">
        <v>0</v>
      </c>
      <c r="R421">
        <v>0</v>
      </c>
    </row>
    <row r="422" spans="1:18" x14ac:dyDescent="0.25">
      <c r="A422" s="3">
        <v>42093</v>
      </c>
      <c r="B422">
        <v>4000</v>
      </c>
      <c r="C422">
        <v>500</v>
      </c>
      <c r="D422">
        <v>100</v>
      </c>
      <c r="E422">
        <v>0</v>
      </c>
      <c r="F422">
        <v>13000</v>
      </c>
      <c r="G422">
        <v>1000</v>
      </c>
      <c r="H422">
        <v>2000</v>
      </c>
      <c r="I422">
        <v>400</v>
      </c>
      <c r="J422">
        <v>0</v>
      </c>
      <c r="K422">
        <v>0</v>
      </c>
      <c r="L422">
        <v>0</v>
      </c>
      <c r="M422">
        <v>-8200</v>
      </c>
      <c r="N422">
        <v>240001</v>
      </c>
      <c r="O422">
        <v>100000</v>
      </c>
      <c r="P422">
        <v>0</v>
      </c>
      <c r="Q422">
        <v>0</v>
      </c>
      <c r="R422">
        <v>0</v>
      </c>
    </row>
    <row r="423" spans="1:18" x14ac:dyDescent="0.25">
      <c r="A423" s="3">
        <v>42094</v>
      </c>
      <c r="B423">
        <v>4000</v>
      </c>
      <c r="C423">
        <v>500</v>
      </c>
      <c r="D423">
        <v>100</v>
      </c>
      <c r="E423">
        <v>0</v>
      </c>
      <c r="F423">
        <v>13000</v>
      </c>
      <c r="G423">
        <v>1000</v>
      </c>
      <c r="H423">
        <v>2000</v>
      </c>
      <c r="I423">
        <v>400</v>
      </c>
      <c r="J423">
        <v>0</v>
      </c>
      <c r="K423">
        <v>0</v>
      </c>
      <c r="L423">
        <v>0</v>
      </c>
      <c r="M423">
        <v>-8200</v>
      </c>
      <c r="N423">
        <v>240001</v>
      </c>
      <c r="O423">
        <v>100000</v>
      </c>
      <c r="P423">
        <v>0</v>
      </c>
      <c r="Q423">
        <v>0</v>
      </c>
      <c r="R423">
        <v>0</v>
      </c>
    </row>
    <row r="424" spans="1:18" x14ac:dyDescent="0.25">
      <c r="A424" s="3">
        <v>42095</v>
      </c>
      <c r="B424">
        <v>4000</v>
      </c>
      <c r="C424">
        <v>500</v>
      </c>
      <c r="D424">
        <v>100</v>
      </c>
      <c r="E424">
        <v>0</v>
      </c>
      <c r="F424">
        <v>13000</v>
      </c>
      <c r="G424">
        <v>1000</v>
      </c>
      <c r="H424">
        <v>2000</v>
      </c>
      <c r="I424">
        <v>400</v>
      </c>
      <c r="J424">
        <v>0</v>
      </c>
      <c r="K424">
        <v>0</v>
      </c>
      <c r="L424">
        <v>0</v>
      </c>
      <c r="M424">
        <v>-8200</v>
      </c>
      <c r="N424">
        <v>240001</v>
      </c>
      <c r="O424">
        <v>100000</v>
      </c>
      <c r="P424">
        <v>0</v>
      </c>
      <c r="Q424">
        <v>0</v>
      </c>
      <c r="R424">
        <v>0</v>
      </c>
    </row>
    <row r="425" spans="1:18" x14ac:dyDescent="0.25">
      <c r="A425" s="3">
        <v>42096</v>
      </c>
      <c r="B425">
        <v>4000</v>
      </c>
      <c r="C425">
        <v>500</v>
      </c>
      <c r="D425">
        <v>100</v>
      </c>
      <c r="E425">
        <v>0</v>
      </c>
      <c r="F425">
        <v>13000</v>
      </c>
      <c r="G425">
        <v>1000</v>
      </c>
      <c r="H425">
        <v>2000</v>
      </c>
      <c r="I425">
        <v>400</v>
      </c>
      <c r="J425">
        <v>0</v>
      </c>
      <c r="K425">
        <v>0</v>
      </c>
      <c r="L425">
        <v>0</v>
      </c>
      <c r="M425">
        <v>-8200</v>
      </c>
      <c r="N425">
        <v>240001</v>
      </c>
      <c r="O425">
        <v>100000</v>
      </c>
      <c r="P425">
        <v>0</v>
      </c>
      <c r="Q425">
        <v>0</v>
      </c>
      <c r="R425">
        <v>0</v>
      </c>
    </row>
    <row r="426" spans="1:18" x14ac:dyDescent="0.25">
      <c r="A426" s="3">
        <v>42097</v>
      </c>
      <c r="B426">
        <v>4000</v>
      </c>
      <c r="C426">
        <v>500</v>
      </c>
      <c r="D426">
        <v>100</v>
      </c>
      <c r="E426">
        <v>0</v>
      </c>
      <c r="F426">
        <v>13000</v>
      </c>
      <c r="G426">
        <v>1000</v>
      </c>
      <c r="H426">
        <v>2000</v>
      </c>
      <c r="I426">
        <v>400</v>
      </c>
      <c r="J426">
        <v>0</v>
      </c>
      <c r="K426">
        <v>0</v>
      </c>
      <c r="L426">
        <v>0</v>
      </c>
      <c r="M426">
        <v>-8200</v>
      </c>
      <c r="N426">
        <v>240001</v>
      </c>
      <c r="O426">
        <v>100000</v>
      </c>
      <c r="P426">
        <v>0</v>
      </c>
      <c r="Q426">
        <v>0</v>
      </c>
      <c r="R426">
        <v>0</v>
      </c>
    </row>
    <row r="427" spans="1:18" x14ac:dyDescent="0.25">
      <c r="A427" s="3">
        <v>42100</v>
      </c>
      <c r="B427">
        <v>4000</v>
      </c>
      <c r="C427">
        <v>500</v>
      </c>
      <c r="D427">
        <v>100</v>
      </c>
      <c r="E427">
        <v>0</v>
      </c>
      <c r="F427">
        <v>13000</v>
      </c>
      <c r="G427">
        <v>1000</v>
      </c>
      <c r="H427">
        <v>2000</v>
      </c>
      <c r="I427">
        <v>400</v>
      </c>
      <c r="J427">
        <v>0</v>
      </c>
      <c r="K427">
        <v>0</v>
      </c>
      <c r="L427">
        <v>0</v>
      </c>
      <c r="M427">
        <v>-8200</v>
      </c>
      <c r="N427">
        <v>240001</v>
      </c>
      <c r="O427">
        <v>100000</v>
      </c>
      <c r="P427">
        <v>0</v>
      </c>
      <c r="Q427">
        <v>0</v>
      </c>
      <c r="R427">
        <v>0</v>
      </c>
    </row>
    <row r="428" spans="1:18" x14ac:dyDescent="0.25">
      <c r="A428" s="3">
        <v>42101</v>
      </c>
      <c r="B428">
        <v>4000</v>
      </c>
      <c r="C428">
        <v>500</v>
      </c>
      <c r="D428">
        <v>100</v>
      </c>
      <c r="E428">
        <v>0</v>
      </c>
      <c r="F428">
        <v>13000</v>
      </c>
      <c r="G428">
        <v>1000</v>
      </c>
      <c r="H428">
        <v>2000</v>
      </c>
      <c r="I428">
        <v>400</v>
      </c>
      <c r="J428">
        <v>0</v>
      </c>
      <c r="K428">
        <v>0</v>
      </c>
      <c r="L428">
        <v>0</v>
      </c>
      <c r="M428">
        <v>-8200</v>
      </c>
      <c r="N428">
        <v>240001</v>
      </c>
      <c r="O428">
        <v>100000</v>
      </c>
      <c r="P428">
        <v>0</v>
      </c>
      <c r="Q428">
        <v>0</v>
      </c>
      <c r="R428">
        <v>0</v>
      </c>
    </row>
    <row r="429" spans="1:18" x14ac:dyDescent="0.25">
      <c r="A429" s="3">
        <v>42102</v>
      </c>
      <c r="B429">
        <v>4000</v>
      </c>
      <c r="C429">
        <v>500</v>
      </c>
      <c r="D429">
        <v>100</v>
      </c>
      <c r="E429">
        <v>0</v>
      </c>
      <c r="F429">
        <v>13000</v>
      </c>
      <c r="G429">
        <v>1000</v>
      </c>
      <c r="H429">
        <v>2000</v>
      </c>
      <c r="I429">
        <v>400</v>
      </c>
      <c r="J429">
        <v>0</v>
      </c>
      <c r="K429">
        <v>0</v>
      </c>
      <c r="L429">
        <v>0</v>
      </c>
      <c r="M429">
        <v>-8200</v>
      </c>
      <c r="N429">
        <v>240001</v>
      </c>
      <c r="O429">
        <v>100000</v>
      </c>
      <c r="P429">
        <v>0</v>
      </c>
      <c r="Q429">
        <v>0</v>
      </c>
      <c r="R429">
        <v>0</v>
      </c>
    </row>
    <row r="430" spans="1:18" x14ac:dyDescent="0.25">
      <c r="A430" s="3">
        <v>42103</v>
      </c>
      <c r="B430">
        <v>4000</v>
      </c>
      <c r="C430">
        <v>500</v>
      </c>
      <c r="D430">
        <v>100</v>
      </c>
      <c r="E430">
        <v>0</v>
      </c>
      <c r="F430">
        <v>13000</v>
      </c>
      <c r="G430">
        <v>1000</v>
      </c>
      <c r="H430">
        <v>2000</v>
      </c>
      <c r="I430">
        <v>400</v>
      </c>
      <c r="J430">
        <v>0</v>
      </c>
      <c r="K430">
        <v>0</v>
      </c>
      <c r="L430">
        <v>0</v>
      </c>
      <c r="M430">
        <v>-8200</v>
      </c>
      <c r="N430">
        <v>240001</v>
      </c>
      <c r="O430">
        <v>100000</v>
      </c>
      <c r="P430">
        <v>0</v>
      </c>
      <c r="Q430">
        <v>0</v>
      </c>
      <c r="R430">
        <v>0</v>
      </c>
    </row>
    <row r="431" spans="1:18" x14ac:dyDescent="0.25">
      <c r="A431" s="3">
        <v>42104</v>
      </c>
      <c r="B431">
        <v>4000</v>
      </c>
      <c r="C431">
        <v>500</v>
      </c>
      <c r="D431">
        <v>100</v>
      </c>
      <c r="E431">
        <v>0</v>
      </c>
      <c r="F431">
        <v>13000</v>
      </c>
      <c r="G431">
        <v>1000</v>
      </c>
      <c r="H431">
        <v>2000</v>
      </c>
      <c r="I431">
        <v>400</v>
      </c>
      <c r="J431">
        <v>0</v>
      </c>
      <c r="K431">
        <v>0</v>
      </c>
      <c r="L431">
        <v>0</v>
      </c>
      <c r="M431">
        <v>-8200</v>
      </c>
      <c r="N431">
        <v>240001</v>
      </c>
      <c r="O431">
        <v>100000</v>
      </c>
      <c r="P431">
        <v>0</v>
      </c>
      <c r="Q431">
        <v>0</v>
      </c>
      <c r="R431">
        <v>0</v>
      </c>
    </row>
    <row r="432" spans="1:18" x14ac:dyDescent="0.25">
      <c r="A432" s="3">
        <v>42107</v>
      </c>
      <c r="B432">
        <v>4000</v>
      </c>
      <c r="C432">
        <v>500</v>
      </c>
      <c r="D432">
        <v>100</v>
      </c>
      <c r="E432">
        <v>0</v>
      </c>
      <c r="F432">
        <v>13000</v>
      </c>
      <c r="G432">
        <v>1000</v>
      </c>
      <c r="H432">
        <v>2000</v>
      </c>
      <c r="I432">
        <v>400</v>
      </c>
      <c r="J432">
        <v>0</v>
      </c>
      <c r="K432">
        <v>0</v>
      </c>
      <c r="L432">
        <v>0</v>
      </c>
      <c r="M432">
        <v>-8200</v>
      </c>
      <c r="N432">
        <v>240001</v>
      </c>
      <c r="O432">
        <v>100000</v>
      </c>
      <c r="P432">
        <v>0</v>
      </c>
      <c r="Q432">
        <v>0</v>
      </c>
      <c r="R432">
        <v>0</v>
      </c>
    </row>
    <row r="433" spans="1:18" x14ac:dyDescent="0.25">
      <c r="A433" s="3">
        <v>42108</v>
      </c>
      <c r="B433">
        <v>4000</v>
      </c>
      <c r="C433">
        <v>500</v>
      </c>
      <c r="D433">
        <v>100</v>
      </c>
      <c r="E433">
        <v>0</v>
      </c>
      <c r="F433">
        <v>13000</v>
      </c>
      <c r="G433">
        <v>1000</v>
      </c>
      <c r="H433">
        <v>2000</v>
      </c>
      <c r="I433">
        <v>400</v>
      </c>
      <c r="J433">
        <v>0</v>
      </c>
      <c r="K433">
        <v>0</v>
      </c>
      <c r="L433">
        <v>0</v>
      </c>
      <c r="M433">
        <v>-8200</v>
      </c>
      <c r="N433">
        <v>240001</v>
      </c>
      <c r="O433">
        <v>100000</v>
      </c>
      <c r="P433">
        <v>0</v>
      </c>
      <c r="Q433">
        <v>0</v>
      </c>
      <c r="R433">
        <v>0</v>
      </c>
    </row>
    <row r="434" spans="1:18" x14ac:dyDescent="0.25">
      <c r="A434" s="3">
        <v>42109</v>
      </c>
      <c r="B434">
        <v>4000</v>
      </c>
      <c r="C434">
        <v>500</v>
      </c>
      <c r="D434">
        <v>100</v>
      </c>
      <c r="E434">
        <v>0</v>
      </c>
      <c r="F434">
        <v>13000</v>
      </c>
      <c r="G434">
        <v>1000</v>
      </c>
      <c r="H434">
        <v>2000</v>
      </c>
      <c r="I434">
        <v>400</v>
      </c>
      <c r="J434">
        <v>0</v>
      </c>
      <c r="K434">
        <v>0</v>
      </c>
      <c r="L434">
        <v>0</v>
      </c>
      <c r="M434">
        <v>-8200</v>
      </c>
      <c r="N434">
        <v>240001</v>
      </c>
      <c r="O434">
        <v>100000</v>
      </c>
      <c r="P434">
        <v>0</v>
      </c>
      <c r="Q434">
        <v>0</v>
      </c>
      <c r="R434">
        <v>0</v>
      </c>
    </row>
    <row r="435" spans="1:18" x14ac:dyDescent="0.25">
      <c r="A435" s="3">
        <v>42110</v>
      </c>
      <c r="B435">
        <v>4000</v>
      </c>
      <c r="C435">
        <v>500</v>
      </c>
      <c r="D435">
        <v>100</v>
      </c>
      <c r="E435">
        <v>0</v>
      </c>
      <c r="F435">
        <v>13000</v>
      </c>
      <c r="G435">
        <v>1000</v>
      </c>
      <c r="H435">
        <v>2000</v>
      </c>
      <c r="I435">
        <v>400</v>
      </c>
      <c r="J435">
        <v>0</v>
      </c>
      <c r="K435">
        <v>0</v>
      </c>
      <c r="L435">
        <v>0</v>
      </c>
      <c r="M435">
        <v>-8200</v>
      </c>
      <c r="N435">
        <v>240001</v>
      </c>
      <c r="O435">
        <v>100000</v>
      </c>
      <c r="P435">
        <v>0</v>
      </c>
      <c r="Q435">
        <v>0</v>
      </c>
      <c r="R435">
        <v>0</v>
      </c>
    </row>
    <row r="436" spans="1:18" x14ac:dyDescent="0.25">
      <c r="A436" s="3">
        <v>42111</v>
      </c>
      <c r="B436">
        <v>4000</v>
      </c>
      <c r="C436">
        <v>500</v>
      </c>
      <c r="D436">
        <v>100</v>
      </c>
      <c r="E436">
        <v>0</v>
      </c>
      <c r="F436">
        <v>13000</v>
      </c>
      <c r="G436">
        <v>1000</v>
      </c>
      <c r="H436">
        <v>2000</v>
      </c>
      <c r="I436">
        <v>400</v>
      </c>
      <c r="J436">
        <v>0</v>
      </c>
      <c r="K436">
        <v>0</v>
      </c>
      <c r="L436">
        <v>0</v>
      </c>
      <c r="M436">
        <v>-8200</v>
      </c>
      <c r="N436">
        <v>240001</v>
      </c>
      <c r="O436">
        <v>100000</v>
      </c>
      <c r="P436">
        <v>0</v>
      </c>
      <c r="Q436">
        <v>0</v>
      </c>
      <c r="R436">
        <v>0</v>
      </c>
    </row>
    <row r="437" spans="1:18" x14ac:dyDescent="0.25">
      <c r="A437" s="3">
        <v>42114</v>
      </c>
      <c r="B437">
        <v>4000</v>
      </c>
      <c r="C437">
        <v>500</v>
      </c>
      <c r="D437">
        <v>100</v>
      </c>
      <c r="E437">
        <v>0</v>
      </c>
      <c r="F437">
        <v>13000</v>
      </c>
      <c r="G437">
        <v>1000</v>
      </c>
      <c r="H437">
        <v>2000</v>
      </c>
      <c r="I437">
        <v>400</v>
      </c>
      <c r="J437">
        <v>0</v>
      </c>
      <c r="K437">
        <v>0</v>
      </c>
      <c r="L437">
        <v>0</v>
      </c>
      <c r="M437">
        <v>-8200</v>
      </c>
      <c r="N437">
        <v>240001</v>
      </c>
      <c r="O437">
        <v>100000</v>
      </c>
      <c r="P437">
        <v>0</v>
      </c>
      <c r="Q437">
        <v>0</v>
      </c>
      <c r="R437">
        <v>0</v>
      </c>
    </row>
    <row r="438" spans="1:18" x14ac:dyDescent="0.25">
      <c r="A438" s="3">
        <v>42115</v>
      </c>
      <c r="B438">
        <v>4000</v>
      </c>
      <c r="C438">
        <v>500</v>
      </c>
      <c r="D438">
        <v>100</v>
      </c>
      <c r="E438">
        <v>0</v>
      </c>
      <c r="F438">
        <v>13000</v>
      </c>
      <c r="G438">
        <v>1000</v>
      </c>
      <c r="H438">
        <v>2000</v>
      </c>
      <c r="I438">
        <v>400</v>
      </c>
      <c r="J438">
        <v>0</v>
      </c>
      <c r="K438">
        <v>0</v>
      </c>
      <c r="L438">
        <v>0</v>
      </c>
      <c r="M438">
        <v>-8200</v>
      </c>
      <c r="N438">
        <v>240001</v>
      </c>
      <c r="O438">
        <v>100000</v>
      </c>
      <c r="P438">
        <v>0</v>
      </c>
      <c r="Q438">
        <v>0</v>
      </c>
      <c r="R438">
        <v>0</v>
      </c>
    </row>
    <row r="439" spans="1:18" x14ac:dyDescent="0.25">
      <c r="A439" s="3">
        <v>42116</v>
      </c>
      <c r="B439">
        <v>4000</v>
      </c>
      <c r="C439">
        <v>500</v>
      </c>
      <c r="D439">
        <v>100</v>
      </c>
      <c r="E439">
        <v>0</v>
      </c>
      <c r="F439">
        <v>13000</v>
      </c>
      <c r="G439">
        <v>1000</v>
      </c>
      <c r="H439">
        <v>2000</v>
      </c>
      <c r="I439">
        <v>400</v>
      </c>
      <c r="J439">
        <v>0</v>
      </c>
      <c r="K439">
        <v>0</v>
      </c>
      <c r="L439">
        <v>0</v>
      </c>
      <c r="M439">
        <v>-8200</v>
      </c>
      <c r="N439">
        <v>240001</v>
      </c>
      <c r="O439">
        <v>100000</v>
      </c>
      <c r="P439">
        <v>0</v>
      </c>
      <c r="Q439">
        <v>0</v>
      </c>
      <c r="R439">
        <v>0</v>
      </c>
    </row>
    <row r="440" spans="1:18" x14ac:dyDescent="0.25">
      <c r="A440" s="3">
        <v>42117</v>
      </c>
      <c r="B440">
        <v>4000</v>
      </c>
      <c r="C440">
        <v>500</v>
      </c>
      <c r="D440">
        <v>100</v>
      </c>
      <c r="E440">
        <v>0</v>
      </c>
      <c r="F440">
        <v>13000</v>
      </c>
      <c r="G440">
        <v>1000</v>
      </c>
      <c r="H440">
        <v>2000</v>
      </c>
      <c r="I440">
        <v>400</v>
      </c>
      <c r="J440">
        <v>0</v>
      </c>
      <c r="K440">
        <v>0</v>
      </c>
      <c r="L440">
        <v>0</v>
      </c>
      <c r="M440">
        <v>-8200</v>
      </c>
      <c r="N440">
        <v>240001</v>
      </c>
      <c r="O440">
        <v>100000</v>
      </c>
      <c r="P440">
        <v>0</v>
      </c>
      <c r="Q440">
        <v>0</v>
      </c>
      <c r="R440">
        <v>0</v>
      </c>
    </row>
    <row r="441" spans="1:18" x14ac:dyDescent="0.25">
      <c r="A441" s="3">
        <v>42118</v>
      </c>
      <c r="B441">
        <v>4000</v>
      </c>
      <c r="C441">
        <v>500</v>
      </c>
      <c r="D441">
        <v>100</v>
      </c>
      <c r="E441">
        <v>0</v>
      </c>
      <c r="F441">
        <v>13000</v>
      </c>
      <c r="G441">
        <v>1000</v>
      </c>
      <c r="H441">
        <v>2000</v>
      </c>
      <c r="I441">
        <v>400</v>
      </c>
      <c r="J441">
        <v>0</v>
      </c>
      <c r="K441">
        <v>0</v>
      </c>
      <c r="L441">
        <v>0</v>
      </c>
      <c r="M441">
        <v>-8200</v>
      </c>
      <c r="N441">
        <v>240001</v>
      </c>
      <c r="O441">
        <v>100000</v>
      </c>
      <c r="P441">
        <v>0</v>
      </c>
      <c r="Q441">
        <v>0</v>
      </c>
      <c r="R441">
        <v>0</v>
      </c>
    </row>
    <row r="442" spans="1:18" x14ac:dyDescent="0.25">
      <c r="A442" s="3">
        <v>42121</v>
      </c>
      <c r="B442">
        <v>4000</v>
      </c>
      <c r="C442">
        <v>500</v>
      </c>
      <c r="D442">
        <v>100</v>
      </c>
      <c r="E442">
        <v>0</v>
      </c>
      <c r="F442">
        <v>13000</v>
      </c>
      <c r="G442">
        <v>1000</v>
      </c>
      <c r="H442">
        <v>2000</v>
      </c>
      <c r="I442">
        <v>400</v>
      </c>
      <c r="J442">
        <v>0</v>
      </c>
      <c r="K442">
        <v>0</v>
      </c>
      <c r="L442">
        <v>0</v>
      </c>
      <c r="M442">
        <v>-8200</v>
      </c>
      <c r="N442">
        <v>240001</v>
      </c>
      <c r="O442">
        <v>100000</v>
      </c>
      <c r="P442">
        <v>0</v>
      </c>
      <c r="Q442">
        <v>0</v>
      </c>
      <c r="R442">
        <v>0</v>
      </c>
    </row>
    <row r="443" spans="1:18" x14ac:dyDescent="0.25">
      <c r="A443" s="3">
        <v>42122</v>
      </c>
      <c r="B443">
        <v>4000</v>
      </c>
      <c r="C443">
        <v>500</v>
      </c>
      <c r="D443">
        <v>100</v>
      </c>
      <c r="E443">
        <v>0</v>
      </c>
      <c r="F443">
        <v>13000</v>
      </c>
      <c r="G443">
        <v>1000</v>
      </c>
      <c r="H443">
        <v>2000</v>
      </c>
      <c r="I443">
        <v>400</v>
      </c>
      <c r="J443">
        <v>0</v>
      </c>
      <c r="K443">
        <v>0</v>
      </c>
      <c r="L443">
        <v>0</v>
      </c>
      <c r="M443">
        <v>-8200</v>
      </c>
      <c r="N443">
        <v>240001</v>
      </c>
      <c r="O443">
        <v>100000</v>
      </c>
      <c r="P443">
        <v>0</v>
      </c>
      <c r="Q443">
        <v>0</v>
      </c>
      <c r="R443">
        <v>0</v>
      </c>
    </row>
    <row r="444" spans="1:18" x14ac:dyDescent="0.25">
      <c r="A444" s="3">
        <v>42123</v>
      </c>
      <c r="B444">
        <v>4000</v>
      </c>
      <c r="C444">
        <v>500</v>
      </c>
      <c r="D444">
        <v>100</v>
      </c>
      <c r="E444">
        <v>0</v>
      </c>
      <c r="F444">
        <v>13000</v>
      </c>
      <c r="G444">
        <v>1000</v>
      </c>
      <c r="H444">
        <v>2000</v>
      </c>
      <c r="I444">
        <v>400</v>
      </c>
      <c r="J444">
        <v>0</v>
      </c>
      <c r="K444">
        <v>0</v>
      </c>
      <c r="L444">
        <v>0</v>
      </c>
      <c r="M444">
        <v>-8200</v>
      </c>
      <c r="N444">
        <v>240001</v>
      </c>
      <c r="O444">
        <v>100000</v>
      </c>
      <c r="P444">
        <v>0</v>
      </c>
      <c r="Q444">
        <v>0</v>
      </c>
      <c r="R444">
        <v>0</v>
      </c>
    </row>
    <row r="445" spans="1:18" x14ac:dyDescent="0.25">
      <c r="A445" s="3">
        <v>42124</v>
      </c>
      <c r="B445">
        <v>4000</v>
      </c>
      <c r="C445">
        <v>500</v>
      </c>
      <c r="D445">
        <v>100</v>
      </c>
      <c r="E445">
        <v>0</v>
      </c>
      <c r="F445">
        <v>13000</v>
      </c>
      <c r="G445">
        <v>1000</v>
      </c>
      <c r="H445">
        <v>2000</v>
      </c>
      <c r="I445">
        <v>400</v>
      </c>
      <c r="J445">
        <v>0</v>
      </c>
      <c r="K445">
        <v>0</v>
      </c>
      <c r="L445">
        <v>0</v>
      </c>
      <c r="M445">
        <v>-8200</v>
      </c>
      <c r="N445">
        <v>240001</v>
      </c>
      <c r="O445">
        <v>100000</v>
      </c>
      <c r="P445">
        <v>0</v>
      </c>
      <c r="Q445">
        <v>0</v>
      </c>
      <c r="R445">
        <v>0</v>
      </c>
    </row>
    <row r="446" spans="1:18" x14ac:dyDescent="0.25">
      <c r="A446" s="3">
        <v>42125</v>
      </c>
      <c r="B446">
        <v>4000</v>
      </c>
      <c r="C446">
        <v>500</v>
      </c>
      <c r="D446">
        <v>100</v>
      </c>
      <c r="E446">
        <v>0</v>
      </c>
      <c r="F446">
        <v>13000</v>
      </c>
      <c r="G446">
        <v>1000</v>
      </c>
      <c r="H446">
        <v>2000</v>
      </c>
      <c r="I446">
        <v>400</v>
      </c>
      <c r="J446">
        <v>0</v>
      </c>
      <c r="K446">
        <v>0</v>
      </c>
      <c r="L446">
        <v>0</v>
      </c>
      <c r="M446">
        <v>-8200</v>
      </c>
      <c r="N446">
        <v>240001</v>
      </c>
      <c r="O446">
        <v>100000</v>
      </c>
      <c r="P446">
        <v>0</v>
      </c>
      <c r="Q446">
        <v>0</v>
      </c>
      <c r="R446">
        <v>0</v>
      </c>
    </row>
    <row r="447" spans="1:18" x14ac:dyDescent="0.25">
      <c r="A447" s="3">
        <v>42128</v>
      </c>
      <c r="B447">
        <v>4000</v>
      </c>
      <c r="C447">
        <v>500</v>
      </c>
      <c r="D447">
        <v>100</v>
      </c>
      <c r="E447">
        <v>0</v>
      </c>
      <c r="F447">
        <v>13000</v>
      </c>
      <c r="G447">
        <v>1000</v>
      </c>
      <c r="H447">
        <v>2000</v>
      </c>
      <c r="I447">
        <v>400</v>
      </c>
      <c r="J447">
        <v>0</v>
      </c>
      <c r="K447">
        <v>0</v>
      </c>
      <c r="L447">
        <v>0</v>
      </c>
      <c r="M447">
        <v>-8200</v>
      </c>
      <c r="N447">
        <v>240001</v>
      </c>
      <c r="O447">
        <v>100000</v>
      </c>
      <c r="P447">
        <v>0</v>
      </c>
      <c r="Q447">
        <v>0</v>
      </c>
      <c r="R447">
        <v>0</v>
      </c>
    </row>
    <row r="448" spans="1:18" x14ac:dyDescent="0.25">
      <c r="A448" s="3">
        <v>42129</v>
      </c>
      <c r="B448">
        <v>4000</v>
      </c>
      <c r="C448">
        <v>500</v>
      </c>
      <c r="D448">
        <v>100</v>
      </c>
      <c r="E448">
        <v>0</v>
      </c>
      <c r="F448">
        <v>13000</v>
      </c>
      <c r="G448">
        <v>1000</v>
      </c>
      <c r="H448">
        <v>2000</v>
      </c>
      <c r="I448">
        <v>400</v>
      </c>
      <c r="J448">
        <v>0</v>
      </c>
      <c r="K448">
        <v>0</v>
      </c>
      <c r="L448">
        <v>0</v>
      </c>
      <c r="M448">
        <v>-8200</v>
      </c>
      <c r="N448">
        <v>240001</v>
      </c>
      <c r="O448">
        <v>100000</v>
      </c>
      <c r="P448">
        <v>0</v>
      </c>
      <c r="Q448">
        <v>0</v>
      </c>
      <c r="R448">
        <v>0</v>
      </c>
    </row>
    <row r="449" spans="1:18" x14ac:dyDescent="0.25">
      <c r="A449" s="3">
        <v>42130</v>
      </c>
      <c r="B449">
        <v>4000</v>
      </c>
      <c r="C449">
        <v>500</v>
      </c>
      <c r="D449">
        <v>100</v>
      </c>
      <c r="E449">
        <v>0</v>
      </c>
      <c r="F449">
        <v>13000</v>
      </c>
      <c r="G449">
        <v>1000</v>
      </c>
      <c r="H449">
        <v>2000</v>
      </c>
      <c r="I449">
        <v>400</v>
      </c>
      <c r="J449">
        <v>0</v>
      </c>
      <c r="K449">
        <v>0</v>
      </c>
      <c r="L449">
        <v>0</v>
      </c>
      <c r="M449">
        <v>-8200</v>
      </c>
      <c r="N449">
        <v>240001</v>
      </c>
      <c r="O449">
        <v>100000</v>
      </c>
      <c r="P449">
        <v>0</v>
      </c>
      <c r="Q449">
        <v>0</v>
      </c>
      <c r="R449">
        <v>0</v>
      </c>
    </row>
    <row r="450" spans="1:18" x14ac:dyDescent="0.25">
      <c r="A450" s="3">
        <v>42131</v>
      </c>
      <c r="B450">
        <v>4000</v>
      </c>
      <c r="C450">
        <v>500</v>
      </c>
      <c r="D450">
        <v>100</v>
      </c>
      <c r="E450">
        <v>0</v>
      </c>
      <c r="F450">
        <v>13000</v>
      </c>
      <c r="G450">
        <v>1000</v>
      </c>
      <c r="H450">
        <v>2000</v>
      </c>
      <c r="I450">
        <v>400</v>
      </c>
      <c r="J450">
        <v>0</v>
      </c>
      <c r="K450">
        <v>0</v>
      </c>
      <c r="L450">
        <v>0</v>
      </c>
      <c r="M450">
        <v>-8200</v>
      </c>
      <c r="N450">
        <v>240001</v>
      </c>
      <c r="O450">
        <v>100000</v>
      </c>
      <c r="P450">
        <v>0</v>
      </c>
      <c r="Q450">
        <v>0</v>
      </c>
      <c r="R450">
        <v>0</v>
      </c>
    </row>
    <row r="451" spans="1:18" x14ac:dyDescent="0.25">
      <c r="A451" s="3">
        <v>42132</v>
      </c>
      <c r="B451">
        <v>4000</v>
      </c>
      <c r="C451">
        <v>500</v>
      </c>
      <c r="D451">
        <v>100</v>
      </c>
      <c r="E451">
        <v>0</v>
      </c>
      <c r="F451">
        <v>13000</v>
      </c>
      <c r="G451">
        <v>1000</v>
      </c>
      <c r="H451">
        <v>2000</v>
      </c>
      <c r="I451">
        <v>400</v>
      </c>
      <c r="J451">
        <v>0</v>
      </c>
      <c r="K451">
        <v>0</v>
      </c>
      <c r="L451">
        <v>0</v>
      </c>
      <c r="M451">
        <v>-8200</v>
      </c>
      <c r="N451">
        <v>240001</v>
      </c>
      <c r="O451">
        <v>100000</v>
      </c>
      <c r="P451">
        <v>0</v>
      </c>
      <c r="Q451">
        <v>0</v>
      </c>
      <c r="R451">
        <v>0</v>
      </c>
    </row>
    <row r="452" spans="1:18" x14ac:dyDescent="0.25">
      <c r="A452" s="3">
        <v>42135</v>
      </c>
      <c r="B452">
        <v>4000</v>
      </c>
      <c r="C452">
        <v>500</v>
      </c>
      <c r="D452">
        <v>100</v>
      </c>
      <c r="E452">
        <v>0</v>
      </c>
      <c r="F452">
        <v>13000</v>
      </c>
      <c r="G452">
        <v>1000</v>
      </c>
      <c r="H452">
        <v>2000</v>
      </c>
      <c r="I452">
        <v>400</v>
      </c>
      <c r="J452">
        <v>0</v>
      </c>
      <c r="K452">
        <v>0</v>
      </c>
      <c r="L452">
        <v>0</v>
      </c>
      <c r="M452">
        <v>-8200</v>
      </c>
      <c r="N452">
        <v>240001</v>
      </c>
      <c r="O452">
        <v>100000</v>
      </c>
      <c r="P452">
        <v>0</v>
      </c>
      <c r="Q452">
        <v>0</v>
      </c>
      <c r="R452">
        <v>0</v>
      </c>
    </row>
    <row r="453" spans="1:18" x14ac:dyDescent="0.25">
      <c r="A453" s="3">
        <v>42136</v>
      </c>
      <c r="B453">
        <v>4000</v>
      </c>
      <c r="C453">
        <v>500</v>
      </c>
      <c r="D453">
        <v>100</v>
      </c>
      <c r="E453">
        <v>0</v>
      </c>
      <c r="F453">
        <v>13000</v>
      </c>
      <c r="G453">
        <v>1000</v>
      </c>
      <c r="H453">
        <v>2000</v>
      </c>
      <c r="I453">
        <v>400</v>
      </c>
      <c r="J453">
        <v>0</v>
      </c>
      <c r="K453">
        <v>0</v>
      </c>
      <c r="L453">
        <v>0</v>
      </c>
      <c r="M453">
        <v>-8200</v>
      </c>
      <c r="N453">
        <v>240001</v>
      </c>
      <c r="O453">
        <v>100000</v>
      </c>
      <c r="P453">
        <v>0</v>
      </c>
      <c r="Q453">
        <v>0</v>
      </c>
      <c r="R453">
        <v>0</v>
      </c>
    </row>
    <row r="454" spans="1:18" x14ac:dyDescent="0.25">
      <c r="A454" s="3">
        <v>42137</v>
      </c>
      <c r="B454">
        <v>4000</v>
      </c>
      <c r="C454">
        <v>500</v>
      </c>
      <c r="D454">
        <v>100</v>
      </c>
      <c r="E454">
        <v>0</v>
      </c>
      <c r="F454">
        <v>13000</v>
      </c>
      <c r="G454">
        <v>1000</v>
      </c>
      <c r="H454">
        <v>2000</v>
      </c>
      <c r="I454">
        <v>400</v>
      </c>
      <c r="J454">
        <v>0</v>
      </c>
      <c r="K454">
        <v>0</v>
      </c>
      <c r="L454">
        <v>0</v>
      </c>
      <c r="M454">
        <v>-8200</v>
      </c>
      <c r="N454">
        <v>240001</v>
      </c>
      <c r="O454">
        <v>100000</v>
      </c>
      <c r="P454">
        <v>0</v>
      </c>
      <c r="Q454">
        <v>0</v>
      </c>
      <c r="R454">
        <v>0</v>
      </c>
    </row>
    <row r="455" spans="1:18" x14ac:dyDescent="0.25">
      <c r="A455" s="3">
        <v>42138</v>
      </c>
      <c r="B455">
        <v>4000</v>
      </c>
      <c r="C455">
        <v>500</v>
      </c>
      <c r="D455">
        <v>100</v>
      </c>
      <c r="E455">
        <v>0</v>
      </c>
      <c r="F455">
        <v>13000</v>
      </c>
      <c r="G455">
        <v>1000</v>
      </c>
      <c r="H455">
        <v>2000</v>
      </c>
      <c r="I455">
        <v>400</v>
      </c>
      <c r="J455">
        <v>0</v>
      </c>
      <c r="K455">
        <v>0</v>
      </c>
      <c r="L455">
        <v>0</v>
      </c>
      <c r="M455">
        <v>-8200</v>
      </c>
      <c r="N455">
        <v>240001</v>
      </c>
      <c r="O455">
        <v>100000</v>
      </c>
      <c r="P455">
        <v>0</v>
      </c>
      <c r="Q455">
        <v>0</v>
      </c>
      <c r="R455">
        <v>0</v>
      </c>
    </row>
    <row r="456" spans="1:18" x14ac:dyDescent="0.25">
      <c r="A456" s="3">
        <v>42139</v>
      </c>
      <c r="B456">
        <v>4000</v>
      </c>
      <c r="C456">
        <v>500</v>
      </c>
      <c r="D456">
        <v>100</v>
      </c>
      <c r="E456">
        <v>0</v>
      </c>
      <c r="F456">
        <v>13000</v>
      </c>
      <c r="G456">
        <v>1000</v>
      </c>
      <c r="H456">
        <v>2000</v>
      </c>
      <c r="I456">
        <v>400</v>
      </c>
      <c r="J456">
        <v>0</v>
      </c>
      <c r="K456">
        <v>0</v>
      </c>
      <c r="L456">
        <v>0</v>
      </c>
      <c r="M456">
        <v>-8200</v>
      </c>
      <c r="N456">
        <v>240001</v>
      </c>
      <c r="O456">
        <v>100000</v>
      </c>
      <c r="P456">
        <v>0</v>
      </c>
      <c r="Q456">
        <v>0</v>
      </c>
      <c r="R456">
        <v>0</v>
      </c>
    </row>
    <row r="457" spans="1:18" x14ac:dyDescent="0.25">
      <c r="A457" s="3">
        <v>42142</v>
      </c>
      <c r="B457">
        <v>4000</v>
      </c>
      <c r="C457">
        <v>500</v>
      </c>
      <c r="D457">
        <v>100</v>
      </c>
      <c r="E457">
        <v>0</v>
      </c>
      <c r="F457">
        <v>13000</v>
      </c>
      <c r="G457">
        <v>1000</v>
      </c>
      <c r="H457">
        <v>2000</v>
      </c>
      <c r="I457">
        <v>400</v>
      </c>
      <c r="J457">
        <v>0</v>
      </c>
      <c r="K457">
        <v>0</v>
      </c>
      <c r="L457">
        <v>0</v>
      </c>
      <c r="M457">
        <v>-8200</v>
      </c>
      <c r="N457">
        <v>240001</v>
      </c>
      <c r="O457">
        <v>100000</v>
      </c>
      <c r="P457">
        <v>0</v>
      </c>
      <c r="Q457">
        <v>0</v>
      </c>
      <c r="R457">
        <v>0</v>
      </c>
    </row>
    <row r="458" spans="1:18" x14ac:dyDescent="0.25">
      <c r="A458" s="3">
        <v>42143</v>
      </c>
      <c r="B458">
        <v>4000</v>
      </c>
      <c r="C458">
        <v>500</v>
      </c>
      <c r="D458">
        <v>100</v>
      </c>
      <c r="E458">
        <v>0</v>
      </c>
      <c r="F458">
        <v>13000</v>
      </c>
      <c r="G458">
        <v>1000</v>
      </c>
      <c r="H458">
        <v>2000</v>
      </c>
      <c r="I458">
        <v>400</v>
      </c>
      <c r="J458">
        <v>0</v>
      </c>
      <c r="K458">
        <v>0</v>
      </c>
      <c r="L458">
        <v>0</v>
      </c>
      <c r="M458">
        <v>-8200</v>
      </c>
      <c r="N458">
        <v>240001</v>
      </c>
      <c r="O458">
        <v>100000</v>
      </c>
      <c r="P458">
        <v>0</v>
      </c>
      <c r="Q458">
        <v>0</v>
      </c>
      <c r="R458">
        <v>0</v>
      </c>
    </row>
    <row r="459" spans="1:18" x14ac:dyDescent="0.25">
      <c r="A459" s="3">
        <v>42144</v>
      </c>
      <c r="B459">
        <v>4000</v>
      </c>
      <c r="C459">
        <v>500</v>
      </c>
      <c r="D459">
        <v>100</v>
      </c>
      <c r="E459">
        <v>0</v>
      </c>
      <c r="F459">
        <v>13000</v>
      </c>
      <c r="G459">
        <v>1000</v>
      </c>
      <c r="H459">
        <v>2000</v>
      </c>
      <c r="I459">
        <v>400</v>
      </c>
      <c r="J459">
        <v>0</v>
      </c>
      <c r="K459">
        <v>0</v>
      </c>
      <c r="L459">
        <v>0</v>
      </c>
      <c r="M459">
        <v>-8200</v>
      </c>
      <c r="N459">
        <v>240001</v>
      </c>
      <c r="O459">
        <v>100000</v>
      </c>
      <c r="P459">
        <v>0</v>
      </c>
      <c r="Q459">
        <v>0</v>
      </c>
      <c r="R459">
        <v>0</v>
      </c>
    </row>
    <row r="460" spans="1:18" x14ac:dyDescent="0.25">
      <c r="A460" s="3">
        <v>42145</v>
      </c>
      <c r="B460">
        <v>4000</v>
      </c>
      <c r="C460">
        <v>500</v>
      </c>
      <c r="D460">
        <v>100</v>
      </c>
      <c r="E460">
        <v>0</v>
      </c>
      <c r="F460">
        <v>13000</v>
      </c>
      <c r="G460">
        <v>1000</v>
      </c>
      <c r="H460">
        <v>2000</v>
      </c>
      <c r="I460">
        <v>400</v>
      </c>
      <c r="J460">
        <v>0</v>
      </c>
      <c r="K460">
        <v>0</v>
      </c>
      <c r="L460">
        <v>0</v>
      </c>
      <c r="M460">
        <v>-8200</v>
      </c>
      <c r="N460">
        <v>240001</v>
      </c>
      <c r="O460">
        <v>100000</v>
      </c>
      <c r="P460">
        <v>0</v>
      </c>
      <c r="Q460">
        <v>0</v>
      </c>
      <c r="R460">
        <v>0</v>
      </c>
    </row>
    <row r="461" spans="1:18" x14ac:dyDescent="0.25">
      <c r="A461" s="3">
        <v>42146</v>
      </c>
      <c r="B461">
        <v>4000</v>
      </c>
      <c r="C461">
        <v>500</v>
      </c>
      <c r="D461">
        <v>100</v>
      </c>
      <c r="E461">
        <v>0</v>
      </c>
      <c r="F461">
        <v>13000</v>
      </c>
      <c r="G461">
        <v>1000</v>
      </c>
      <c r="H461">
        <v>2000</v>
      </c>
      <c r="I461">
        <v>400</v>
      </c>
      <c r="J461">
        <v>0</v>
      </c>
      <c r="K461">
        <v>0</v>
      </c>
      <c r="L461">
        <v>0</v>
      </c>
      <c r="M461">
        <v>-8200</v>
      </c>
      <c r="N461">
        <v>240001</v>
      </c>
      <c r="O461">
        <v>100000</v>
      </c>
      <c r="P461">
        <v>0</v>
      </c>
      <c r="Q461">
        <v>0</v>
      </c>
      <c r="R461">
        <v>0</v>
      </c>
    </row>
    <row r="462" spans="1:18" x14ac:dyDescent="0.25">
      <c r="A462" s="3">
        <v>42149</v>
      </c>
      <c r="B462">
        <v>4000</v>
      </c>
      <c r="C462">
        <v>500</v>
      </c>
      <c r="D462">
        <v>100</v>
      </c>
      <c r="E462">
        <v>0</v>
      </c>
      <c r="F462">
        <v>13000</v>
      </c>
      <c r="G462">
        <v>1000</v>
      </c>
      <c r="H462">
        <v>2000</v>
      </c>
      <c r="I462">
        <v>400</v>
      </c>
      <c r="J462">
        <v>0</v>
      </c>
      <c r="K462">
        <v>0</v>
      </c>
      <c r="L462">
        <v>0</v>
      </c>
      <c r="M462">
        <v>-8200</v>
      </c>
      <c r="N462">
        <v>240001</v>
      </c>
      <c r="O462">
        <v>100000</v>
      </c>
      <c r="P462">
        <v>0</v>
      </c>
      <c r="Q462">
        <v>0</v>
      </c>
      <c r="R462">
        <v>0</v>
      </c>
    </row>
    <row r="463" spans="1:18" x14ac:dyDescent="0.25">
      <c r="A463" s="3">
        <v>42150</v>
      </c>
      <c r="B463">
        <v>4000</v>
      </c>
      <c r="C463">
        <v>500</v>
      </c>
      <c r="D463">
        <v>100</v>
      </c>
      <c r="E463">
        <v>0</v>
      </c>
      <c r="F463">
        <v>13000</v>
      </c>
      <c r="G463">
        <v>1000</v>
      </c>
      <c r="H463">
        <v>2000</v>
      </c>
      <c r="I463">
        <v>400</v>
      </c>
      <c r="J463">
        <v>0</v>
      </c>
      <c r="K463">
        <v>0</v>
      </c>
      <c r="L463">
        <v>0</v>
      </c>
      <c r="M463">
        <v>-8200</v>
      </c>
      <c r="N463">
        <v>240001</v>
      </c>
      <c r="O463">
        <v>100000</v>
      </c>
      <c r="P463">
        <v>0</v>
      </c>
      <c r="Q463">
        <v>0</v>
      </c>
      <c r="R463">
        <v>0</v>
      </c>
    </row>
    <row r="464" spans="1:18" x14ac:dyDescent="0.25">
      <c r="A464" s="3">
        <v>42151</v>
      </c>
      <c r="B464">
        <v>4000</v>
      </c>
      <c r="C464">
        <v>500</v>
      </c>
      <c r="D464">
        <v>100</v>
      </c>
      <c r="E464">
        <v>0</v>
      </c>
      <c r="F464">
        <v>13000</v>
      </c>
      <c r="G464">
        <v>1000</v>
      </c>
      <c r="H464">
        <v>2000</v>
      </c>
      <c r="I464">
        <v>400</v>
      </c>
      <c r="J464">
        <v>0</v>
      </c>
      <c r="K464">
        <v>0</v>
      </c>
      <c r="L464">
        <v>0</v>
      </c>
      <c r="M464">
        <v>-8200</v>
      </c>
      <c r="N464">
        <v>240001</v>
      </c>
      <c r="O464">
        <v>100000</v>
      </c>
      <c r="P464">
        <v>0</v>
      </c>
      <c r="Q464">
        <v>0</v>
      </c>
      <c r="R464">
        <v>0</v>
      </c>
    </row>
    <row r="465" spans="1:18" x14ac:dyDescent="0.25">
      <c r="A465" s="3">
        <v>42152</v>
      </c>
      <c r="B465">
        <v>4000</v>
      </c>
      <c r="C465">
        <v>500</v>
      </c>
      <c r="D465">
        <v>100</v>
      </c>
      <c r="E465">
        <v>0</v>
      </c>
      <c r="F465">
        <v>13000</v>
      </c>
      <c r="G465">
        <v>1000</v>
      </c>
      <c r="H465">
        <v>2000</v>
      </c>
      <c r="I465">
        <v>400</v>
      </c>
      <c r="J465">
        <v>0</v>
      </c>
      <c r="K465">
        <v>0</v>
      </c>
      <c r="L465">
        <v>0</v>
      </c>
      <c r="M465">
        <v>-8200</v>
      </c>
      <c r="N465">
        <v>240001</v>
      </c>
      <c r="O465">
        <v>100000</v>
      </c>
      <c r="P465">
        <v>0</v>
      </c>
      <c r="Q465">
        <v>0</v>
      </c>
      <c r="R465">
        <v>0</v>
      </c>
    </row>
    <row r="466" spans="1:18" x14ac:dyDescent="0.25">
      <c r="A466" s="3">
        <v>42153</v>
      </c>
      <c r="B466">
        <v>4000</v>
      </c>
      <c r="C466">
        <v>500</v>
      </c>
      <c r="D466">
        <v>100</v>
      </c>
      <c r="E466">
        <v>0</v>
      </c>
      <c r="F466">
        <v>13000</v>
      </c>
      <c r="G466">
        <v>1000</v>
      </c>
      <c r="H466">
        <v>2000</v>
      </c>
      <c r="I466">
        <v>400</v>
      </c>
      <c r="J466">
        <v>0</v>
      </c>
      <c r="K466">
        <v>0</v>
      </c>
      <c r="L466">
        <v>0</v>
      </c>
      <c r="M466">
        <v>-8200</v>
      </c>
      <c r="N466">
        <v>240001</v>
      </c>
      <c r="O466">
        <v>100000</v>
      </c>
      <c r="P466">
        <v>0</v>
      </c>
      <c r="Q466">
        <v>0</v>
      </c>
      <c r="R466">
        <v>0</v>
      </c>
    </row>
    <row r="467" spans="1:18" x14ac:dyDescent="0.25">
      <c r="A467" s="3">
        <v>42156</v>
      </c>
      <c r="B467">
        <v>4000</v>
      </c>
      <c r="C467">
        <v>500</v>
      </c>
      <c r="D467">
        <v>100</v>
      </c>
      <c r="E467">
        <v>0</v>
      </c>
      <c r="F467">
        <v>13000</v>
      </c>
      <c r="G467">
        <v>1000</v>
      </c>
      <c r="H467">
        <v>2000</v>
      </c>
      <c r="I467">
        <v>400</v>
      </c>
      <c r="J467">
        <v>0</v>
      </c>
      <c r="K467">
        <v>0</v>
      </c>
      <c r="L467">
        <v>0</v>
      </c>
      <c r="M467">
        <v>-8200</v>
      </c>
      <c r="N467">
        <v>240001</v>
      </c>
      <c r="O467">
        <v>100000</v>
      </c>
      <c r="P467">
        <v>0</v>
      </c>
      <c r="Q467">
        <v>0</v>
      </c>
      <c r="R467">
        <v>0</v>
      </c>
    </row>
    <row r="468" spans="1:18" x14ac:dyDescent="0.25">
      <c r="A468" s="3">
        <v>42157</v>
      </c>
      <c r="B468">
        <v>4000</v>
      </c>
      <c r="C468">
        <v>500</v>
      </c>
      <c r="D468">
        <v>100</v>
      </c>
      <c r="E468">
        <v>0</v>
      </c>
      <c r="F468">
        <v>13000</v>
      </c>
      <c r="G468">
        <v>1000</v>
      </c>
      <c r="H468">
        <v>2000</v>
      </c>
      <c r="I468">
        <v>400</v>
      </c>
      <c r="J468">
        <v>0</v>
      </c>
      <c r="K468">
        <v>0</v>
      </c>
      <c r="L468">
        <v>0</v>
      </c>
      <c r="M468">
        <v>-8200</v>
      </c>
      <c r="N468">
        <v>240001</v>
      </c>
      <c r="O468">
        <v>100000</v>
      </c>
      <c r="P468">
        <v>0</v>
      </c>
      <c r="Q468">
        <v>0</v>
      </c>
      <c r="R468">
        <v>0</v>
      </c>
    </row>
    <row r="469" spans="1:18" x14ac:dyDescent="0.25">
      <c r="A469" s="3">
        <v>42158</v>
      </c>
      <c r="B469">
        <v>4000</v>
      </c>
      <c r="C469">
        <v>500</v>
      </c>
      <c r="D469">
        <v>100</v>
      </c>
      <c r="E469">
        <v>0</v>
      </c>
      <c r="F469">
        <v>13000</v>
      </c>
      <c r="G469">
        <v>1000</v>
      </c>
      <c r="H469">
        <v>2000</v>
      </c>
      <c r="I469">
        <v>400</v>
      </c>
      <c r="J469">
        <v>0</v>
      </c>
      <c r="K469">
        <v>0</v>
      </c>
      <c r="L469">
        <v>0</v>
      </c>
      <c r="M469">
        <v>-8200</v>
      </c>
      <c r="N469">
        <v>240001</v>
      </c>
      <c r="O469">
        <v>100000</v>
      </c>
      <c r="P469">
        <v>0</v>
      </c>
      <c r="Q469">
        <v>0</v>
      </c>
      <c r="R469">
        <v>0</v>
      </c>
    </row>
    <row r="470" spans="1:18" x14ac:dyDescent="0.25">
      <c r="A470" s="3">
        <v>42159</v>
      </c>
      <c r="B470">
        <v>4000</v>
      </c>
      <c r="C470">
        <v>500</v>
      </c>
      <c r="D470">
        <v>100</v>
      </c>
      <c r="E470">
        <v>0</v>
      </c>
      <c r="F470">
        <v>13000</v>
      </c>
      <c r="G470">
        <v>1000</v>
      </c>
      <c r="H470">
        <v>2000</v>
      </c>
      <c r="I470">
        <v>400</v>
      </c>
      <c r="J470">
        <v>0</v>
      </c>
      <c r="K470">
        <v>0</v>
      </c>
      <c r="L470">
        <v>0</v>
      </c>
      <c r="M470">
        <v>-8200</v>
      </c>
      <c r="N470">
        <v>240001</v>
      </c>
      <c r="O470">
        <v>100000</v>
      </c>
      <c r="P470">
        <v>0</v>
      </c>
      <c r="Q470">
        <v>0</v>
      </c>
      <c r="R470">
        <v>0</v>
      </c>
    </row>
    <row r="471" spans="1:18" x14ac:dyDescent="0.25">
      <c r="A471" s="3">
        <v>42160</v>
      </c>
      <c r="B471">
        <v>4000</v>
      </c>
      <c r="C471">
        <v>500</v>
      </c>
      <c r="D471">
        <v>100</v>
      </c>
      <c r="E471">
        <v>0</v>
      </c>
      <c r="F471">
        <v>13000</v>
      </c>
      <c r="G471">
        <v>1000</v>
      </c>
      <c r="H471">
        <v>2000</v>
      </c>
      <c r="I471">
        <v>400</v>
      </c>
      <c r="J471">
        <v>0</v>
      </c>
      <c r="K471">
        <v>0</v>
      </c>
      <c r="L471">
        <v>0</v>
      </c>
      <c r="M471">
        <v>-8200</v>
      </c>
      <c r="N471">
        <v>240001</v>
      </c>
      <c r="O471">
        <v>100000</v>
      </c>
      <c r="P471">
        <v>0</v>
      </c>
      <c r="Q471">
        <v>0</v>
      </c>
      <c r="R471">
        <v>0</v>
      </c>
    </row>
    <row r="472" spans="1:18" x14ac:dyDescent="0.25">
      <c r="A472" s="3">
        <v>42163</v>
      </c>
      <c r="B472">
        <v>4000</v>
      </c>
      <c r="C472">
        <v>500</v>
      </c>
      <c r="D472">
        <v>100</v>
      </c>
      <c r="E472">
        <v>0</v>
      </c>
      <c r="F472">
        <v>13000</v>
      </c>
      <c r="G472">
        <v>1000</v>
      </c>
      <c r="H472">
        <v>2000</v>
      </c>
      <c r="I472">
        <v>400</v>
      </c>
      <c r="J472">
        <v>0</v>
      </c>
      <c r="K472">
        <v>0</v>
      </c>
      <c r="L472">
        <v>0</v>
      </c>
      <c r="M472">
        <v>-8200</v>
      </c>
      <c r="N472">
        <v>240001</v>
      </c>
      <c r="O472">
        <v>100000</v>
      </c>
      <c r="P472">
        <v>0</v>
      </c>
      <c r="Q472">
        <v>0</v>
      </c>
      <c r="R472">
        <v>0</v>
      </c>
    </row>
    <row r="473" spans="1:18" x14ac:dyDescent="0.25">
      <c r="A473" s="3">
        <v>42164</v>
      </c>
      <c r="B473">
        <v>4000</v>
      </c>
      <c r="C473">
        <v>500</v>
      </c>
      <c r="D473">
        <v>100</v>
      </c>
      <c r="E473">
        <v>0</v>
      </c>
      <c r="F473">
        <v>13000</v>
      </c>
      <c r="G473">
        <v>1000</v>
      </c>
      <c r="H473">
        <v>2000</v>
      </c>
      <c r="I473">
        <v>400</v>
      </c>
      <c r="J473">
        <v>0</v>
      </c>
      <c r="K473">
        <v>0</v>
      </c>
      <c r="L473">
        <v>0</v>
      </c>
      <c r="M473">
        <v>-8200</v>
      </c>
      <c r="N473">
        <v>240001</v>
      </c>
      <c r="O473">
        <v>100000</v>
      </c>
      <c r="P473">
        <v>0</v>
      </c>
      <c r="Q473">
        <v>0</v>
      </c>
      <c r="R473">
        <v>0</v>
      </c>
    </row>
    <row r="474" spans="1:18" x14ac:dyDescent="0.25">
      <c r="A474" s="3">
        <v>42165</v>
      </c>
      <c r="B474">
        <v>4000</v>
      </c>
      <c r="C474">
        <v>500</v>
      </c>
      <c r="D474">
        <v>100</v>
      </c>
      <c r="E474">
        <v>0</v>
      </c>
      <c r="F474">
        <v>13000</v>
      </c>
      <c r="G474">
        <v>1000</v>
      </c>
      <c r="H474">
        <v>2000</v>
      </c>
      <c r="I474">
        <v>400</v>
      </c>
      <c r="J474">
        <v>0</v>
      </c>
      <c r="K474">
        <v>0</v>
      </c>
      <c r="L474">
        <v>0</v>
      </c>
      <c r="M474">
        <v>-8200</v>
      </c>
      <c r="N474">
        <v>240001</v>
      </c>
      <c r="O474">
        <v>100000</v>
      </c>
      <c r="P474">
        <v>0</v>
      </c>
      <c r="Q474">
        <v>0</v>
      </c>
      <c r="R474">
        <v>0</v>
      </c>
    </row>
    <row r="475" spans="1:18" x14ac:dyDescent="0.25">
      <c r="A475" s="3">
        <v>42166</v>
      </c>
      <c r="B475">
        <v>4000</v>
      </c>
      <c r="C475">
        <v>500</v>
      </c>
      <c r="D475">
        <v>100</v>
      </c>
      <c r="E475">
        <v>0</v>
      </c>
      <c r="F475">
        <v>13000</v>
      </c>
      <c r="G475">
        <v>1000</v>
      </c>
      <c r="H475">
        <v>2000</v>
      </c>
      <c r="I475">
        <v>400</v>
      </c>
      <c r="J475">
        <v>0</v>
      </c>
      <c r="K475">
        <v>0</v>
      </c>
      <c r="L475">
        <v>0</v>
      </c>
      <c r="M475">
        <v>-8200</v>
      </c>
      <c r="N475">
        <v>240001</v>
      </c>
      <c r="O475">
        <v>100000</v>
      </c>
      <c r="P475">
        <v>0</v>
      </c>
      <c r="Q475">
        <v>0</v>
      </c>
      <c r="R475">
        <v>0</v>
      </c>
    </row>
    <row r="476" spans="1:18" x14ac:dyDescent="0.25">
      <c r="A476" s="3">
        <v>42167</v>
      </c>
      <c r="B476">
        <v>4000</v>
      </c>
      <c r="C476">
        <v>500</v>
      </c>
      <c r="D476">
        <v>100</v>
      </c>
      <c r="E476">
        <v>0</v>
      </c>
      <c r="F476">
        <v>13000</v>
      </c>
      <c r="G476">
        <v>1000</v>
      </c>
      <c r="H476">
        <v>2000</v>
      </c>
      <c r="I476">
        <v>400</v>
      </c>
      <c r="J476">
        <v>0</v>
      </c>
      <c r="K476">
        <v>0</v>
      </c>
      <c r="L476">
        <v>0</v>
      </c>
      <c r="M476">
        <v>-8200</v>
      </c>
      <c r="N476">
        <v>240001</v>
      </c>
      <c r="O476">
        <v>100000</v>
      </c>
      <c r="P476">
        <v>0</v>
      </c>
      <c r="Q476">
        <v>0</v>
      </c>
      <c r="R476">
        <v>0</v>
      </c>
    </row>
    <row r="477" spans="1:18" x14ac:dyDescent="0.25">
      <c r="A477" s="3">
        <v>42170</v>
      </c>
      <c r="B477">
        <v>4000</v>
      </c>
      <c r="C477">
        <v>500</v>
      </c>
      <c r="D477">
        <v>100</v>
      </c>
      <c r="E477">
        <v>0</v>
      </c>
      <c r="F477">
        <v>13000</v>
      </c>
      <c r="G477">
        <v>1000</v>
      </c>
      <c r="H477">
        <v>2000</v>
      </c>
      <c r="I477">
        <v>400</v>
      </c>
      <c r="J477">
        <v>0</v>
      </c>
      <c r="K477">
        <v>0</v>
      </c>
      <c r="L477">
        <v>0</v>
      </c>
      <c r="M477">
        <v>-8200</v>
      </c>
      <c r="N477">
        <v>240001</v>
      </c>
      <c r="O477">
        <v>100000</v>
      </c>
      <c r="P477">
        <v>0</v>
      </c>
      <c r="Q477">
        <v>0</v>
      </c>
      <c r="R477">
        <v>0</v>
      </c>
    </row>
    <row r="478" spans="1:18" x14ac:dyDescent="0.25">
      <c r="A478" s="3">
        <v>42171</v>
      </c>
      <c r="B478">
        <v>4000</v>
      </c>
      <c r="C478">
        <v>500</v>
      </c>
      <c r="D478">
        <v>100</v>
      </c>
      <c r="E478">
        <v>0</v>
      </c>
      <c r="F478">
        <v>13000</v>
      </c>
      <c r="G478">
        <v>1000</v>
      </c>
      <c r="H478">
        <v>2000</v>
      </c>
      <c r="I478">
        <v>400</v>
      </c>
      <c r="J478">
        <v>0</v>
      </c>
      <c r="K478">
        <v>0</v>
      </c>
      <c r="L478">
        <v>0</v>
      </c>
      <c r="M478">
        <v>-8200</v>
      </c>
      <c r="N478">
        <v>240001</v>
      </c>
      <c r="O478">
        <v>100000</v>
      </c>
      <c r="P478">
        <v>0</v>
      </c>
      <c r="Q478">
        <v>0</v>
      </c>
      <c r="R478">
        <v>0</v>
      </c>
    </row>
    <row r="479" spans="1:18" x14ac:dyDescent="0.25">
      <c r="A479" s="3">
        <v>42172</v>
      </c>
      <c r="B479">
        <v>4000</v>
      </c>
      <c r="C479">
        <v>500</v>
      </c>
      <c r="D479">
        <v>100</v>
      </c>
      <c r="E479">
        <v>0</v>
      </c>
      <c r="F479">
        <v>13000</v>
      </c>
      <c r="G479">
        <v>1000</v>
      </c>
      <c r="H479">
        <v>2000</v>
      </c>
      <c r="I479">
        <v>400</v>
      </c>
      <c r="J479">
        <v>0</v>
      </c>
      <c r="K479">
        <v>0</v>
      </c>
      <c r="L479">
        <v>0</v>
      </c>
      <c r="M479">
        <v>-8200</v>
      </c>
      <c r="N479">
        <v>240001</v>
      </c>
      <c r="O479">
        <v>100000</v>
      </c>
      <c r="P479">
        <v>0</v>
      </c>
      <c r="Q479">
        <v>0</v>
      </c>
      <c r="R479">
        <v>0</v>
      </c>
    </row>
    <row r="480" spans="1:18" x14ac:dyDescent="0.25">
      <c r="A480" s="3">
        <v>42173</v>
      </c>
      <c r="B480">
        <v>4000</v>
      </c>
      <c r="C480">
        <v>500</v>
      </c>
      <c r="D480">
        <v>100</v>
      </c>
      <c r="E480">
        <v>0</v>
      </c>
      <c r="F480">
        <v>13000</v>
      </c>
      <c r="G480">
        <v>1000</v>
      </c>
      <c r="H480">
        <v>2000</v>
      </c>
      <c r="I480">
        <v>400</v>
      </c>
      <c r="J480">
        <v>0</v>
      </c>
      <c r="K480">
        <v>0</v>
      </c>
      <c r="L480">
        <v>0</v>
      </c>
      <c r="M480">
        <v>-8200</v>
      </c>
      <c r="N480">
        <v>240001</v>
      </c>
      <c r="O480">
        <v>100000</v>
      </c>
      <c r="P480">
        <v>0</v>
      </c>
      <c r="Q480">
        <v>0</v>
      </c>
      <c r="R480">
        <v>0</v>
      </c>
    </row>
    <row r="481" spans="1:18" x14ac:dyDescent="0.25">
      <c r="A481" s="3">
        <v>42174</v>
      </c>
      <c r="B481">
        <v>4000</v>
      </c>
      <c r="C481">
        <v>500</v>
      </c>
      <c r="D481">
        <v>100</v>
      </c>
      <c r="E481">
        <v>0</v>
      </c>
      <c r="F481">
        <v>13000</v>
      </c>
      <c r="G481">
        <v>1000</v>
      </c>
      <c r="H481">
        <v>2000</v>
      </c>
      <c r="I481">
        <v>400</v>
      </c>
      <c r="J481">
        <v>0</v>
      </c>
      <c r="K481">
        <v>0</v>
      </c>
      <c r="L481">
        <v>0</v>
      </c>
      <c r="M481">
        <v>-8200</v>
      </c>
      <c r="N481">
        <v>240001</v>
      </c>
      <c r="O481">
        <v>100000</v>
      </c>
      <c r="P481">
        <v>0</v>
      </c>
      <c r="Q481">
        <v>0</v>
      </c>
      <c r="R481">
        <v>0</v>
      </c>
    </row>
    <row r="482" spans="1:18" x14ac:dyDescent="0.25">
      <c r="A482" s="3">
        <v>42177</v>
      </c>
      <c r="B482">
        <v>4000</v>
      </c>
      <c r="C482">
        <v>500</v>
      </c>
      <c r="D482">
        <v>100</v>
      </c>
      <c r="E482">
        <v>0</v>
      </c>
      <c r="F482">
        <v>13000</v>
      </c>
      <c r="G482">
        <v>1000</v>
      </c>
      <c r="H482">
        <v>2000</v>
      </c>
      <c r="I482">
        <v>400</v>
      </c>
      <c r="J482">
        <v>0</v>
      </c>
      <c r="K482">
        <v>0</v>
      </c>
      <c r="L482">
        <v>0</v>
      </c>
      <c r="M482">
        <v>-8200</v>
      </c>
      <c r="N482">
        <v>240001</v>
      </c>
      <c r="O482">
        <v>100000</v>
      </c>
      <c r="P482">
        <v>0</v>
      </c>
      <c r="Q482">
        <v>0</v>
      </c>
      <c r="R482">
        <v>0</v>
      </c>
    </row>
    <row r="483" spans="1:18" x14ac:dyDescent="0.25">
      <c r="A483" s="3">
        <v>42178</v>
      </c>
      <c r="B483">
        <v>4000</v>
      </c>
      <c r="C483">
        <v>500</v>
      </c>
      <c r="D483">
        <v>100</v>
      </c>
      <c r="E483">
        <v>0</v>
      </c>
      <c r="F483">
        <v>13000</v>
      </c>
      <c r="G483">
        <v>1000</v>
      </c>
      <c r="H483">
        <v>2000</v>
      </c>
      <c r="I483">
        <v>400</v>
      </c>
      <c r="J483">
        <v>0</v>
      </c>
      <c r="K483">
        <v>0</v>
      </c>
      <c r="L483">
        <v>0</v>
      </c>
      <c r="M483">
        <v>-8200</v>
      </c>
      <c r="N483">
        <v>240001</v>
      </c>
      <c r="O483">
        <v>100000</v>
      </c>
      <c r="P483">
        <v>0</v>
      </c>
      <c r="Q483">
        <v>0</v>
      </c>
      <c r="R483">
        <v>0</v>
      </c>
    </row>
    <row r="484" spans="1:18" x14ac:dyDescent="0.25">
      <c r="A484" s="3">
        <v>42179</v>
      </c>
      <c r="B484">
        <v>4000</v>
      </c>
      <c r="C484">
        <v>500</v>
      </c>
      <c r="D484">
        <v>100</v>
      </c>
      <c r="E484">
        <v>0</v>
      </c>
      <c r="F484">
        <v>13000</v>
      </c>
      <c r="G484">
        <v>1000</v>
      </c>
      <c r="H484">
        <v>2000</v>
      </c>
      <c r="I484">
        <v>400</v>
      </c>
      <c r="J484">
        <v>0</v>
      </c>
      <c r="K484">
        <v>0</v>
      </c>
      <c r="L484">
        <v>0</v>
      </c>
      <c r="M484">
        <v>-8200</v>
      </c>
      <c r="N484">
        <v>240001</v>
      </c>
      <c r="O484">
        <v>100000</v>
      </c>
      <c r="P484">
        <v>0</v>
      </c>
      <c r="Q484">
        <v>0</v>
      </c>
      <c r="R484">
        <v>0</v>
      </c>
    </row>
    <row r="485" spans="1:18" x14ac:dyDescent="0.25">
      <c r="A485" s="3">
        <v>42180</v>
      </c>
      <c r="B485">
        <v>4000</v>
      </c>
      <c r="C485">
        <v>500</v>
      </c>
      <c r="D485">
        <v>100</v>
      </c>
      <c r="E485">
        <v>0</v>
      </c>
      <c r="F485">
        <v>13000</v>
      </c>
      <c r="G485">
        <v>1000</v>
      </c>
      <c r="H485">
        <v>2000</v>
      </c>
      <c r="I485">
        <v>400</v>
      </c>
      <c r="J485">
        <v>0</v>
      </c>
      <c r="K485">
        <v>0</v>
      </c>
      <c r="L485">
        <v>0</v>
      </c>
      <c r="M485">
        <v>-8200</v>
      </c>
      <c r="N485">
        <v>240001</v>
      </c>
      <c r="O485">
        <v>100000</v>
      </c>
      <c r="P485">
        <v>0</v>
      </c>
      <c r="Q485">
        <v>0</v>
      </c>
      <c r="R485">
        <v>0</v>
      </c>
    </row>
    <row r="486" spans="1:18" x14ac:dyDescent="0.25">
      <c r="A486" s="3">
        <v>42181</v>
      </c>
      <c r="B486">
        <v>4000</v>
      </c>
      <c r="C486">
        <v>500</v>
      </c>
      <c r="D486">
        <v>100</v>
      </c>
      <c r="E486">
        <v>0</v>
      </c>
      <c r="F486">
        <v>13000</v>
      </c>
      <c r="G486">
        <v>1000</v>
      </c>
      <c r="H486">
        <v>2000</v>
      </c>
      <c r="I486">
        <v>400</v>
      </c>
      <c r="J486">
        <v>0</v>
      </c>
      <c r="K486">
        <v>0</v>
      </c>
      <c r="L486">
        <v>0</v>
      </c>
      <c r="M486">
        <v>-8200</v>
      </c>
      <c r="N486">
        <v>240001</v>
      </c>
      <c r="O486">
        <v>100000</v>
      </c>
      <c r="P486">
        <v>0</v>
      </c>
      <c r="Q486">
        <v>0</v>
      </c>
      <c r="R486">
        <v>0</v>
      </c>
    </row>
    <row r="487" spans="1:18" x14ac:dyDescent="0.25">
      <c r="A487" s="3">
        <v>42184</v>
      </c>
      <c r="B487">
        <v>4000</v>
      </c>
      <c r="C487">
        <v>500</v>
      </c>
      <c r="D487">
        <v>100</v>
      </c>
      <c r="E487">
        <v>0</v>
      </c>
      <c r="F487">
        <v>13000</v>
      </c>
      <c r="G487">
        <v>1000</v>
      </c>
      <c r="H487">
        <v>2000</v>
      </c>
      <c r="I487">
        <v>400</v>
      </c>
      <c r="J487">
        <v>0</v>
      </c>
      <c r="K487">
        <v>0</v>
      </c>
      <c r="L487">
        <v>0</v>
      </c>
      <c r="M487">
        <v>-8200</v>
      </c>
      <c r="N487">
        <v>240001</v>
      </c>
      <c r="O487">
        <v>100000</v>
      </c>
      <c r="P487">
        <v>0</v>
      </c>
      <c r="Q487">
        <v>0</v>
      </c>
      <c r="R487">
        <v>0</v>
      </c>
    </row>
    <row r="488" spans="1:18" x14ac:dyDescent="0.25">
      <c r="A488" s="3">
        <v>42185</v>
      </c>
      <c r="B488">
        <v>4000</v>
      </c>
      <c r="C488">
        <v>500</v>
      </c>
      <c r="D488">
        <v>100</v>
      </c>
      <c r="E488">
        <v>0</v>
      </c>
      <c r="F488">
        <v>13000</v>
      </c>
      <c r="G488">
        <v>1000</v>
      </c>
      <c r="H488">
        <v>2000</v>
      </c>
      <c r="I488">
        <v>400</v>
      </c>
      <c r="J488">
        <v>0</v>
      </c>
      <c r="K488">
        <v>0</v>
      </c>
      <c r="L488">
        <v>0</v>
      </c>
      <c r="M488">
        <v>-8200</v>
      </c>
      <c r="N488">
        <v>240001</v>
      </c>
      <c r="O488">
        <v>100000</v>
      </c>
      <c r="P488">
        <v>0</v>
      </c>
      <c r="Q488">
        <v>0</v>
      </c>
      <c r="R488">
        <v>0</v>
      </c>
    </row>
    <row r="489" spans="1:18" x14ac:dyDescent="0.25">
      <c r="A489" s="3">
        <v>42186</v>
      </c>
      <c r="B489">
        <v>4000</v>
      </c>
      <c r="C489">
        <v>500</v>
      </c>
      <c r="D489">
        <v>100</v>
      </c>
      <c r="E489">
        <v>0</v>
      </c>
      <c r="F489">
        <v>13000</v>
      </c>
      <c r="G489">
        <v>1000</v>
      </c>
      <c r="H489">
        <v>2000</v>
      </c>
      <c r="I489">
        <v>400</v>
      </c>
      <c r="J489">
        <v>0</v>
      </c>
      <c r="K489">
        <v>0</v>
      </c>
      <c r="L489">
        <v>0</v>
      </c>
      <c r="M489">
        <v>-8200</v>
      </c>
      <c r="N489">
        <v>240001</v>
      </c>
      <c r="O489">
        <v>100000</v>
      </c>
      <c r="P489">
        <v>0</v>
      </c>
      <c r="Q489">
        <v>0</v>
      </c>
      <c r="R489">
        <v>0</v>
      </c>
    </row>
    <row r="490" spans="1:18" x14ac:dyDescent="0.25">
      <c r="A490" s="3">
        <v>42187</v>
      </c>
      <c r="B490">
        <v>4000</v>
      </c>
      <c r="C490">
        <v>500</v>
      </c>
      <c r="D490">
        <v>100</v>
      </c>
      <c r="E490">
        <v>0</v>
      </c>
      <c r="F490">
        <v>13000</v>
      </c>
      <c r="G490">
        <v>1000</v>
      </c>
      <c r="H490">
        <v>2000</v>
      </c>
      <c r="I490">
        <v>400</v>
      </c>
      <c r="J490">
        <v>0</v>
      </c>
      <c r="K490">
        <v>0</v>
      </c>
      <c r="L490">
        <v>0</v>
      </c>
      <c r="M490">
        <v>-8200</v>
      </c>
      <c r="N490">
        <v>240001</v>
      </c>
      <c r="O490">
        <v>100000</v>
      </c>
      <c r="P490">
        <v>0</v>
      </c>
      <c r="Q490">
        <v>0</v>
      </c>
      <c r="R490">
        <v>0</v>
      </c>
    </row>
    <row r="491" spans="1:18" x14ac:dyDescent="0.25">
      <c r="A491" s="3">
        <v>42188</v>
      </c>
      <c r="B491">
        <v>4000</v>
      </c>
      <c r="C491">
        <v>500</v>
      </c>
      <c r="D491">
        <v>100</v>
      </c>
      <c r="E491">
        <v>0</v>
      </c>
      <c r="F491">
        <v>13000</v>
      </c>
      <c r="G491">
        <v>1000</v>
      </c>
      <c r="H491">
        <v>2000</v>
      </c>
      <c r="I491">
        <v>400</v>
      </c>
      <c r="J491">
        <v>0</v>
      </c>
      <c r="K491">
        <v>0</v>
      </c>
      <c r="L491">
        <v>0</v>
      </c>
      <c r="M491">
        <v>-8200</v>
      </c>
      <c r="N491">
        <v>240001</v>
      </c>
      <c r="O491">
        <v>100000</v>
      </c>
      <c r="P491">
        <v>0</v>
      </c>
      <c r="Q491">
        <v>0</v>
      </c>
      <c r="R491">
        <v>0</v>
      </c>
    </row>
    <row r="492" spans="1:18" x14ac:dyDescent="0.25">
      <c r="A492" s="3">
        <v>42191</v>
      </c>
      <c r="B492">
        <v>4000</v>
      </c>
      <c r="C492">
        <v>500</v>
      </c>
      <c r="D492">
        <v>100</v>
      </c>
      <c r="E492">
        <v>0</v>
      </c>
      <c r="F492">
        <v>13000</v>
      </c>
      <c r="G492">
        <v>1000</v>
      </c>
      <c r="H492">
        <v>2000</v>
      </c>
      <c r="I492">
        <v>400</v>
      </c>
      <c r="J492">
        <v>0</v>
      </c>
      <c r="K492">
        <v>0</v>
      </c>
      <c r="L492">
        <v>0</v>
      </c>
      <c r="M492">
        <v>-8200</v>
      </c>
      <c r="N492">
        <v>240001</v>
      </c>
      <c r="O492">
        <v>100000</v>
      </c>
      <c r="P492">
        <v>0</v>
      </c>
      <c r="Q492">
        <v>0</v>
      </c>
      <c r="R492">
        <v>0</v>
      </c>
    </row>
    <row r="493" spans="1:18" x14ac:dyDescent="0.25">
      <c r="A493" s="3">
        <v>42192</v>
      </c>
      <c r="B493">
        <v>4000</v>
      </c>
      <c r="C493">
        <v>500</v>
      </c>
      <c r="D493">
        <v>100</v>
      </c>
      <c r="E493">
        <v>0</v>
      </c>
      <c r="F493">
        <v>13000</v>
      </c>
      <c r="G493">
        <v>1000</v>
      </c>
      <c r="H493">
        <v>2000</v>
      </c>
      <c r="I493">
        <v>400</v>
      </c>
      <c r="J493">
        <v>0</v>
      </c>
      <c r="K493">
        <v>0</v>
      </c>
      <c r="L493">
        <v>0</v>
      </c>
      <c r="M493">
        <v>-8200</v>
      </c>
      <c r="N493">
        <v>240001</v>
      </c>
      <c r="O493">
        <v>100000</v>
      </c>
      <c r="P493">
        <v>0</v>
      </c>
      <c r="Q493">
        <v>0</v>
      </c>
      <c r="R493">
        <v>0</v>
      </c>
    </row>
    <row r="494" spans="1:18" x14ac:dyDescent="0.25">
      <c r="A494" s="3">
        <v>42193</v>
      </c>
      <c r="B494">
        <v>4000</v>
      </c>
      <c r="C494">
        <v>500</v>
      </c>
      <c r="D494">
        <v>100</v>
      </c>
      <c r="E494">
        <v>0</v>
      </c>
      <c r="F494">
        <v>13000</v>
      </c>
      <c r="G494">
        <v>1000</v>
      </c>
      <c r="H494">
        <v>2000</v>
      </c>
      <c r="I494">
        <v>400</v>
      </c>
      <c r="J494">
        <v>0</v>
      </c>
      <c r="K494">
        <v>0</v>
      </c>
      <c r="L494">
        <v>0</v>
      </c>
      <c r="M494">
        <v>-8200</v>
      </c>
      <c r="N494">
        <v>240001</v>
      </c>
      <c r="O494">
        <v>100000</v>
      </c>
      <c r="P494">
        <v>0</v>
      </c>
      <c r="Q494">
        <v>0</v>
      </c>
      <c r="R494">
        <v>0</v>
      </c>
    </row>
    <row r="495" spans="1:18" x14ac:dyDescent="0.25">
      <c r="A495" s="3">
        <v>42194</v>
      </c>
      <c r="B495">
        <v>4000</v>
      </c>
      <c r="C495">
        <v>500</v>
      </c>
      <c r="D495">
        <v>100</v>
      </c>
      <c r="E495">
        <v>0</v>
      </c>
      <c r="F495">
        <v>13000</v>
      </c>
      <c r="G495">
        <v>1000</v>
      </c>
      <c r="H495">
        <v>2000</v>
      </c>
      <c r="I495">
        <v>400</v>
      </c>
      <c r="J495">
        <v>0</v>
      </c>
      <c r="K495">
        <v>0</v>
      </c>
      <c r="L495">
        <v>0</v>
      </c>
      <c r="M495">
        <v>-8200</v>
      </c>
      <c r="N495">
        <v>240001</v>
      </c>
      <c r="O495">
        <v>100000</v>
      </c>
      <c r="P495">
        <v>0</v>
      </c>
      <c r="Q495">
        <v>0</v>
      </c>
      <c r="R495">
        <v>0</v>
      </c>
    </row>
    <row r="496" spans="1:18" x14ac:dyDescent="0.25">
      <c r="A496" s="3">
        <v>42195</v>
      </c>
      <c r="B496">
        <v>4000</v>
      </c>
      <c r="C496">
        <v>500</v>
      </c>
      <c r="D496">
        <v>100</v>
      </c>
      <c r="E496">
        <v>0</v>
      </c>
      <c r="F496">
        <v>13000</v>
      </c>
      <c r="G496">
        <v>1000</v>
      </c>
      <c r="H496">
        <v>2000</v>
      </c>
      <c r="I496">
        <v>400</v>
      </c>
      <c r="J496">
        <v>0</v>
      </c>
      <c r="K496">
        <v>0</v>
      </c>
      <c r="L496">
        <v>0</v>
      </c>
      <c r="M496">
        <v>-8200</v>
      </c>
      <c r="N496">
        <v>240001</v>
      </c>
      <c r="O496">
        <v>100000</v>
      </c>
      <c r="P496">
        <v>0</v>
      </c>
      <c r="Q496">
        <v>0</v>
      </c>
      <c r="R496">
        <v>0</v>
      </c>
    </row>
    <row r="497" spans="1:18" x14ac:dyDescent="0.25">
      <c r="A497" s="3">
        <v>42198</v>
      </c>
      <c r="B497">
        <v>4000</v>
      </c>
      <c r="C497">
        <v>500</v>
      </c>
      <c r="D497">
        <v>100</v>
      </c>
      <c r="E497">
        <v>0</v>
      </c>
      <c r="F497">
        <v>13000</v>
      </c>
      <c r="G497">
        <v>1000</v>
      </c>
      <c r="H497">
        <v>2000</v>
      </c>
      <c r="I497">
        <v>400</v>
      </c>
      <c r="J497">
        <v>0</v>
      </c>
      <c r="K497">
        <v>0</v>
      </c>
      <c r="L497">
        <v>0</v>
      </c>
      <c r="M497">
        <v>-8200</v>
      </c>
      <c r="N497">
        <v>240001</v>
      </c>
      <c r="O497">
        <v>100000</v>
      </c>
      <c r="P497">
        <v>0</v>
      </c>
      <c r="Q497">
        <v>0</v>
      </c>
      <c r="R497">
        <v>0</v>
      </c>
    </row>
    <row r="498" spans="1:18" x14ac:dyDescent="0.25">
      <c r="A498" s="3">
        <v>42199</v>
      </c>
      <c r="B498">
        <v>4000</v>
      </c>
      <c r="C498">
        <v>500</v>
      </c>
      <c r="D498">
        <v>100</v>
      </c>
      <c r="E498">
        <v>0</v>
      </c>
      <c r="F498">
        <v>13000</v>
      </c>
      <c r="G498">
        <v>1000</v>
      </c>
      <c r="H498">
        <v>2000</v>
      </c>
      <c r="I498">
        <v>400</v>
      </c>
      <c r="J498">
        <v>0</v>
      </c>
      <c r="K498">
        <v>0</v>
      </c>
      <c r="L498">
        <v>0</v>
      </c>
      <c r="M498">
        <v>-8200</v>
      </c>
      <c r="N498">
        <v>240001</v>
      </c>
      <c r="O498">
        <v>100000</v>
      </c>
      <c r="P498">
        <v>0</v>
      </c>
      <c r="Q498">
        <v>0</v>
      </c>
      <c r="R498">
        <v>0</v>
      </c>
    </row>
    <row r="499" spans="1:18" x14ac:dyDescent="0.25">
      <c r="A499" s="3">
        <v>42200</v>
      </c>
      <c r="B499">
        <v>4000</v>
      </c>
      <c r="C499">
        <v>500</v>
      </c>
      <c r="D499">
        <v>100</v>
      </c>
      <c r="E499">
        <v>0</v>
      </c>
      <c r="F499">
        <v>13000</v>
      </c>
      <c r="G499">
        <v>1000</v>
      </c>
      <c r="H499">
        <v>2000</v>
      </c>
      <c r="I499">
        <v>400</v>
      </c>
      <c r="J499">
        <v>0</v>
      </c>
      <c r="K499">
        <v>0</v>
      </c>
      <c r="L499">
        <v>0</v>
      </c>
      <c r="M499">
        <v>-8200</v>
      </c>
      <c r="N499">
        <v>240001</v>
      </c>
      <c r="O499">
        <v>100000</v>
      </c>
      <c r="P499">
        <v>0</v>
      </c>
      <c r="Q499">
        <v>0</v>
      </c>
      <c r="R499">
        <v>0</v>
      </c>
    </row>
    <row r="500" spans="1:18" x14ac:dyDescent="0.25">
      <c r="A500" s="3">
        <v>42201</v>
      </c>
      <c r="B500">
        <v>4000</v>
      </c>
      <c r="C500">
        <v>500</v>
      </c>
      <c r="D500">
        <v>100</v>
      </c>
      <c r="E500">
        <v>0</v>
      </c>
      <c r="F500">
        <v>13000</v>
      </c>
      <c r="G500">
        <v>1000</v>
      </c>
      <c r="H500">
        <v>2000</v>
      </c>
      <c r="I500">
        <v>400</v>
      </c>
      <c r="J500">
        <v>0</v>
      </c>
      <c r="K500">
        <v>0</v>
      </c>
      <c r="L500">
        <v>0</v>
      </c>
      <c r="M500">
        <v>-8200</v>
      </c>
      <c r="N500">
        <v>240001</v>
      </c>
      <c r="O500">
        <v>100000</v>
      </c>
      <c r="P500">
        <v>0</v>
      </c>
      <c r="Q500">
        <v>0</v>
      </c>
      <c r="R500">
        <v>0</v>
      </c>
    </row>
    <row r="501" spans="1:18" x14ac:dyDescent="0.25">
      <c r="A501" s="3">
        <v>42202</v>
      </c>
      <c r="B501">
        <v>4000</v>
      </c>
      <c r="C501">
        <v>500</v>
      </c>
      <c r="D501">
        <v>100</v>
      </c>
      <c r="E501">
        <v>0</v>
      </c>
      <c r="F501">
        <v>13000</v>
      </c>
      <c r="G501">
        <v>1000</v>
      </c>
      <c r="H501">
        <v>2000</v>
      </c>
      <c r="I501">
        <v>400</v>
      </c>
      <c r="J501">
        <v>0</v>
      </c>
      <c r="K501">
        <v>0</v>
      </c>
      <c r="L501">
        <v>0</v>
      </c>
      <c r="M501">
        <v>-8200</v>
      </c>
      <c r="N501">
        <v>240001</v>
      </c>
      <c r="O501">
        <v>100000</v>
      </c>
      <c r="P501">
        <v>0</v>
      </c>
      <c r="Q501">
        <v>0</v>
      </c>
      <c r="R501">
        <v>0</v>
      </c>
    </row>
    <row r="502" spans="1:18" x14ac:dyDescent="0.25">
      <c r="A502" s="3">
        <v>42205</v>
      </c>
      <c r="B502">
        <v>4000</v>
      </c>
      <c r="C502">
        <v>500</v>
      </c>
      <c r="D502">
        <v>100</v>
      </c>
      <c r="E502">
        <v>0</v>
      </c>
      <c r="F502">
        <v>13000</v>
      </c>
      <c r="G502">
        <v>1000</v>
      </c>
      <c r="H502">
        <v>2000</v>
      </c>
      <c r="I502">
        <v>400</v>
      </c>
      <c r="J502">
        <v>0</v>
      </c>
      <c r="K502">
        <v>0</v>
      </c>
      <c r="L502">
        <v>0</v>
      </c>
      <c r="M502">
        <v>-8200</v>
      </c>
      <c r="N502">
        <v>240001</v>
      </c>
      <c r="O502">
        <v>100000</v>
      </c>
      <c r="P502">
        <v>0</v>
      </c>
      <c r="Q502">
        <v>0</v>
      </c>
      <c r="R502">
        <v>0</v>
      </c>
    </row>
    <row r="503" spans="1:18" x14ac:dyDescent="0.25">
      <c r="A503" s="3">
        <v>42206</v>
      </c>
      <c r="B503">
        <v>4000</v>
      </c>
      <c r="C503">
        <v>500</v>
      </c>
      <c r="D503">
        <v>100</v>
      </c>
      <c r="E503">
        <v>0</v>
      </c>
      <c r="F503">
        <v>13000</v>
      </c>
      <c r="G503">
        <v>1000</v>
      </c>
      <c r="H503">
        <v>2000</v>
      </c>
      <c r="I503">
        <v>400</v>
      </c>
      <c r="J503">
        <v>0</v>
      </c>
      <c r="K503">
        <v>0</v>
      </c>
      <c r="L503">
        <v>0</v>
      </c>
      <c r="M503">
        <v>-8200</v>
      </c>
      <c r="N503">
        <v>240001</v>
      </c>
      <c r="O503">
        <v>100000</v>
      </c>
      <c r="P503">
        <v>0</v>
      </c>
      <c r="Q503">
        <v>0</v>
      </c>
      <c r="R503">
        <v>0</v>
      </c>
    </row>
    <row r="504" spans="1:18" x14ac:dyDescent="0.25">
      <c r="A504" s="3">
        <v>42207</v>
      </c>
      <c r="B504">
        <v>4000</v>
      </c>
      <c r="C504">
        <v>500</v>
      </c>
      <c r="D504">
        <v>100</v>
      </c>
      <c r="E504">
        <v>0</v>
      </c>
      <c r="F504">
        <v>13000</v>
      </c>
      <c r="G504">
        <v>1000</v>
      </c>
      <c r="H504">
        <v>2000</v>
      </c>
      <c r="I504">
        <v>400</v>
      </c>
      <c r="J504">
        <v>0</v>
      </c>
      <c r="K504">
        <v>0</v>
      </c>
      <c r="L504">
        <v>0</v>
      </c>
      <c r="M504">
        <v>-8200</v>
      </c>
      <c r="N504">
        <v>240001</v>
      </c>
      <c r="O504">
        <v>100000</v>
      </c>
      <c r="P504">
        <v>0</v>
      </c>
      <c r="Q504">
        <v>0</v>
      </c>
      <c r="R504">
        <v>0</v>
      </c>
    </row>
    <row r="505" spans="1:18" x14ac:dyDescent="0.25">
      <c r="A505" s="3">
        <v>42208</v>
      </c>
      <c r="B505">
        <v>4000</v>
      </c>
      <c r="C505">
        <v>500</v>
      </c>
      <c r="D505">
        <v>100</v>
      </c>
      <c r="E505">
        <v>0</v>
      </c>
      <c r="F505">
        <v>13000</v>
      </c>
      <c r="G505">
        <v>1000</v>
      </c>
      <c r="H505">
        <v>2000</v>
      </c>
      <c r="I505">
        <v>400</v>
      </c>
      <c r="J505">
        <v>0</v>
      </c>
      <c r="K505">
        <v>0</v>
      </c>
      <c r="L505">
        <v>0</v>
      </c>
      <c r="M505">
        <v>-8200</v>
      </c>
      <c r="N505">
        <v>240001</v>
      </c>
      <c r="O505">
        <v>100000</v>
      </c>
      <c r="P505">
        <v>0</v>
      </c>
      <c r="Q505">
        <v>0</v>
      </c>
      <c r="R505">
        <v>0</v>
      </c>
    </row>
    <row r="506" spans="1:18" x14ac:dyDescent="0.25">
      <c r="A506" s="3">
        <v>42209</v>
      </c>
      <c r="B506">
        <v>4000</v>
      </c>
      <c r="C506">
        <v>500</v>
      </c>
      <c r="D506">
        <v>100</v>
      </c>
      <c r="E506">
        <v>0</v>
      </c>
      <c r="F506">
        <v>13000</v>
      </c>
      <c r="G506">
        <v>1000</v>
      </c>
      <c r="H506">
        <v>2000</v>
      </c>
      <c r="I506">
        <v>400</v>
      </c>
      <c r="J506">
        <v>0</v>
      </c>
      <c r="K506">
        <v>0</v>
      </c>
      <c r="L506">
        <v>0</v>
      </c>
      <c r="M506">
        <v>-8200</v>
      </c>
      <c r="N506">
        <v>240001</v>
      </c>
      <c r="O506">
        <v>100000</v>
      </c>
      <c r="P506">
        <v>0</v>
      </c>
      <c r="Q506">
        <v>0</v>
      </c>
      <c r="R506">
        <v>0</v>
      </c>
    </row>
    <row r="507" spans="1:18" x14ac:dyDescent="0.25">
      <c r="A507" s="3">
        <v>42212</v>
      </c>
      <c r="B507">
        <v>4000</v>
      </c>
      <c r="C507">
        <v>500</v>
      </c>
      <c r="D507">
        <v>100</v>
      </c>
      <c r="E507">
        <v>0</v>
      </c>
      <c r="F507">
        <v>13000</v>
      </c>
      <c r="G507">
        <v>1000</v>
      </c>
      <c r="H507">
        <v>2000</v>
      </c>
      <c r="I507">
        <v>400</v>
      </c>
      <c r="J507">
        <v>0</v>
      </c>
      <c r="K507">
        <v>0</v>
      </c>
      <c r="L507">
        <v>0</v>
      </c>
      <c r="M507">
        <v>-8200</v>
      </c>
      <c r="N507">
        <v>240001</v>
      </c>
      <c r="O507">
        <v>100000</v>
      </c>
      <c r="P507">
        <v>0</v>
      </c>
      <c r="Q507">
        <v>0</v>
      </c>
      <c r="R507">
        <v>0</v>
      </c>
    </row>
    <row r="508" spans="1:18" x14ac:dyDescent="0.25">
      <c r="A508" s="3">
        <v>42213</v>
      </c>
      <c r="B508">
        <v>4000</v>
      </c>
      <c r="C508">
        <v>500</v>
      </c>
      <c r="D508">
        <v>100</v>
      </c>
      <c r="E508">
        <v>0</v>
      </c>
      <c r="F508">
        <v>13000</v>
      </c>
      <c r="G508">
        <v>1000</v>
      </c>
      <c r="H508">
        <v>2000</v>
      </c>
      <c r="I508">
        <v>400</v>
      </c>
      <c r="J508">
        <v>0</v>
      </c>
      <c r="K508">
        <v>0</v>
      </c>
      <c r="L508">
        <v>0</v>
      </c>
      <c r="M508">
        <v>-8200</v>
      </c>
      <c r="N508">
        <v>240001</v>
      </c>
      <c r="O508">
        <v>100000</v>
      </c>
      <c r="P508">
        <v>0</v>
      </c>
      <c r="Q508">
        <v>0</v>
      </c>
      <c r="R508">
        <v>0</v>
      </c>
    </row>
    <row r="509" spans="1:18" x14ac:dyDescent="0.25">
      <c r="A509" s="3">
        <v>42214</v>
      </c>
      <c r="B509">
        <v>4000</v>
      </c>
      <c r="C509">
        <v>500</v>
      </c>
      <c r="D509">
        <v>100</v>
      </c>
      <c r="E509">
        <v>0</v>
      </c>
      <c r="F509">
        <v>13000</v>
      </c>
      <c r="G509">
        <v>1000</v>
      </c>
      <c r="H509">
        <v>2000</v>
      </c>
      <c r="I509">
        <v>400</v>
      </c>
      <c r="J509">
        <v>0</v>
      </c>
      <c r="K509">
        <v>0</v>
      </c>
      <c r="L509">
        <v>0</v>
      </c>
      <c r="M509">
        <v>-8200</v>
      </c>
      <c r="N509">
        <v>240001</v>
      </c>
      <c r="O509">
        <v>100000</v>
      </c>
      <c r="P509">
        <v>0</v>
      </c>
      <c r="Q509">
        <v>0</v>
      </c>
      <c r="R509">
        <v>0</v>
      </c>
    </row>
    <row r="510" spans="1:18" x14ac:dyDescent="0.25">
      <c r="A510" s="3">
        <v>42215</v>
      </c>
      <c r="B510">
        <v>4000</v>
      </c>
      <c r="C510">
        <v>500</v>
      </c>
      <c r="D510">
        <v>100</v>
      </c>
      <c r="E510">
        <v>0</v>
      </c>
      <c r="F510">
        <v>13000</v>
      </c>
      <c r="G510">
        <v>1000</v>
      </c>
      <c r="H510">
        <v>2000</v>
      </c>
      <c r="I510">
        <v>400</v>
      </c>
      <c r="J510">
        <v>0</v>
      </c>
      <c r="K510">
        <v>0</v>
      </c>
      <c r="L510">
        <v>0</v>
      </c>
      <c r="M510">
        <v>-8200</v>
      </c>
      <c r="N510">
        <v>240001</v>
      </c>
      <c r="O510">
        <v>100000</v>
      </c>
      <c r="P510">
        <v>0</v>
      </c>
      <c r="Q510">
        <v>0</v>
      </c>
      <c r="R510">
        <v>0</v>
      </c>
    </row>
    <row r="511" spans="1:18" x14ac:dyDescent="0.25">
      <c r="A511" s="3">
        <v>42216</v>
      </c>
      <c r="B511">
        <v>4000</v>
      </c>
      <c r="C511">
        <v>500</v>
      </c>
      <c r="D511">
        <v>100</v>
      </c>
      <c r="E511">
        <v>0</v>
      </c>
      <c r="F511">
        <v>13000</v>
      </c>
      <c r="G511">
        <v>1000</v>
      </c>
      <c r="H511">
        <v>2000</v>
      </c>
      <c r="I511">
        <v>400</v>
      </c>
      <c r="J511">
        <v>0</v>
      </c>
      <c r="K511">
        <v>0</v>
      </c>
      <c r="L511">
        <v>0</v>
      </c>
      <c r="M511">
        <v>-8200</v>
      </c>
      <c r="N511">
        <v>240001</v>
      </c>
      <c r="O511">
        <v>100000</v>
      </c>
      <c r="P511">
        <v>0</v>
      </c>
      <c r="Q511">
        <v>0</v>
      </c>
      <c r="R511">
        <v>0</v>
      </c>
    </row>
    <row r="512" spans="1:18" x14ac:dyDescent="0.25">
      <c r="A512" s="3">
        <v>42219</v>
      </c>
      <c r="B512">
        <v>4000</v>
      </c>
      <c r="C512">
        <v>500</v>
      </c>
      <c r="D512">
        <v>100</v>
      </c>
      <c r="E512">
        <v>0</v>
      </c>
      <c r="F512">
        <v>13000</v>
      </c>
      <c r="G512">
        <v>1000</v>
      </c>
      <c r="H512">
        <v>2000</v>
      </c>
      <c r="I512">
        <v>400</v>
      </c>
      <c r="J512">
        <v>0</v>
      </c>
      <c r="K512">
        <v>0</v>
      </c>
      <c r="L512">
        <v>0</v>
      </c>
      <c r="M512">
        <v>-8200</v>
      </c>
      <c r="N512">
        <v>240001</v>
      </c>
      <c r="O512">
        <v>100000</v>
      </c>
      <c r="P512">
        <v>0</v>
      </c>
      <c r="Q512">
        <v>0</v>
      </c>
      <c r="R512">
        <v>0</v>
      </c>
    </row>
    <row r="513" spans="1:18" x14ac:dyDescent="0.25">
      <c r="A513" s="3">
        <v>42220</v>
      </c>
      <c r="B513">
        <v>4000</v>
      </c>
      <c r="C513">
        <v>500</v>
      </c>
      <c r="D513">
        <v>100</v>
      </c>
      <c r="E513">
        <v>0</v>
      </c>
      <c r="F513">
        <v>13000</v>
      </c>
      <c r="G513">
        <v>1000</v>
      </c>
      <c r="H513">
        <v>2000</v>
      </c>
      <c r="I513">
        <v>400</v>
      </c>
      <c r="J513">
        <v>0</v>
      </c>
      <c r="K513">
        <v>0</v>
      </c>
      <c r="L513">
        <v>0</v>
      </c>
      <c r="M513">
        <v>-8200</v>
      </c>
      <c r="N513">
        <v>240001</v>
      </c>
      <c r="O513">
        <v>100000</v>
      </c>
      <c r="P513">
        <v>0</v>
      </c>
      <c r="Q513">
        <v>0</v>
      </c>
      <c r="R513">
        <v>0</v>
      </c>
    </row>
    <row r="514" spans="1:18" x14ac:dyDescent="0.25">
      <c r="A514" s="3">
        <v>42221</v>
      </c>
      <c r="B514">
        <v>4000</v>
      </c>
      <c r="C514">
        <v>500</v>
      </c>
      <c r="D514">
        <v>100</v>
      </c>
      <c r="E514">
        <v>0</v>
      </c>
      <c r="F514">
        <v>13000</v>
      </c>
      <c r="G514">
        <v>1000</v>
      </c>
      <c r="H514">
        <v>2000</v>
      </c>
      <c r="I514">
        <v>400</v>
      </c>
      <c r="J514">
        <v>0</v>
      </c>
      <c r="K514">
        <v>0</v>
      </c>
      <c r="L514">
        <v>0</v>
      </c>
      <c r="M514">
        <v>-8200</v>
      </c>
      <c r="N514">
        <v>240001</v>
      </c>
      <c r="O514">
        <v>100000</v>
      </c>
      <c r="P514">
        <v>0</v>
      </c>
      <c r="Q514">
        <v>0</v>
      </c>
      <c r="R514">
        <v>0</v>
      </c>
    </row>
    <row r="515" spans="1:18" x14ac:dyDescent="0.25">
      <c r="A515" s="3">
        <v>42222</v>
      </c>
      <c r="B515">
        <v>4000</v>
      </c>
      <c r="C515">
        <v>500</v>
      </c>
      <c r="D515">
        <v>100</v>
      </c>
      <c r="E515">
        <v>0</v>
      </c>
      <c r="F515">
        <v>13000</v>
      </c>
      <c r="G515">
        <v>1000</v>
      </c>
      <c r="H515">
        <v>2000</v>
      </c>
      <c r="I515">
        <v>400</v>
      </c>
      <c r="J515">
        <v>0</v>
      </c>
      <c r="K515">
        <v>0</v>
      </c>
      <c r="L515">
        <v>0</v>
      </c>
      <c r="M515">
        <v>-8200</v>
      </c>
      <c r="N515">
        <v>240001</v>
      </c>
      <c r="O515">
        <v>100000</v>
      </c>
      <c r="P515">
        <v>0</v>
      </c>
      <c r="Q515">
        <v>0</v>
      </c>
      <c r="R515">
        <v>0</v>
      </c>
    </row>
    <row r="516" spans="1:18" x14ac:dyDescent="0.25">
      <c r="A516" s="3">
        <v>42223</v>
      </c>
      <c r="B516">
        <v>4000</v>
      </c>
      <c r="C516">
        <v>500</v>
      </c>
      <c r="D516">
        <v>100</v>
      </c>
      <c r="E516">
        <v>0</v>
      </c>
      <c r="F516">
        <v>13000</v>
      </c>
      <c r="G516">
        <v>1000</v>
      </c>
      <c r="H516">
        <v>2000</v>
      </c>
      <c r="I516">
        <v>400</v>
      </c>
      <c r="J516">
        <v>0</v>
      </c>
      <c r="K516">
        <v>0</v>
      </c>
      <c r="L516">
        <v>0</v>
      </c>
      <c r="M516">
        <v>-8200</v>
      </c>
      <c r="N516">
        <v>240001</v>
      </c>
      <c r="O516">
        <v>100000</v>
      </c>
      <c r="P516">
        <v>0</v>
      </c>
      <c r="Q516">
        <v>0</v>
      </c>
      <c r="R516">
        <v>0</v>
      </c>
    </row>
    <row r="517" spans="1:18" x14ac:dyDescent="0.25">
      <c r="A517" s="3">
        <v>42226</v>
      </c>
      <c r="B517">
        <v>4000</v>
      </c>
      <c r="C517">
        <v>500</v>
      </c>
      <c r="D517">
        <v>100</v>
      </c>
      <c r="E517">
        <v>0</v>
      </c>
      <c r="F517">
        <v>13000</v>
      </c>
      <c r="G517">
        <v>1000</v>
      </c>
      <c r="H517">
        <v>2000</v>
      </c>
      <c r="I517">
        <v>400</v>
      </c>
      <c r="J517">
        <v>0</v>
      </c>
      <c r="K517">
        <v>0</v>
      </c>
      <c r="L517">
        <v>0</v>
      </c>
      <c r="M517">
        <v>-8200</v>
      </c>
      <c r="N517">
        <v>240001</v>
      </c>
      <c r="O517">
        <v>100000</v>
      </c>
      <c r="P517">
        <v>0</v>
      </c>
      <c r="Q517">
        <v>0</v>
      </c>
      <c r="R517">
        <v>0</v>
      </c>
    </row>
    <row r="518" spans="1:18" x14ac:dyDescent="0.25">
      <c r="A518" s="3">
        <v>42227</v>
      </c>
      <c r="B518">
        <v>4000</v>
      </c>
      <c r="C518">
        <v>500</v>
      </c>
      <c r="D518">
        <v>100</v>
      </c>
      <c r="E518">
        <v>0</v>
      </c>
      <c r="F518">
        <v>13000</v>
      </c>
      <c r="G518">
        <v>1000</v>
      </c>
      <c r="H518">
        <v>2000</v>
      </c>
      <c r="I518">
        <v>400</v>
      </c>
      <c r="J518">
        <v>0</v>
      </c>
      <c r="K518">
        <v>0</v>
      </c>
      <c r="L518">
        <v>0</v>
      </c>
      <c r="M518">
        <v>-8200</v>
      </c>
      <c r="N518">
        <v>240001</v>
      </c>
      <c r="O518">
        <v>100000</v>
      </c>
      <c r="P518">
        <v>0</v>
      </c>
      <c r="Q518">
        <v>0</v>
      </c>
      <c r="R518">
        <v>0</v>
      </c>
    </row>
    <row r="519" spans="1:18" x14ac:dyDescent="0.25">
      <c r="A519" s="3">
        <v>42228</v>
      </c>
      <c r="B519">
        <v>4000</v>
      </c>
      <c r="C519">
        <v>500</v>
      </c>
      <c r="D519">
        <v>100</v>
      </c>
      <c r="E519">
        <v>0</v>
      </c>
      <c r="F519">
        <v>13000</v>
      </c>
      <c r="G519">
        <v>1000</v>
      </c>
      <c r="H519">
        <v>2000</v>
      </c>
      <c r="I519">
        <v>400</v>
      </c>
      <c r="J519">
        <v>0</v>
      </c>
      <c r="K519">
        <v>0</v>
      </c>
      <c r="L519">
        <v>0</v>
      </c>
      <c r="M519">
        <v>-8200</v>
      </c>
      <c r="N519">
        <v>240001</v>
      </c>
      <c r="O519">
        <v>100000</v>
      </c>
      <c r="P519">
        <v>0</v>
      </c>
      <c r="Q519">
        <v>0</v>
      </c>
      <c r="R519">
        <v>0</v>
      </c>
    </row>
    <row r="520" spans="1:18" x14ac:dyDescent="0.25">
      <c r="A520" s="3">
        <v>42229</v>
      </c>
      <c r="B520">
        <v>4000</v>
      </c>
      <c r="C520">
        <v>500</v>
      </c>
      <c r="D520">
        <v>100</v>
      </c>
      <c r="E520">
        <v>0</v>
      </c>
      <c r="F520">
        <v>13000</v>
      </c>
      <c r="G520">
        <v>1000</v>
      </c>
      <c r="H520">
        <v>2000</v>
      </c>
      <c r="I520">
        <v>400</v>
      </c>
      <c r="J520">
        <v>0</v>
      </c>
      <c r="K520">
        <v>0</v>
      </c>
      <c r="L520">
        <v>0</v>
      </c>
      <c r="M520">
        <v>-8200</v>
      </c>
      <c r="N520">
        <v>240001</v>
      </c>
      <c r="O520">
        <v>100000</v>
      </c>
      <c r="P520">
        <v>0</v>
      </c>
      <c r="Q520">
        <v>0</v>
      </c>
      <c r="R520">
        <v>0</v>
      </c>
    </row>
    <row r="521" spans="1:18" x14ac:dyDescent="0.25">
      <c r="A521" s="3">
        <v>42230</v>
      </c>
      <c r="B521">
        <v>4000</v>
      </c>
      <c r="C521">
        <v>500</v>
      </c>
      <c r="D521">
        <v>100</v>
      </c>
      <c r="E521">
        <v>0</v>
      </c>
      <c r="F521">
        <v>13000</v>
      </c>
      <c r="G521">
        <v>1000</v>
      </c>
      <c r="H521">
        <v>2000</v>
      </c>
      <c r="I521">
        <v>400</v>
      </c>
      <c r="J521">
        <v>0</v>
      </c>
      <c r="K521">
        <v>0</v>
      </c>
      <c r="L521">
        <v>0</v>
      </c>
      <c r="M521">
        <v>-8200</v>
      </c>
      <c r="N521">
        <v>240001</v>
      </c>
      <c r="O521">
        <v>100000</v>
      </c>
      <c r="P521">
        <v>0</v>
      </c>
      <c r="Q521">
        <v>0</v>
      </c>
      <c r="R521">
        <v>0</v>
      </c>
    </row>
    <row r="522" spans="1:18" x14ac:dyDescent="0.25">
      <c r="A522" s="3">
        <v>42233</v>
      </c>
      <c r="B522">
        <v>4000</v>
      </c>
      <c r="C522">
        <v>500</v>
      </c>
      <c r="D522">
        <v>100</v>
      </c>
      <c r="E522">
        <v>0</v>
      </c>
      <c r="F522">
        <v>13000</v>
      </c>
      <c r="G522">
        <v>1000</v>
      </c>
      <c r="H522">
        <v>2000</v>
      </c>
      <c r="I522">
        <v>400</v>
      </c>
      <c r="J522">
        <v>0</v>
      </c>
      <c r="K522">
        <v>0</v>
      </c>
      <c r="L522">
        <v>0</v>
      </c>
      <c r="M522">
        <v>-8200</v>
      </c>
      <c r="N522">
        <v>240001</v>
      </c>
      <c r="O522">
        <v>100000</v>
      </c>
      <c r="P522">
        <v>0</v>
      </c>
      <c r="Q522">
        <v>0</v>
      </c>
      <c r="R522">
        <v>0</v>
      </c>
    </row>
    <row r="523" spans="1:18" x14ac:dyDescent="0.25">
      <c r="A523" s="3">
        <v>42234</v>
      </c>
      <c r="B523">
        <v>4000</v>
      </c>
      <c r="C523">
        <v>500</v>
      </c>
      <c r="D523">
        <v>100</v>
      </c>
      <c r="E523">
        <v>0</v>
      </c>
      <c r="F523">
        <v>13000</v>
      </c>
      <c r="G523">
        <v>1000</v>
      </c>
      <c r="H523">
        <v>2000</v>
      </c>
      <c r="I523">
        <v>400</v>
      </c>
      <c r="J523">
        <v>0</v>
      </c>
      <c r="K523">
        <v>0</v>
      </c>
      <c r="L523">
        <v>0</v>
      </c>
      <c r="M523">
        <v>-8200</v>
      </c>
      <c r="N523">
        <v>240001</v>
      </c>
      <c r="O523">
        <v>100000</v>
      </c>
      <c r="P523">
        <v>0</v>
      </c>
      <c r="Q523">
        <v>0</v>
      </c>
      <c r="R523">
        <v>0</v>
      </c>
    </row>
    <row r="524" spans="1:18" x14ac:dyDescent="0.25">
      <c r="A524" s="3">
        <v>42235</v>
      </c>
      <c r="B524">
        <v>4000</v>
      </c>
      <c r="C524">
        <v>500</v>
      </c>
      <c r="D524">
        <v>100</v>
      </c>
      <c r="E524">
        <v>0</v>
      </c>
      <c r="F524">
        <v>13000</v>
      </c>
      <c r="G524">
        <v>1000</v>
      </c>
      <c r="H524">
        <v>2000</v>
      </c>
      <c r="I524">
        <v>400</v>
      </c>
      <c r="J524">
        <v>0</v>
      </c>
      <c r="K524">
        <v>0</v>
      </c>
      <c r="L524">
        <v>0</v>
      </c>
      <c r="M524">
        <v>-8200</v>
      </c>
      <c r="N524">
        <v>240001</v>
      </c>
      <c r="O524">
        <v>100000</v>
      </c>
      <c r="P524">
        <v>0</v>
      </c>
      <c r="Q524">
        <v>0</v>
      </c>
      <c r="R524">
        <v>0</v>
      </c>
    </row>
    <row r="525" spans="1:18" x14ac:dyDescent="0.25">
      <c r="A525" s="3">
        <v>42236</v>
      </c>
      <c r="B525">
        <v>4000</v>
      </c>
      <c r="C525">
        <v>500</v>
      </c>
      <c r="D525">
        <v>100</v>
      </c>
      <c r="E525">
        <v>0</v>
      </c>
      <c r="F525">
        <v>13000</v>
      </c>
      <c r="G525">
        <v>1000</v>
      </c>
      <c r="H525">
        <v>2000</v>
      </c>
      <c r="I525">
        <v>400</v>
      </c>
      <c r="J525">
        <v>0</v>
      </c>
      <c r="K525">
        <v>0</v>
      </c>
      <c r="L525">
        <v>0</v>
      </c>
      <c r="M525">
        <v>-8200</v>
      </c>
      <c r="N525">
        <v>240001</v>
      </c>
      <c r="O525">
        <v>100000</v>
      </c>
      <c r="P525">
        <v>0</v>
      </c>
      <c r="Q525">
        <v>0</v>
      </c>
      <c r="R525">
        <v>0</v>
      </c>
    </row>
    <row r="526" spans="1:18" x14ac:dyDescent="0.25">
      <c r="A526" s="3">
        <v>42237</v>
      </c>
      <c r="B526">
        <v>4000</v>
      </c>
      <c r="C526">
        <v>500</v>
      </c>
      <c r="D526">
        <v>100</v>
      </c>
      <c r="E526">
        <v>0</v>
      </c>
      <c r="F526">
        <v>13000</v>
      </c>
      <c r="G526">
        <v>1000</v>
      </c>
      <c r="H526">
        <v>2000</v>
      </c>
      <c r="I526">
        <v>400</v>
      </c>
      <c r="J526">
        <v>0</v>
      </c>
      <c r="K526">
        <v>0</v>
      </c>
      <c r="L526">
        <v>0</v>
      </c>
      <c r="M526">
        <v>-8200</v>
      </c>
      <c r="N526">
        <v>240001</v>
      </c>
      <c r="O526">
        <v>100000</v>
      </c>
      <c r="P526">
        <v>0</v>
      </c>
      <c r="Q526">
        <v>0</v>
      </c>
      <c r="R526">
        <v>0</v>
      </c>
    </row>
    <row r="527" spans="1:18" x14ac:dyDescent="0.25">
      <c r="A527" s="3">
        <v>42240</v>
      </c>
      <c r="B527">
        <v>4000</v>
      </c>
      <c r="C527">
        <v>500</v>
      </c>
      <c r="D527">
        <v>100</v>
      </c>
      <c r="E527">
        <v>0</v>
      </c>
      <c r="F527">
        <v>13000</v>
      </c>
      <c r="G527">
        <v>1000</v>
      </c>
      <c r="H527">
        <v>2000</v>
      </c>
      <c r="I527">
        <v>400</v>
      </c>
      <c r="J527">
        <v>0</v>
      </c>
      <c r="K527">
        <v>0</v>
      </c>
      <c r="L527">
        <v>0</v>
      </c>
      <c r="M527">
        <v>-8200</v>
      </c>
      <c r="N527">
        <v>240001</v>
      </c>
      <c r="O527">
        <v>100000</v>
      </c>
      <c r="P527">
        <v>0</v>
      </c>
      <c r="Q527">
        <v>0</v>
      </c>
      <c r="R527">
        <v>0</v>
      </c>
    </row>
    <row r="528" spans="1:18" x14ac:dyDescent="0.25">
      <c r="A528" s="3">
        <v>42241</v>
      </c>
      <c r="B528">
        <v>4000</v>
      </c>
      <c r="C528">
        <v>500</v>
      </c>
      <c r="D528">
        <v>100</v>
      </c>
      <c r="E528">
        <v>0</v>
      </c>
      <c r="F528">
        <v>13000</v>
      </c>
      <c r="G528">
        <v>1000</v>
      </c>
      <c r="H528">
        <v>2000</v>
      </c>
      <c r="I528">
        <v>400</v>
      </c>
      <c r="J528">
        <v>0</v>
      </c>
      <c r="K528">
        <v>0</v>
      </c>
      <c r="L528">
        <v>0</v>
      </c>
      <c r="M528">
        <v>-8200</v>
      </c>
      <c r="N528">
        <v>240001</v>
      </c>
      <c r="O528">
        <v>100000</v>
      </c>
      <c r="P528">
        <v>0</v>
      </c>
      <c r="Q528">
        <v>0</v>
      </c>
      <c r="R528">
        <v>0</v>
      </c>
    </row>
    <row r="529" spans="1:18" x14ac:dyDescent="0.25">
      <c r="A529" s="3">
        <v>42242</v>
      </c>
      <c r="B529">
        <v>4000</v>
      </c>
      <c r="C529">
        <v>500</v>
      </c>
      <c r="D529">
        <v>100</v>
      </c>
      <c r="E529">
        <v>0</v>
      </c>
      <c r="F529">
        <v>13000</v>
      </c>
      <c r="G529">
        <v>1000</v>
      </c>
      <c r="H529">
        <v>2000</v>
      </c>
      <c r="I529">
        <v>400</v>
      </c>
      <c r="J529">
        <v>0</v>
      </c>
      <c r="K529">
        <v>0</v>
      </c>
      <c r="L529">
        <v>0</v>
      </c>
      <c r="M529">
        <v>-8200</v>
      </c>
      <c r="N529">
        <v>240001</v>
      </c>
      <c r="O529">
        <v>100000</v>
      </c>
      <c r="P529">
        <v>0</v>
      </c>
      <c r="Q529">
        <v>0</v>
      </c>
      <c r="R529">
        <v>0</v>
      </c>
    </row>
    <row r="530" spans="1:18" x14ac:dyDescent="0.25">
      <c r="A530" s="3">
        <v>42243</v>
      </c>
      <c r="B530">
        <v>4000</v>
      </c>
      <c r="C530">
        <v>500</v>
      </c>
      <c r="D530">
        <v>100</v>
      </c>
      <c r="E530">
        <v>0</v>
      </c>
      <c r="F530">
        <v>13000</v>
      </c>
      <c r="G530">
        <v>1000</v>
      </c>
      <c r="H530">
        <v>2000</v>
      </c>
      <c r="I530">
        <v>400</v>
      </c>
      <c r="J530">
        <v>0</v>
      </c>
      <c r="K530">
        <v>0</v>
      </c>
      <c r="L530">
        <v>0</v>
      </c>
      <c r="M530">
        <v>-8200</v>
      </c>
      <c r="N530">
        <v>240001</v>
      </c>
      <c r="O530">
        <v>100000</v>
      </c>
      <c r="P530">
        <v>0</v>
      </c>
      <c r="Q530">
        <v>0</v>
      </c>
      <c r="R530">
        <v>0</v>
      </c>
    </row>
    <row r="531" spans="1:18" x14ac:dyDescent="0.25">
      <c r="A531" s="3">
        <v>42244</v>
      </c>
      <c r="B531">
        <v>4000</v>
      </c>
      <c r="C531">
        <v>500</v>
      </c>
      <c r="D531">
        <v>100</v>
      </c>
      <c r="E531">
        <v>0</v>
      </c>
      <c r="F531">
        <v>13000</v>
      </c>
      <c r="G531">
        <v>1000</v>
      </c>
      <c r="H531">
        <v>2000</v>
      </c>
      <c r="I531">
        <v>400</v>
      </c>
      <c r="J531">
        <v>0</v>
      </c>
      <c r="K531">
        <v>0</v>
      </c>
      <c r="L531">
        <v>0</v>
      </c>
      <c r="M531">
        <v>-8200</v>
      </c>
      <c r="N531">
        <v>240001</v>
      </c>
      <c r="O531">
        <v>100000</v>
      </c>
      <c r="P531">
        <v>0</v>
      </c>
      <c r="Q531">
        <v>0</v>
      </c>
      <c r="R531">
        <v>0</v>
      </c>
    </row>
    <row r="532" spans="1:18" x14ac:dyDescent="0.25">
      <c r="A532" s="3">
        <v>42247</v>
      </c>
      <c r="B532">
        <v>4000</v>
      </c>
      <c r="C532">
        <v>500</v>
      </c>
      <c r="D532">
        <v>100</v>
      </c>
      <c r="E532">
        <v>0</v>
      </c>
      <c r="F532">
        <v>13000</v>
      </c>
      <c r="G532">
        <v>1000</v>
      </c>
      <c r="H532">
        <v>2000</v>
      </c>
      <c r="I532">
        <v>400</v>
      </c>
      <c r="J532">
        <v>0</v>
      </c>
      <c r="K532">
        <v>0</v>
      </c>
      <c r="L532">
        <v>0</v>
      </c>
      <c r="M532">
        <v>-8200</v>
      </c>
      <c r="N532">
        <v>240001</v>
      </c>
      <c r="O532">
        <v>100000</v>
      </c>
      <c r="P532">
        <v>0</v>
      </c>
      <c r="Q532">
        <v>0</v>
      </c>
      <c r="R532">
        <v>0</v>
      </c>
    </row>
    <row r="533" spans="1:18" x14ac:dyDescent="0.25">
      <c r="A533" s="3">
        <v>42248</v>
      </c>
      <c r="B533">
        <v>4000</v>
      </c>
      <c r="C533">
        <v>500</v>
      </c>
      <c r="D533">
        <v>100</v>
      </c>
      <c r="E533">
        <v>0</v>
      </c>
      <c r="F533">
        <v>13000</v>
      </c>
      <c r="G533">
        <v>1000</v>
      </c>
      <c r="H533">
        <v>2000</v>
      </c>
      <c r="I533">
        <v>400</v>
      </c>
      <c r="J533">
        <v>0</v>
      </c>
      <c r="K533">
        <v>0</v>
      </c>
      <c r="L533">
        <v>0</v>
      </c>
      <c r="M533">
        <v>-8200</v>
      </c>
      <c r="N533">
        <v>240001</v>
      </c>
      <c r="O533">
        <v>100000</v>
      </c>
      <c r="P533">
        <v>0</v>
      </c>
      <c r="Q533">
        <v>0</v>
      </c>
      <c r="R533">
        <v>0</v>
      </c>
    </row>
    <row r="534" spans="1:18" x14ac:dyDescent="0.25">
      <c r="A534" s="3">
        <v>42249</v>
      </c>
      <c r="B534">
        <v>4000</v>
      </c>
      <c r="C534">
        <v>500</v>
      </c>
      <c r="D534">
        <v>100</v>
      </c>
      <c r="E534">
        <v>0</v>
      </c>
      <c r="F534">
        <v>13000</v>
      </c>
      <c r="G534">
        <v>1000</v>
      </c>
      <c r="H534">
        <v>2000</v>
      </c>
      <c r="I534">
        <v>400</v>
      </c>
      <c r="J534">
        <v>0</v>
      </c>
      <c r="K534">
        <v>0</v>
      </c>
      <c r="L534">
        <v>0</v>
      </c>
      <c r="M534">
        <v>-8200</v>
      </c>
      <c r="N534">
        <v>240001</v>
      </c>
      <c r="O534">
        <v>100000</v>
      </c>
      <c r="P534">
        <v>0</v>
      </c>
      <c r="Q534">
        <v>0</v>
      </c>
      <c r="R534">
        <v>0</v>
      </c>
    </row>
    <row r="535" spans="1:18" x14ac:dyDescent="0.25">
      <c r="A535" s="3">
        <v>42250</v>
      </c>
      <c r="B535">
        <v>4000</v>
      </c>
      <c r="C535">
        <v>500</v>
      </c>
      <c r="D535">
        <v>100</v>
      </c>
      <c r="E535">
        <v>0</v>
      </c>
      <c r="F535">
        <v>13000</v>
      </c>
      <c r="G535">
        <v>1000</v>
      </c>
      <c r="H535">
        <v>2000</v>
      </c>
      <c r="I535">
        <v>400</v>
      </c>
      <c r="J535">
        <v>0</v>
      </c>
      <c r="K535">
        <v>0</v>
      </c>
      <c r="L535">
        <v>0</v>
      </c>
      <c r="M535">
        <v>-8200</v>
      </c>
      <c r="N535">
        <v>240001</v>
      </c>
      <c r="O535">
        <v>100000</v>
      </c>
      <c r="P535">
        <v>0</v>
      </c>
      <c r="Q535">
        <v>0</v>
      </c>
      <c r="R535">
        <v>0</v>
      </c>
    </row>
    <row r="536" spans="1:18" x14ac:dyDescent="0.25">
      <c r="A536" s="3">
        <v>42251</v>
      </c>
      <c r="B536">
        <v>4000</v>
      </c>
      <c r="C536">
        <v>500</v>
      </c>
      <c r="D536">
        <v>100</v>
      </c>
      <c r="E536">
        <v>0</v>
      </c>
      <c r="F536">
        <v>13000</v>
      </c>
      <c r="G536">
        <v>1000</v>
      </c>
      <c r="H536">
        <v>2000</v>
      </c>
      <c r="I536">
        <v>400</v>
      </c>
      <c r="J536">
        <v>0</v>
      </c>
      <c r="K536">
        <v>0</v>
      </c>
      <c r="L536">
        <v>0</v>
      </c>
      <c r="M536">
        <v>-8200</v>
      </c>
      <c r="N536">
        <v>240001</v>
      </c>
      <c r="O536">
        <v>100000</v>
      </c>
      <c r="P536">
        <v>0</v>
      </c>
      <c r="Q536">
        <v>0</v>
      </c>
      <c r="R536">
        <v>0</v>
      </c>
    </row>
    <row r="537" spans="1:18" x14ac:dyDescent="0.25">
      <c r="A537" s="3">
        <v>42254</v>
      </c>
      <c r="B537">
        <v>4000</v>
      </c>
      <c r="C537">
        <v>500</v>
      </c>
      <c r="D537">
        <v>100</v>
      </c>
      <c r="E537">
        <v>0</v>
      </c>
      <c r="F537">
        <v>13000</v>
      </c>
      <c r="G537">
        <v>1000</v>
      </c>
      <c r="H537">
        <v>2000</v>
      </c>
      <c r="I537">
        <v>400</v>
      </c>
      <c r="J537">
        <v>0</v>
      </c>
      <c r="K537">
        <v>0</v>
      </c>
      <c r="L537">
        <v>0</v>
      </c>
      <c r="M537">
        <v>-8200</v>
      </c>
      <c r="N537">
        <v>240001</v>
      </c>
      <c r="O537">
        <v>100000</v>
      </c>
      <c r="P537">
        <v>0</v>
      </c>
      <c r="Q537">
        <v>0</v>
      </c>
      <c r="R537">
        <v>0</v>
      </c>
    </row>
    <row r="538" spans="1:18" x14ac:dyDescent="0.25">
      <c r="A538" s="3">
        <v>42255</v>
      </c>
      <c r="B538">
        <v>4000</v>
      </c>
      <c r="C538">
        <v>500</v>
      </c>
      <c r="D538">
        <v>100</v>
      </c>
      <c r="E538">
        <v>0</v>
      </c>
      <c r="F538">
        <v>13000</v>
      </c>
      <c r="G538">
        <v>1000</v>
      </c>
      <c r="H538">
        <v>2000</v>
      </c>
      <c r="I538">
        <v>400</v>
      </c>
      <c r="J538">
        <v>0</v>
      </c>
      <c r="K538">
        <v>0</v>
      </c>
      <c r="L538">
        <v>0</v>
      </c>
      <c r="M538">
        <v>-8200</v>
      </c>
      <c r="N538">
        <v>240001</v>
      </c>
      <c r="O538">
        <v>100000</v>
      </c>
      <c r="P538">
        <v>0</v>
      </c>
      <c r="Q538">
        <v>0</v>
      </c>
      <c r="R538">
        <v>0</v>
      </c>
    </row>
    <row r="539" spans="1:18" x14ac:dyDescent="0.25">
      <c r="A539" s="3">
        <v>42256</v>
      </c>
      <c r="B539">
        <v>4000</v>
      </c>
      <c r="C539">
        <v>500</v>
      </c>
      <c r="D539">
        <v>100</v>
      </c>
      <c r="E539">
        <v>0</v>
      </c>
      <c r="F539">
        <v>13000</v>
      </c>
      <c r="G539">
        <v>1000</v>
      </c>
      <c r="H539">
        <v>2000</v>
      </c>
      <c r="I539">
        <v>400</v>
      </c>
      <c r="J539">
        <v>0</v>
      </c>
      <c r="K539">
        <v>0</v>
      </c>
      <c r="L539">
        <v>0</v>
      </c>
      <c r="M539">
        <v>-8200</v>
      </c>
      <c r="N539">
        <v>240001</v>
      </c>
      <c r="O539">
        <v>100000</v>
      </c>
      <c r="P539">
        <v>0</v>
      </c>
      <c r="Q539">
        <v>0</v>
      </c>
      <c r="R539">
        <v>0</v>
      </c>
    </row>
    <row r="540" spans="1:18" x14ac:dyDescent="0.25">
      <c r="A540" s="3">
        <v>42257</v>
      </c>
      <c r="B540">
        <v>4000</v>
      </c>
      <c r="C540">
        <v>500</v>
      </c>
      <c r="D540">
        <v>100</v>
      </c>
      <c r="E540">
        <v>0</v>
      </c>
      <c r="F540">
        <v>13000</v>
      </c>
      <c r="G540">
        <v>1000</v>
      </c>
      <c r="H540">
        <v>2000</v>
      </c>
      <c r="I540">
        <v>400</v>
      </c>
      <c r="J540">
        <v>0</v>
      </c>
      <c r="K540">
        <v>0</v>
      </c>
      <c r="L540">
        <v>0</v>
      </c>
      <c r="M540">
        <v>-8200</v>
      </c>
      <c r="N540">
        <v>240001</v>
      </c>
      <c r="O540">
        <v>100000</v>
      </c>
      <c r="P540">
        <v>0</v>
      </c>
      <c r="Q540">
        <v>0</v>
      </c>
      <c r="R540">
        <v>0</v>
      </c>
    </row>
    <row r="541" spans="1:18" x14ac:dyDescent="0.25">
      <c r="A541" s="3">
        <v>42258</v>
      </c>
      <c r="B541">
        <v>4000</v>
      </c>
      <c r="C541">
        <v>500</v>
      </c>
      <c r="D541">
        <v>100</v>
      </c>
      <c r="E541">
        <v>0</v>
      </c>
      <c r="F541">
        <v>13000</v>
      </c>
      <c r="G541">
        <v>1000</v>
      </c>
      <c r="H541">
        <v>2000</v>
      </c>
      <c r="I541">
        <v>400</v>
      </c>
      <c r="J541">
        <v>0</v>
      </c>
      <c r="K541">
        <v>0</v>
      </c>
      <c r="L541">
        <v>0</v>
      </c>
      <c r="M541">
        <v>-8200</v>
      </c>
      <c r="N541">
        <v>240001</v>
      </c>
      <c r="O541">
        <v>100000</v>
      </c>
      <c r="P541">
        <v>0</v>
      </c>
      <c r="Q541">
        <v>0</v>
      </c>
      <c r="R541">
        <v>0</v>
      </c>
    </row>
    <row r="542" spans="1:18" x14ac:dyDescent="0.25">
      <c r="A542" s="3">
        <v>42261</v>
      </c>
      <c r="B542">
        <v>4000</v>
      </c>
      <c r="C542">
        <v>500</v>
      </c>
      <c r="D542">
        <v>100</v>
      </c>
      <c r="E542">
        <v>0</v>
      </c>
      <c r="F542">
        <v>13000</v>
      </c>
      <c r="G542">
        <v>1000</v>
      </c>
      <c r="H542">
        <v>2000</v>
      </c>
      <c r="I542">
        <v>400</v>
      </c>
      <c r="J542">
        <v>0</v>
      </c>
      <c r="K542">
        <v>0</v>
      </c>
      <c r="L542">
        <v>0</v>
      </c>
      <c r="M542">
        <v>-8200</v>
      </c>
      <c r="N542">
        <v>240001</v>
      </c>
      <c r="O542">
        <v>100000</v>
      </c>
      <c r="P542">
        <v>0</v>
      </c>
      <c r="Q542">
        <v>0</v>
      </c>
      <c r="R542">
        <v>0</v>
      </c>
    </row>
    <row r="543" spans="1:18" x14ac:dyDescent="0.25">
      <c r="A543" s="3">
        <v>42262</v>
      </c>
      <c r="B543">
        <v>4000</v>
      </c>
      <c r="C543">
        <v>500</v>
      </c>
      <c r="D543">
        <v>100</v>
      </c>
      <c r="E543">
        <v>0</v>
      </c>
      <c r="F543">
        <v>13000</v>
      </c>
      <c r="G543">
        <v>1000</v>
      </c>
      <c r="H543">
        <v>2000</v>
      </c>
      <c r="I543">
        <v>400</v>
      </c>
      <c r="J543">
        <v>0</v>
      </c>
      <c r="K543">
        <v>0</v>
      </c>
      <c r="L543">
        <v>0</v>
      </c>
      <c r="M543">
        <v>-8200</v>
      </c>
      <c r="N543">
        <v>240001</v>
      </c>
      <c r="O543">
        <v>100000</v>
      </c>
      <c r="P543">
        <v>0</v>
      </c>
      <c r="Q543">
        <v>0</v>
      </c>
      <c r="R543">
        <v>0</v>
      </c>
    </row>
    <row r="544" spans="1:18" x14ac:dyDescent="0.25">
      <c r="A544" s="3">
        <v>42263</v>
      </c>
      <c r="B544">
        <v>4000</v>
      </c>
      <c r="C544">
        <v>500</v>
      </c>
      <c r="D544">
        <v>100</v>
      </c>
      <c r="E544">
        <v>0</v>
      </c>
      <c r="F544">
        <v>13000</v>
      </c>
      <c r="G544">
        <v>1000</v>
      </c>
      <c r="H544">
        <v>2000</v>
      </c>
      <c r="I544">
        <v>400</v>
      </c>
      <c r="J544">
        <v>0</v>
      </c>
      <c r="K544">
        <v>0</v>
      </c>
      <c r="L544">
        <v>0</v>
      </c>
      <c r="M544">
        <v>-8200</v>
      </c>
      <c r="N544">
        <v>240001</v>
      </c>
      <c r="O544">
        <v>100000</v>
      </c>
      <c r="P544">
        <v>0</v>
      </c>
      <c r="Q544">
        <v>0</v>
      </c>
      <c r="R544">
        <v>0</v>
      </c>
    </row>
    <row r="545" spans="1:18" x14ac:dyDescent="0.25">
      <c r="A545" s="3">
        <v>42264</v>
      </c>
      <c r="B545">
        <v>4000</v>
      </c>
      <c r="C545">
        <v>500</v>
      </c>
      <c r="D545">
        <v>100</v>
      </c>
      <c r="E545">
        <v>0</v>
      </c>
      <c r="F545">
        <v>13000</v>
      </c>
      <c r="G545">
        <v>1000</v>
      </c>
      <c r="H545">
        <v>2000</v>
      </c>
      <c r="I545">
        <v>400</v>
      </c>
      <c r="J545">
        <v>0</v>
      </c>
      <c r="K545">
        <v>0</v>
      </c>
      <c r="L545">
        <v>0</v>
      </c>
      <c r="M545">
        <v>-8200</v>
      </c>
      <c r="N545">
        <v>240001</v>
      </c>
      <c r="O545">
        <v>100000</v>
      </c>
      <c r="P545">
        <v>0</v>
      </c>
      <c r="Q545">
        <v>0</v>
      </c>
      <c r="R545">
        <v>0</v>
      </c>
    </row>
    <row r="546" spans="1:18" x14ac:dyDescent="0.25">
      <c r="A546" s="3">
        <v>42265</v>
      </c>
      <c r="B546">
        <v>4000</v>
      </c>
      <c r="C546">
        <v>500</v>
      </c>
      <c r="D546">
        <v>100</v>
      </c>
      <c r="E546">
        <v>0</v>
      </c>
      <c r="F546">
        <v>13000</v>
      </c>
      <c r="G546">
        <v>1000</v>
      </c>
      <c r="H546">
        <v>2000</v>
      </c>
      <c r="I546">
        <v>400</v>
      </c>
      <c r="J546">
        <v>0</v>
      </c>
      <c r="K546">
        <v>0</v>
      </c>
      <c r="L546">
        <v>0</v>
      </c>
      <c r="M546">
        <v>-8200</v>
      </c>
      <c r="N546">
        <v>240001</v>
      </c>
      <c r="O546">
        <v>100000</v>
      </c>
      <c r="P546">
        <v>0</v>
      </c>
      <c r="Q546">
        <v>0</v>
      </c>
      <c r="R546">
        <v>0</v>
      </c>
    </row>
    <row r="547" spans="1:18" x14ac:dyDescent="0.25">
      <c r="A547" s="3">
        <v>42268</v>
      </c>
      <c r="B547">
        <v>4000</v>
      </c>
      <c r="C547">
        <v>500</v>
      </c>
      <c r="D547">
        <v>100</v>
      </c>
      <c r="E547">
        <v>0</v>
      </c>
      <c r="F547">
        <v>13000</v>
      </c>
      <c r="G547">
        <v>1000</v>
      </c>
      <c r="H547">
        <v>2000</v>
      </c>
      <c r="I547">
        <v>400</v>
      </c>
      <c r="J547">
        <v>0</v>
      </c>
      <c r="K547">
        <v>0</v>
      </c>
      <c r="L547">
        <v>0</v>
      </c>
      <c r="M547">
        <v>-8200</v>
      </c>
      <c r="N547">
        <v>240001</v>
      </c>
      <c r="O547">
        <v>100000</v>
      </c>
      <c r="P547">
        <v>0</v>
      </c>
      <c r="Q547">
        <v>0</v>
      </c>
      <c r="R547">
        <v>0</v>
      </c>
    </row>
    <row r="548" spans="1:18" x14ac:dyDescent="0.25">
      <c r="A548" s="3">
        <v>42269</v>
      </c>
      <c r="B548">
        <v>4000</v>
      </c>
      <c r="C548">
        <v>500</v>
      </c>
      <c r="D548">
        <v>100</v>
      </c>
      <c r="E548">
        <v>0</v>
      </c>
      <c r="F548">
        <v>13000</v>
      </c>
      <c r="G548">
        <v>1000</v>
      </c>
      <c r="H548">
        <v>2000</v>
      </c>
      <c r="I548">
        <v>400</v>
      </c>
      <c r="J548">
        <v>0</v>
      </c>
      <c r="K548">
        <v>0</v>
      </c>
      <c r="L548">
        <v>0</v>
      </c>
      <c r="M548">
        <v>-8200</v>
      </c>
      <c r="N548">
        <v>240001</v>
      </c>
      <c r="O548">
        <v>100000</v>
      </c>
      <c r="P548">
        <v>0</v>
      </c>
      <c r="Q548">
        <v>0</v>
      </c>
      <c r="R548">
        <v>0</v>
      </c>
    </row>
    <row r="549" spans="1:18" x14ac:dyDescent="0.25">
      <c r="A549" s="3">
        <v>42270</v>
      </c>
      <c r="B549">
        <v>4000</v>
      </c>
      <c r="C549">
        <v>500</v>
      </c>
      <c r="D549">
        <v>100</v>
      </c>
      <c r="E549">
        <v>0</v>
      </c>
      <c r="F549">
        <v>13000</v>
      </c>
      <c r="G549">
        <v>1000</v>
      </c>
      <c r="H549">
        <v>2000</v>
      </c>
      <c r="I549">
        <v>400</v>
      </c>
      <c r="J549">
        <v>0</v>
      </c>
      <c r="K549">
        <v>0</v>
      </c>
      <c r="L549">
        <v>0</v>
      </c>
      <c r="M549">
        <v>-8200</v>
      </c>
      <c r="N549">
        <v>240001</v>
      </c>
      <c r="O549">
        <v>100000</v>
      </c>
      <c r="P549">
        <v>0</v>
      </c>
      <c r="Q549">
        <v>0</v>
      </c>
      <c r="R549">
        <v>0</v>
      </c>
    </row>
    <row r="550" spans="1:18" x14ac:dyDescent="0.25">
      <c r="A550" s="3">
        <v>42271</v>
      </c>
      <c r="B550">
        <v>4000</v>
      </c>
      <c r="C550">
        <v>500</v>
      </c>
      <c r="D550">
        <v>100</v>
      </c>
      <c r="E550">
        <v>0</v>
      </c>
      <c r="F550">
        <v>13000</v>
      </c>
      <c r="G550">
        <v>1000</v>
      </c>
      <c r="H550">
        <v>2000</v>
      </c>
      <c r="I550">
        <v>400</v>
      </c>
      <c r="J550">
        <v>0</v>
      </c>
      <c r="K550">
        <v>0</v>
      </c>
      <c r="L550">
        <v>0</v>
      </c>
      <c r="M550">
        <v>-8200</v>
      </c>
      <c r="N550">
        <v>240001</v>
      </c>
      <c r="O550">
        <v>100000</v>
      </c>
      <c r="P550">
        <v>0</v>
      </c>
      <c r="Q550">
        <v>0</v>
      </c>
      <c r="R550">
        <v>0</v>
      </c>
    </row>
    <row r="551" spans="1:18" x14ac:dyDescent="0.25">
      <c r="A551" s="3">
        <v>42272</v>
      </c>
      <c r="B551">
        <v>4000</v>
      </c>
      <c r="C551">
        <v>500</v>
      </c>
      <c r="D551">
        <v>100</v>
      </c>
      <c r="E551">
        <v>0</v>
      </c>
      <c r="F551">
        <v>13000</v>
      </c>
      <c r="G551">
        <v>1000</v>
      </c>
      <c r="H551">
        <v>2000</v>
      </c>
      <c r="I551">
        <v>400</v>
      </c>
      <c r="J551">
        <v>0</v>
      </c>
      <c r="K551">
        <v>0</v>
      </c>
      <c r="L551">
        <v>0</v>
      </c>
      <c r="M551">
        <v>-8200</v>
      </c>
      <c r="N551">
        <v>240001</v>
      </c>
      <c r="O551">
        <v>100000</v>
      </c>
      <c r="P551">
        <v>0</v>
      </c>
      <c r="Q551">
        <v>0</v>
      </c>
      <c r="R551">
        <v>0</v>
      </c>
    </row>
    <row r="552" spans="1:18" x14ac:dyDescent="0.25">
      <c r="A552" s="3">
        <v>42275</v>
      </c>
      <c r="B552">
        <v>4000</v>
      </c>
      <c r="C552">
        <v>500</v>
      </c>
      <c r="D552">
        <v>100</v>
      </c>
      <c r="E552">
        <v>0</v>
      </c>
      <c r="F552">
        <v>13000</v>
      </c>
      <c r="G552">
        <v>1000</v>
      </c>
      <c r="H552">
        <v>2000</v>
      </c>
      <c r="I552">
        <v>400</v>
      </c>
      <c r="J552">
        <v>0</v>
      </c>
      <c r="K552">
        <v>0</v>
      </c>
      <c r="L552">
        <v>0</v>
      </c>
      <c r="M552">
        <v>-8200</v>
      </c>
      <c r="N552">
        <v>240001</v>
      </c>
      <c r="O552">
        <v>100000</v>
      </c>
      <c r="P552">
        <v>0</v>
      </c>
      <c r="Q552">
        <v>0</v>
      </c>
      <c r="R552">
        <v>0</v>
      </c>
    </row>
    <row r="553" spans="1:18" x14ac:dyDescent="0.25">
      <c r="A553" s="3">
        <v>42276</v>
      </c>
      <c r="B553">
        <v>4000</v>
      </c>
      <c r="C553">
        <v>500</v>
      </c>
      <c r="D553">
        <v>100</v>
      </c>
      <c r="E553">
        <v>0</v>
      </c>
      <c r="F553">
        <v>13000</v>
      </c>
      <c r="G553">
        <v>1000</v>
      </c>
      <c r="H553">
        <v>2000</v>
      </c>
      <c r="I553">
        <v>400</v>
      </c>
      <c r="J553">
        <v>0</v>
      </c>
      <c r="K553">
        <v>0</v>
      </c>
      <c r="L553">
        <v>0</v>
      </c>
      <c r="M553">
        <v>-8200</v>
      </c>
      <c r="N553">
        <v>240001</v>
      </c>
      <c r="O553">
        <v>100000</v>
      </c>
      <c r="P553">
        <v>0</v>
      </c>
      <c r="Q553">
        <v>0</v>
      </c>
      <c r="R553">
        <v>0</v>
      </c>
    </row>
    <row r="554" spans="1:18" x14ac:dyDescent="0.25">
      <c r="A554" s="3">
        <v>42277</v>
      </c>
      <c r="B554">
        <v>4000</v>
      </c>
      <c r="C554">
        <v>500</v>
      </c>
      <c r="D554">
        <v>100</v>
      </c>
      <c r="E554">
        <v>0</v>
      </c>
      <c r="F554">
        <v>13000</v>
      </c>
      <c r="G554">
        <v>1000</v>
      </c>
      <c r="H554">
        <v>2000</v>
      </c>
      <c r="I554">
        <v>400</v>
      </c>
      <c r="J554">
        <v>0</v>
      </c>
      <c r="K554">
        <v>0</v>
      </c>
      <c r="L554">
        <v>0</v>
      </c>
      <c r="M554">
        <v>-8200</v>
      </c>
      <c r="N554">
        <v>240001</v>
      </c>
      <c r="O554">
        <v>100000</v>
      </c>
      <c r="P554">
        <v>0</v>
      </c>
      <c r="Q554">
        <v>0</v>
      </c>
      <c r="R554">
        <v>0</v>
      </c>
    </row>
    <row r="555" spans="1:18" x14ac:dyDescent="0.25">
      <c r="A555" s="3">
        <v>42278</v>
      </c>
      <c r="B555">
        <v>4000</v>
      </c>
      <c r="C555">
        <v>500</v>
      </c>
      <c r="D555">
        <v>100</v>
      </c>
      <c r="E555">
        <v>0</v>
      </c>
      <c r="F555">
        <v>13000</v>
      </c>
      <c r="G555">
        <v>1000</v>
      </c>
      <c r="H555">
        <v>2000</v>
      </c>
      <c r="I555">
        <v>400</v>
      </c>
      <c r="J555">
        <v>0</v>
      </c>
      <c r="K555">
        <v>0</v>
      </c>
      <c r="L555">
        <v>0</v>
      </c>
      <c r="M555">
        <v>-8200</v>
      </c>
      <c r="N555">
        <v>240001</v>
      </c>
      <c r="O555">
        <v>100000</v>
      </c>
      <c r="P555">
        <v>0</v>
      </c>
      <c r="Q555">
        <v>0</v>
      </c>
      <c r="R555">
        <v>0</v>
      </c>
    </row>
    <row r="556" spans="1:18" x14ac:dyDescent="0.25">
      <c r="A556" s="3">
        <v>42279</v>
      </c>
      <c r="B556">
        <v>4000</v>
      </c>
      <c r="C556">
        <v>500</v>
      </c>
      <c r="D556">
        <v>100</v>
      </c>
      <c r="E556">
        <v>0</v>
      </c>
      <c r="F556">
        <v>13000</v>
      </c>
      <c r="G556">
        <v>1000</v>
      </c>
      <c r="H556">
        <v>2000</v>
      </c>
      <c r="I556">
        <v>400</v>
      </c>
      <c r="J556">
        <v>0</v>
      </c>
      <c r="K556">
        <v>0</v>
      </c>
      <c r="L556">
        <v>0</v>
      </c>
      <c r="M556">
        <v>-8200</v>
      </c>
      <c r="N556">
        <v>240001</v>
      </c>
      <c r="O556">
        <v>100000</v>
      </c>
      <c r="P556">
        <v>0</v>
      </c>
      <c r="Q556">
        <v>0</v>
      </c>
      <c r="R556">
        <v>0</v>
      </c>
    </row>
    <row r="557" spans="1:18" x14ac:dyDescent="0.25">
      <c r="A557" s="3">
        <v>42282</v>
      </c>
      <c r="B557">
        <v>4000</v>
      </c>
      <c r="C557">
        <v>500</v>
      </c>
      <c r="D557">
        <v>100</v>
      </c>
      <c r="E557">
        <v>0</v>
      </c>
      <c r="F557">
        <v>13000</v>
      </c>
      <c r="G557">
        <v>1000</v>
      </c>
      <c r="H557">
        <v>2000</v>
      </c>
      <c r="I557">
        <v>400</v>
      </c>
      <c r="J557">
        <v>0</v>
      </c>
      <c r="K557">
        <v>0</v>
      </c>
      <c r="L557">
        <v>0</v>
      </c>
      <c r="M557">
        <v>-8200</v>
      </c>
      <c r="N557">
        <v>240001</v>
      </c>
      <c r="O557">
        <v>100000</v>
      </c>
      <c r="P557">
        <v>0</v>
      </c>
      <c r="Q557">
        <v>0</v>
      </c>
      <c r="R557">
        <v>0</v>
      </c>
    </row>
    <row r="558" spans="1:18" x14ac:dyDescent="0.25">
      <c r="A558" s="3">
        <v>42283</v>
      </c>
      <c r="B558">
        <v>4000</v>
      </c>
      <c r="C558">
        <v>500</v>
      </c>
      <c r="D558">
        <v>100</v>
      </c>
      <c r="E558">
        <v>0</v>
      </c>
      <c r="F558">
        <v>13000</v>
      </c>
      <c r="G558">
        <v>1000</v>
      </c>
      <c r="H558">
        <v>2000</v>
      </c>
      <c r="I558">
        <v>400</v>
      </c>
      <c r="J558">
        <v>0</v>
      </c>
      <c r="K558">
        <v>0</v>
      </c>
      <c r="L558">
        <v>0</v>
      </c>
      <c r="M558">
        <v>-8200</v>
      </c>
      <c r="N558">
        <v>240001</v>
      </c>
      <c r="O558">
        <v>100000</v>
      </c>
      <c r="P558">
        <v>0</v>
      </c>
      <c r="Q558">
        <v>0</v>
      </c>
      <c r="R558">
        <v>0</v>
      </c>
    </row>
    <row r="559" spans="1:18" x14ac:dyDescent="0.25">
      <c r="A559" s="3">
        <v>42284</v>
      </c>
      <c r="B559">
        <v>4000</v>
      </c>
      <c r="C559">
        <v>500</v>
      </c>
      <c r="D559">
        <v>100</v>
      </c>
      <c r="E559">
        <v>0</v>
      </c>
      <c r="F559">
        <v>13000</v>
      </c>
      <c r="G559">
        <v>1000</v>
      </c>
      <c r="H559">
        <v>2000</v>
      </c>
      <c r="I559">
        <v>400</v>
      </c>
      <c r="J559">
        <v>0</v>
      </c>
      <c r="K559">
        <v>0</v>
      </c>
      <c r="L559">
        <v>0</v>
      </c>
      <c r="M559">
        <v>-8200</v>
      </c>
      <c r="N559">
        <v>240001</v>
      </c>
      <c r="O559">
        <v>100000</v>
      </c>
      <c r="P559">
        <v>0</v>
      </c>
      <c r="Q559">
        <v>0</v>
      </c>
      <c r="R559">
        <v>0</v>
      </c>
    </row>
    <row r="560" spans="1:18" x14ac:dyDescent="0.25">
      <c r="A560" s="3">
        <v>42285</v>
      </c>
      <c r="B560">
        <v>4000</v>
      </c>
      <c r="C560">
        <v>500</v>
      </c>
      <c r="D560">
        <v>100</v>
      </c>
      <c r="E560">
        <v>0</v>
      </c>
      <c r="F560">
        <v>13000</v>
      </c>
      <c r="G560">
        <v>1000</v>
      </c>
      <c r="H560">
        <v>2000</v>
      </c>
      <c r="I560">
        <v>400</v>
      </c>
      <c r="J560">
        <v>0</v>
      </c>
      <c r="K560">
        <v>0</v>
      </c>
      <c r="L560">
        <v>0</v>
      </c>
      <c r="M560">
        <v>-8200</v>
      </c>
      <c r="N560">
        <v>240001</v>
      </c>
      <c r="O560">
        <v>100000</v>
      </c>
      <c r="P560">
        <v>0</v>
      </c>
      <c r="Q560">
        <v>0</v>
      </c>
      <c r="R560">
        <v>0</v>
      </c>
    </row>
    <row r="561" spans="1:18" x14ac:dyDescent="0.25">
      <c r="A561" s="3">
        <v>42286</v>
      </c>
      <c r="B561">
        <v>4000</v>
      </c>
      <c r="C561">
        <v>500</v>
      </c>
      <c r="D561">
        <v>100</v>
      </c>
      <c r="E561">
        <v>0</v>
      </c>
      <c r="F561">
        <v>13000</v>
      </c>
      <c r="G561">
        <v>1000</v>
      </c>
      <c r="H561">
        <v>2000</v>
      </c>
      <c r="I561">
        <v>400</v>
      </c>
      <c r="J561">
        <v>0</v>
      </c>
      <c r="K561">
        <v>0</v>
      </c>
      <c r="L561">
        <v>0</v>
      </c>
      <c r="M561">
        <v>-8200</v>
      </c>
      <c r="N561">
        <v>240001</v>
      </c>
      <c r="O561">
        <v>100000</v>
      </c>
      <c r="P561">
        <v>0</v>
      </c>
      <c r="Q561">
        <v>0</v>
      </c>
      <c r="R561">
        <v>0</v>
      </c>
    </row>
    <row r="562" spans="1:18" x14ac:dyDescent="0.25">
      <c r="A562" s="3">
        <v>42289</v>
      </c>
      <c r="B562">
        <v>4000</v>
      </c>
      <c r="C562">
        <v>500</v>
      </c>
      <c r="D562">
        <v>100</v>
      </c>
      <c r="E562">
        <v>0</v>
      </c>
      <c r="F562">
        <v>13000</v>
      </c>
      <c r="G562">
        <v>1000</v>
      </c>
      <c r="H562">
        <v>2000</v>
      </c>
      <c r="I562">
        <v>400</v>
      </c>
      <c r="J562">
        <v>0</v>
      </c>
      <c r="K562">
        <v>0</v>
      </c>
      <c r="L562">
        <v>0</v>
      </c>
      <c r="M562">
        <v>-8200</v>
      </c>
      <c r="N562">
        <v>240001</v>
      </c>
      <c r="O562">
        <v>100000</v>
      </c>
      <c r="P562">
        <v>0</v>
      </c>
      <c r="Q562">
        <v>0</v>
      </c>
      <c r="R562">
        <v>0</v>
      </c>
    </row>
    <row r="563" spans="1:18" x14ac:dyDescent="0.25">
      <c r="A563" s="3">
        <v>42290</v>
      </c>
      <c r="B563">
        <v>4000</v>
      </c>
      <c r="C563">
        <v>500</v>
      </c>
      <c r="D563">
        <v>100</v>
      </c>
      <c r="E563">
        <v>0</v>
      </c>
      <c r="F563">
        <v>13000</v>
      </c>
      <c r="G563">
        <v>1000</v>
      </c>
      <c r="H563">
        <v>2000</v>
      </c>
      <c r="I563">
        <v>400</v>
      </c>
      <c r="J563">
        <v>0</v>
      </c>
      <c r="K563">
        <v>0</v>
      </c>
      <c r="L563">
        <v>0</v>
      </c>
      <c r="M563">
        <v>-8200</v>
      </c>
      <c r="N563">
        <v>240001</v>
      </c>
      <c r="O563">
        <v>100000</v>
      </c>
      <c r="P563">
        <v>0</v>
      </c>
      <c r="Q563">
        <v>0</v>
      </c>
      <c r="R563">
        <v>0</v>
      </c>
    </row>
    <row r="564" spans="1:18" x14ac:dyDescent="0.25">
      <c r="A564" s="3">
        <v>42291</v>
      </c>
      <c r="B564">
        <v>4000</v>
      </c>
      <c r="C564">
        <v>500</v>
      </c>
      <c r="D564">
        <v>100</v>
      </c>
      <c r="E564">
        <v>0</v>
      </c>
      <c r="F564">
        <v>13000</v>
      </c>
      <c r="G564">
        <v>1000</v>
      </c>
      <c r="H564">
        <v>2000</v>
      </c>
      <c r="I564">
        <v>400</v>
      </c>
      <c r="J564">
        <v>0</v>
      </c>
      <c r="K564">
        <v>0</v>
      </c>
      <c r="L564">
        <v>0</v>
      </c>
      <c r="M564">
        <v>-8200</v>
      </c>
      <c r="N564">
        <v>240001</v>
      </c>
      <c r="O564">
        <v>100000</v>
      </c>
      <c r="P564">
        <v>0</v>
      </c>
      <c r="Q564">
        <v>0</v>
      </c>
      <c r="R564">
        <v>0</v>
      </c>
    </row>
    <row r="565" spans="1:18" x14ac:dyDescent="0.25">
      <c r="A565" s="3">
        <v>42292</v>
      </c>
      <c r="B565">
        <v>4000</v>
      </c>
      <c r="C565">
        <v>500</v>
      </c>
      <c r="D565">
        <v>100</v>
      </c>
      <c r="E565">
        <v>0</v>
      </c>
      <c r="F565">
        <v>13000</v>
      </c>
      <c r="G565">
        <v>1000</v>
      </c>
      <c r="H565">
        <v>2000</v>
      </c>
      <c r="I565">
        <v>400</v>
      </c>
      <c r="J565">
        <v>0</v>
      </c>
      <c r="K565">
        <v>0</v>
      </c>
      <c r="L565">
        <v>0</v>
      </c>
      <c r="M565">
        <v>-8200</v>
      </c>
      <c r="N565">
        <v>240001</v>
      </c>
      <c r="O565">
        <v>100000</v>
      </c>
      <c r="P565">
        <v>0</v>
      </c>
      <c r="Q565">
        <v>0</v>
      </c>
      <c r="R565">
        <v>0</v>
      </c>
    </row>
    <row r="566" spans="1:18" x14ac:dyDescent="0.25">
      <c r="A566" s="3">
        <v>42293</v>
      </c>
      <c r="B566">
        <v>4000</v>
      </c>
      <c r="C566">
        <v>500</v>
      </c>
      <c r="D566">
        <v>100</v>
      </c>
      <c r="E566">
        <v>0</v>
      </c>
      <c r="F566">
        <v>13000</v>
      </c>
      <c r="G566">
        <v>1000</v>
      </c>
      <c r="H566">
        <v>2000</v>
      </c>
      <c r="I566">
        <v>400</v>
      </c>
      <c r="J566">
        <v>0</v>
      </c>
      <c r="K566">
        <v>0</v>
      </c>
      <c r="L566">
        <v>0</v>
      </c>
      <c r="M566">
        <v>-8200</v>
      </c>
      <c r="N566">
        <v>240001</v>
      </c>
      <c r="O566">
        <v>100000</v>
      </c>
      <c r="P566">
        <v>0</v>
      </c>
      <c r="Q566">
        <v>0</v>
      </c>
      <c r="R566">
        <v>0</v>
      </c>
    </row>
    <row r="567" spans="1:18" x14ac:dyDescent="0.25">
      <c r="A567" s="3">
        <v>42296</v>
      </c>
      <c r="B567">
        <v>4000</v>
      </c>
      <c r="C567">
        <v>500</v>
      </c>
      <c r="D567">
        <v>100</v>
      </c>
      <c r="E567">
        <v>0</v>
      </c>
      <c r="F567">
        <v>13000</v>
      </c>
      <c r="G567">
        <v>1000</v>
      </c>
      <c r="H567">
        <v>2000</v>
      </c>
      <c r="I567">
        <v>400</v>
      </c>
      <c r="J567">
        <v>0</v>
      </c>
      <c r="K567">
        <v>0</v>
      </c>
      <c r="L567">
        <v>0</v>
      </c>
      <c r="M567">
        <v>-8200</v>
      </c>
      <c r="N567">
        <v>240001</v>
      </c>
      <c r="O567">
        <v>100000</v>
      </c>
      <c r="P567">
        <v>0</v>
      </c>
      <c r="Q567">
        <v>0</v>
      </c>
      <c r="R567">
        <v>0</v>
      </c>
    </row>
    <row r="568" spans="1:18" x14ac:dyDescent="0.25">
      <c r="A568" s="3">
        <v>42297</v>
      </c>
      <c r="B568">
        <v>4000</v>
      </c>
      <c r="C568">
        <v>500</v>
      </c>
      <c r="D568">
        <v>100</v>
      </c>
      <c r="E568">
        <v>0</v>
      </c>
      <c r="F568">
        <v>13000</v>
      </c>
      <c r="G568">
        <v>1000</v>
      </c>
      <c r="H568">
        <v>2000</v>
      </c>
      <c r="I568">
        <v>400</v>
      </c>
      <c r="J568">
        <v>0</v>
      </c>
      <c r="K568">
        <v>0</v>
      </c>
      <c r="L568">
        <v>0</v>
      </c>
      <c r="M568">
        <v>-8200</v>
      </c>
      <c r="N568">
        <v>240001</v>
      </c>
      <c r="O568">
        <v>100000</v>
      </c>
      <c r="P568">
        <v>0</v>
      </c>
      <c r="Q568">
        <v>0</v>
      </c>
      <c r="R568">
        <v>0</v>
      </c>
    </row>
    <row r="569" spans="1:18" x14ac:dyDescent="0.25">
      <c r="A569" s="3">
        <v>42298</v>
      </c>
      <c r="B569">
        <v>4000</v>
      </c>
      <c r="C569">
        <v>500</v>
      </c>
      <c r="D569">
        <v>100</v>
      </c>
      <c r="E569">
        <v>0</v>
      </c>
      <c r="F569">
        <v>13000</v>
      </c>
      <c r="G569">
        <v>1000</v>
      </c>
      <c r="H569">
        <v>2000</v>
      </c>
      <c r="I569">
        <v>400</v>
      </c>
      <c r="J569">
        <v>0</v>
      </c>
      <c r="K569">
        <v>0</v>
      </c>
      <c r="L569">
        <v>0</v>
      </c>
      <c r="M569">
        <v>-8200</v>
      </c>
      <c r="N569">
        <v>240001</v>
      </c>
      <c r="O569">
        <v>100000</v>
      </c>
      <c r="P569">
        <v>0</v>
      </c>
      <c r="Q569">
        <v>0</v>
      </c>
      <c r="R569">
        <v>0</v>
      </c>
    </row>
    <row r="570" spans="1:18" x14ac:dyDescent="0.25">
      <c r="A570" s="3">
        <v>42299</v>
      </c>
      <c r="B570">
        <v>4000</v>
      </c>
      <c r="C570">
        <v>500</v>
      </c>
      <c r="D570">
        <v>100</v>
      </c>
      <c r="E570">
        <v>0</v>
      </c>
      <c r="F570">
        <v>13000</v>
      </c>
      <c r="G570">
        <v>1000</v>
      </c>
      <c r="H570">
        <v>2000</v>
      </c>
      <c r="I570">
        <v>400</v>
      </c>
      <c r="J570">
        <v>0</v>
      </c>
      <c r="K570">
        <v>0</v>
      </c>
      <c r="L570">
        <v>0</v>
      </c>
      <c r="M570">
        <v>-8200</v>
      </c>
      <c r="N570">
        <v>240001</v>
      </c>
      <c r="O570">
        <v>100000</v>
      </c>
      <c r="P570">
        <v>0</v>
      </c>
      <c r="Q570">
        <v>0</v>
      </c>
      <c r="R570">
        <v>0</v>
      </c>
    </row>
    <row r="571" spans="1:18" x14ac:dyDescent="0.25">
      <c r="A571" s="3">
        <v>42300</v>
      </c>
      <c r="B571">
        <v>4000</v>
      </c>
      <c r="C571">
        <v>500</v>
      </c>
      <c r="D571">
        <v>100</v>
      </c>
      <c r="E571">
        <v>0</v>
      </c>
      <c r="F571">
        <v>13000</v>
      </c>
      <c r="G571">
        <v>1000</v>
      </c>
      <c r="H571">
        <v>2000</v>
      </c>
      <c r="I571">
        <v>400</v>
      </c>
      <c r="J571">
        <v>0</v>
      </c>
      <c r="K571">
        <v>0</v>
      </c>
      <c r="L571">
        <v>0</v>
      </c>
      <c r="M571">
        <v>-8200</v>
      </c>
      <c r="N571">
        <v>240001</v>
      </c>
      <c r="O571">
        <v>100000</v>
      </c>
      <c r="P571">
        <v>0</v>
      </c>
      <c r="Q571">
        <v>0</v>
      </c>
      <c r="R571">
        <v>0</v>
      </c>
    </row>
    <row r="572" spans="1:18" x14ac:dyDescent="0.25">
      <c r="A572" s="3">
        <v>42303</v>
      </c>
      <c r="B572">
        <v>4000</v>
      </c>
      <c r="C572">
        <v>500</v>
      </c>
      <c r="D572">
        <v>100</v>
      </c>
      <c r="E572">
        <v>0</v>
      </c>
      <c r="F572">
        <v>13000</v>
      </c>
      <c r="G572">
        <v>1000</v>
      </c>
      <c r="H572">
        <v>2000</v>
      </c>
      <c r="I572">
        <v>400</v>
      </c>
      <c r="J572">
        <v>0</v>
      </c>
      <c r="K572">
        <v>0</v>
      </c>
      <c r="L572">
        <v>0</v>
      </c>
      <c r="M572">
        <v>-8200</v>
      </c>
      <c r="N572">
        <v>240001</v>
      </c>
      <c r="O572">
        <v>100000</v>
      </c>
      <c r="P572">
        <v>0</v>
      </c>
      <c r="Q572">
        <v>0</v>
      </c>
      <c r="R572">
        <v>0</v>
      </c>
    </row>
    <row r="573" spans="1:18" x14ac:dyDescent="0.25">
      <c r="A573" s="3">
        <v>42304</v>
      </c>
      <c r="B573">
        <v>4000</v>
      </c>
      <c r="C573">
        <v>500</v>
      </c>
      <c r="D573">
        <v>100</v>
      </c>
      <c r="E573">
        <v>0</v>
      </c>
      <c r="F573">
        <v>13000</v>
      </c>
      <c r="G573">
        <v>1000</v>
      </c>
      <c r="H573">
        <v>2000</v>
      </c>
      <c r="I573">
        <v>400</v>
      </c>
      <c r="J573">
        <v>0</v>
      </c>
      <c r="K573">
        <v>0</v>
      </c>
      <c r="L573">
        <v>0</v>
      </c>
      <c r="M573">
        <v>-8200</v>
      </c>
      <c r="N573">
        <v>240001</v>
      </c>
      <c r="O573">
        <v>100000</v>
      </c>
      <c r="P573">
        <v>0</v>
      </c>
      <c r="Q573">
        <v>0</v>
      </c>
      <c r="R573">
        <v>0</v>
      </c>
    </row>
    <row r="574" spans="1:18" x14ac:dyDescent="0.25">
      <c r="A574" s="3">
        <v>42305</v>
      </c>
      <c r="B574">
        <v>4000</v>
      </c>
      <c r="C574">
        <v>500</v>
      </c>
      <c r="D574">
        <v>100</v>
      </c>
      <c r="E574">
        <v>0</v>
      </c>
      <c r="F574">
        <v>13000</v>
      </c>
      <c r="G574">
        <v>1000</v>
      </c>
      <c r="H574">
        <v>2000</v>
      </c>
      <c r="I574">
        <v>400</v>
      </c>
      <c r="J574">
        <v>0</v>
      </c>
      <c r="K574">
        <v>0</v>
      </c>
      <c r="L574">
        <v>0</v>
      </c>
      <c r="M574">
        <v>-8200</v>
      </c>
      <c r="N574">
        <v>240001</v>
      </c>
      <c r="O574">
        <v>100000</v>
      </c>
      <c r="P574">
        <v>0</v>
      </c>
      <c r="Q574">
        <v>0</v>
      </c>
      <c r="R574">
        <v>0</v>
      </c>
    </row>
    <row r="575" spans="1:18" x14ac:dyDescent="0.25">
      <c r="A575" s="3">
        <v>42306</v>
      </c>
      <c r="B575">
        <v>4000</v>
      </c>
      <c r="C575">
        <v>500</v>
      </c>
      <c r="D575">
        <v>100</v>
      </c>
      <c r="E575">
        <v>0</v>
      </c>
      <c r="F575">
        <v>13000</v>
      </c>
      <c r="G575">
        <v>1000</v>
      </c>
      <c r="H575">
        <v>2000</v>
      </c>
      <c r="I575">
        <v>400</v>
      </c>
      <c r="J575">
        <v>0</v>
      </c>
      <c r="K575">
        <v>0</v>
      </c>
      <c r="L575">
        <v>0</v>
      </c>
      <c r="M575">
        <v>-8200</v>
      </c>
      <c r="N575">
        <v>240001</v>
      </c>
      <c r="O575">
        <v>100000</v>
      </c>
      <c r="P575">
        <v>0</v>
      </c>
      <c r="Q575">
        <v>0</v>
      </c>
      <c r="R575">
        <v>0</v>
      </c>
    </row>
    <row r="576" spans="1:18" x14ac:dyDescent="0.25">
      <c r="A576" s="3">
        <v>42307</v>
      </c>
      <c r="B576">
        <v>4000</v>
      </c>
      <c r="C576">
        <v>500</v>
      </c>
      <c r="D576">
        <v>100</v>
      </c>
      <c r="E576">
        <v>0</v>
      </c>
      <c r="F576">
        <v>13000</v>
      </c>
      <c r="G576">
        <v>1000</v>
      </c>
      <c r="H576">
        <v>2000</v>
      </c>
      <c r="I576">
        <v>400</v>
      </c>
      <c r="J576">
        <v>0</v>
      </c>
      <c r="K576">
        <v>0</v>
      </c>
      <c r="L576">
        <v>0</v>
      </c>
      <c r="M576">
        <v>-8200</v>
      </c>
      <c r="N576">
        <v>240001</v>
      </c>
      <c r="O576">
        <v>100000</v>
      </c>
      <c r="P576">
        <v>0</v>
      </c>
      <c r="Q576">
        <v>0</v>
      </c>
      <c r="R576">
        <v>0</v>
      </c>
    </row>
    <row r="577" spans="1:18" x14ac:dyDescent="0.25">
      <c r="A577" s="3">
        <v>42310</v>
      </c>
      <c r="B577">
        <v>4000</v>
      </c>
      <c r="C577">
        <v>500</v>
      </c>
      <c r="D577">
        <v>100</v>
      </c>
      <c r="E577">
        <v>0</v>
      </c>
      <c r="F577">
        <v>13000</v>
      </c>
      <c r="G577">
        <v>1000</v>
      </c>
      <c r="H577">
        <v>2000</v>
      </c>
      <c r="I577">
        <v>400</v>
      </c>
      <c r="J577">
        <v>0</v>
      </c>
      <c r="K577">
        <v>0</v>
      </c>
      <c r="L577">
        <v>0</v>
      </c>
      <c r="M577">
        <v>-8200</v>
      </c>
      <c r="N577">
        <v>240001</v>
      </c>
      <c r="O577">
        <v>100000</v>
      </c>
      <c r="P577">
        <v>0</v>
      </c>
      <c r="Q577">
        <v>0</v>
      </c>
      <c r="R577">
        <v>0</v>
      </c>
    </row>
    <row r="578" spans="1:18" x14ac:dyDescent="0.25">
      <c r="A578" s="3">
        <v>42311</v>
      </c>
      <c r="B578">
        <v>4000</v>
      </c>
      <c r="C578">
        <v>500</v>
      </c>
      <c r="D578">
        <v>100</v>
      </c>
      <c r="E578">
        <v>0</v>
      </c>
      <c r="F578">
        <v>13000</v>
      </c>
      <c r="G578">
        <v>1000</v>
      </c>
      <c r="H578">
        <v>2000</v>
      </c>
      <c r="I578">
        <v>400</v>
      </c>
      <c r="J578">
        <v>0</v>
      </c>
      <c r="K578">
        <v>0</v>
      </c>
      <c r="L578">
        <v>0</v>
      </c>
      <c r="M578">
        <v>-8200</v>
      </c>
      <c r="N578">
        <v>240001</v>
      </c>
      <c r="O578">
        <v>100000</v>
      </c>
      <c r="P578">
        <v>0</v>
      </c>
      <c r="Q578">
        <v>0</v>
      </c>
      <c r="R578">
        <v>0</v>
      </c>
    </row>
    <row r="579" spans="1:18" x14ac:dyDescent="0.25">
      <c r="A579" s="3">
        <v>42312</v>
      </c>
      <c r="B579">
        <v>4000</v>
      </c>
      <c r="C579">
        <v>500</v>
      </c>
      <c r="D579">
        <v>100</v>
      </c>
      <c r="E579">
        <v>0</v>
      </c>
      <c r="F579">
        <v>13000</v>
      </c>
      <c r="G579">
        <v>1000</v>
      </c>
      <c r="H579">
        <v>2000</v>
      </c>
      <c r="I579">
        <v>400</v>
      </c>
      <c r="J579">
        <v>0</v>
      </c>
      <c r="K579">
        <v>0</v>
      </c>
      <c r="L579">
        <v>0</v>
      </c>
      <c r="M579">
        <v>-8200</v>
      </c>
      <c r="N579">
        <v>240001</v>
      </c>
      <c r="O579">
        <v>100000</v>
      </c>
      <c r="P579">
        <v>0</v>
      </c>
      <c r="Q579">
        <v>0</v>
      </c>
      <c r="R579">
        <v>0</v>
      </c>
    </row>
    <row r="580" spans="1:18" x14ac:dyDescent="0.25">
      <c r="A580" s="3">
        <v>42313</v>
      </c>
      <c r="B580">
        <v>4000</v>
      </c>
      <c r="C580">
        <v>500</v>
      </c>
      <c r="D580">
        <v>100</v>
      </c>
      <c r="E580">
        <v>0</v>
      </c>
      <c r="F580">
        <v>13000</v>
      </c>
      <c r="G580">
        <v>1000</v>
      </c>
      <c r="H580">
        <v>2000</v>
      </c>
      <c r="I580">
        <v>400</v>
      </c>
      <c r="J580">
        <v>0</v>
      </c>
      <c r="K580">
        <v>0</v>
      </c>
      <c r="L580">
        <v>0</v>
      </c>
      <c r="M580">
        <v>-8200</v>
      </c>
      <c r="N580">
        <v>240001</v>
      </c>
      <c r="O580">
        <v>100000</v>
      </c>
      <c r="P580">
        <v>0</v>
      </c>
      <c r="Q580">
        <v>0</v>
      </c>
      <c r="R580">
        <v>0</v>
      </c>
    </row>
    <row r="581" spans="1:18" x14ac:dyDescent="0.25">
      <c r="A581" s="3">
        <v>42314</v>
      </c>
      <c r="B581">
        <v>4000</v>
      </c>
      <c r="C581">
        <v>500</v>
      </c>
      <c r="D581">
        <v>100</v>
      </c>
      <c r="E581">
        <v>0</v>
      </c>
      <c r="F581">
        <v>13000</v>
      </c>
      <c r="G581">
        <v>1000</v>
      </c>
      <c r="H581">
        <v>2000</v>
      </c>
      <c r="I581">
        <v>400</v>
      </c>
      <c r="J581">
        <v>0</v>
      </c>
      <c r="K581">
        <v>0</v>
      </c>
      <c r="L581">
        <v>0</v>
      </c>
      <c r="M581">
        <v>-8200</v>
      </c>
      <c r="N581">
        <v>240001</v>
      </c>
      <c r="O581">
        <v>100000</v>
      </c>
      <c r="P581">
        <v>0</v>
      </c>
      <c r="Q581">
        <v>0</v>
      </c>
      <c r="R581">
        <v>0</v>
      </c>
    </row>
    <row r="582" spans="1:18" x14ac:dyDescent="0.25">
      <c r="A582" s="3">
        <v>42317</v>
      </c>
      <c r="B582">
        <v>4000</v>
      </c>
      <c r="C582">
        <v>500</v>
      </c>
      <c r="D582">
        <v>100</v>
      </c>
      <c r="E582">
        <v>0</v>
      </c>
      <c r="F582">
        <v>13000</v>
      </c>
      <c r="G582">
        <v>1000</v>
      </c>
      <c r="H582">
        <v>2000</v>
      </c>
      <c r="I582">
        <v>400</v>
      </c>
      <c r="J582">
        <v>0</v>
      </c>
      <c r="K582">
        <v>0</v>
      </c>
      <c r="L582">
        <v>0</v>
      </c>
      <c r="M582">
        <v>-8200</v>
      </c>
      <c r="N582">
        <v>240001</v>
      </c>
      <c r="O582">
        <v>100000</v>
      </c>
      <c r="P582">
        <v>0</v>
      </c>
      <c r="Q582">
        <v>0</v>
      </c>
      <c r="R582">
        <v>0</v>
      </c>
    </row>
    <row r="583" spans="1:18" x14ac:dyDescent="0.25">
      <c r="A583" s="3">
        <v>42318</v>
      </c>
      <c r="B583">
        <v>4000</v>
      </c>
      <c r="C583">
        <v>500</v>
      </c>
      <c r="D583">
        <v>100</v>
      </c>
      <c r="E583">
        <v>0</v>
      </c>
      <c r="F583">
        <v>13000</v>
      </c>
      <c r="G583">
        <v>1000</v>
      </c>
      <c r="H583">
        <v>2000</v>
      </c>
      <c r="I583">
        <v>400</v>
      </c>
      <c r="J583">
        <v>0</v>
      </c>
      <c r="K583">
        <v>0</v>
      </c>
      <c r="L583">
        <v>0</v>
      </c>
      <c r="M583">
        <v>-8200</v>
      </c>
      <c r="N583">
        <v>240001</v>
      </c>
      <c r="O583">
        <v>100000</v>
      </c>
      <c r="P583">
        <v>0</v>
      </c>
      <c r="Q583">
        <v>0</v>
      </c>
      <c r="R583">
        <v>0</v>
      </c>
    </row>
    <row r="584" spans="1:18" x14ac:dyDescent="0.25">
      <c r="A584" s="3">
        <v>42319</v>
      </c>
      <c r="B584">
        <v>4000</v>
      </c>
      <c r="C584">
        <v>500</v>
      </c>
      <c r="D584">
        <v>100</v>
      </c>
      <c r="E584">
        <v>0</v>
      </c>
      <c r="F584">
        <v>13000</v>
      </c>
      <c r="G584">
        <v>1000</v>
      </c>
      <c r="H584">
        <v>2000</v>
      </c>
      <c r="I584">
        <v>400</v>
      </c>
      <c r="J584">
        <v>0</v>
      </c>
      <c r="K584">
        <v>0</v>
      </c>
      <c r="L584">
        <v>0</v>
      </c>
      <c r="M584">
        <v>-8200</v>
      </c>
      <c r="N584">
        <v>240001</v>
      </c>
      <c r="O584">
        <v>100000</v>
      </c>
      <c r="P584">
        <v>0</v>
      </c>
      <c r="Q584">
        <v>0</v>
      </c>
      <c r="R584">
        <v>0</v>
      </c>
    </row>
    <row r="585" spans="1:18" x14ac:dyDescent="0.25">
      <c r="A585" s="3">
        <v>42320</v>
      </c>
      <c r="B585">
        <v>4000</v>
      </c>
      <c r="C585">
        <v>500</v>
      </c>
      <c r="D585">
        <v>100</v>
      </c>
      <c r="E585">
        <v>0</v>
      </c>
      <c r="F585">
        <v>13000</v>
      </c>
      <c r="G585">
        <v>1000</v>
      </c>
      <c r="H585">
        <v>2000</v>
      </c>
      <c r="I585">
        <v>400</v>
      </c>
      <c r="J585">
        <v>0</v>
      </c>
      <c r="K585">
        <v>0</v>
      </c>
      <c r="L585">
        <v>0</v>
      </c>
      <c r="M585">
        <v>-8200</v>
      </c>
      <c r="N585">
        <v>240001</v>
      </c>
      <c r="O585">
        <v>100000</v>
      </c>
      <c r="P585">
        <v>0</v>
      </c>
      <c r="Q585">
        <v>0</v>
      </c>
      <c r="R585">
        <v>0</v>
      </c>
    </row>
    <row r="586" spans="1:18" x14ac:dyDescent="0.25">
      <c r="A586" s="3">
        <v>42321</v>
      </c>
      <c r="B586">
        <v>4000</v>
      </c>
      <c r="C586">
        <v>500</v>
      </c>
      <c r="D586">
        <v>100</v>
      </c>
      <c r="E586">
        <v>0</v>
      </c>
      <c r="F586">
        <v>13000</v>
      </c>
      <c r="G586">
        <v>1000</v>
      </c>
      <c r="H586">
        <v>2000</v>
      </c>
      <c r="I586">
        <v>400</v>
      </c>
      <c r="J586">
        <v>0</v>
      </c>
      <c r="K586">
        <v>0</v>
      </c>
      <c r="L586">
        <v>0</v>
      </c>
      <c r="M586">
        <v>-8200</v>
      </c>
      <c r="N586">
        <v>240001</v>
      </c>
      <c r="O586">
        <v>100000</v>
      </c>
      <c r="P586">
        <v>0</v>
      </c>
      <c r="Q586">
        <v>0</v>
      </c>
      <c r="R586">
        <v>0</v>
      </c>
    </row>
    <row r="587" spans="1:18" x14ac:dyDescent="0.25">
      <c r="A587" s="3">
        <v>42324</v>
      </c>
      <c r="B587">
        <v>4000</v>
      </c>
      <c r="C587">
        <v>500</v>
      </c>
      <c r="D587">
        <v>100</v>
      </c>
      <c r="E587">
        <v>0</v>
      </c>
      <c r="F587">
        <v>13000</v>
      </c>
      <c r="G587">
        <v>1000</v>
      </c>
      <c r="H587">
        <v>2000</v>
      </c>
      <c r="I587">
        <v>400</v>
      </c>
      <c r="J587">
        <v>0</v>
      </c>
      <c r="K587">
        <v>0</v>
      </c>
      <c r="L587">
        <v>0</v>
      </c>
      <c r="M587">
        <v>-8200</v>
      </c>
      <c r="N587">
        <v>240001</v>
      </c>
      <c r="O587">
        <v>100000</v>
      </c>
      <c r="P587">
        <v>0</v>
      </c>
      <c r="Q587">
        <v>0</v>
      </c>
      <c r="R587">
        <v>0</v>
      </c>
    </row>
    <row r="588" spans="1:18" x14ac:dyDescent="0.25">
      <c r="A588" s="3">
        <v>42325</v>
      </c>
      <c r="B588">
        <v>4000</v>
      </c>
      <c r="C588">
        <v>500</v>
      </c>
      <c r="D588">
        <v>100</v>
      </c>
      <c r="E588">
        <v>0</v>
      </c>
      <c r="F588">
        <v>13000</v>
      </c>
      <c r="G588">
        <v>1000</v>
      </c>
      <c r="H588">
        <v>2000</v>
      </c>
      <c r="I588">
        <v>400</v>
      </c>
      <c r="J588">
        <v>0</v>
      </c>
      <c r="K588">
        <v>0</v>
      </c>
      <c r="L588">
        <v>0</v>
      </c>
      <c r="M588">
        <v>-8200</v>
      </c>
      <c r="N588">
        <v>240001</v>
      </c>
      <c r="O588">
        <v>100000</v>
      </c>
      <c r="P588">
        <v>0</v>
      </c>
      <c r="Q588">
        <v>0</v>
      </c>
      <c r="R588">
        <v>0</v>
      </c>
    </row>
    <row r="589" spans="1:18" x14ac:dyDescent="0.25">
      <c r="A589" s="3">
        <v>42326</v>
      </c>
      <c r="B589">
        <v>4000</v>
      </c>
      <c r="C589">
        <v>500</v>
      </c>
      <c r="D589">
        <v>100</v>
      </c>
      <c r="E589">
        <v>0</v>
      </c>
      <c r="F589">
        <v>13000</v>
      </c>
      <c r="G589">
        <v>1000</v>
      </c>
      <c r="H589">
        <v>2000</v>
      </c>
      <c r="I589">
        <v>400</v>
      </c>
      <c r="J589">
        <v>0</v>
      </c>
      <c r="K589">
        <v>0</v>
      </c>
      <c r="L589">
        <v>0</v>
      </c>
      <c r="M589">
        <v>-8200</v>
      </c>
      <c r="N589">
        <v>240001</v>
      </c>
      <c r="O589">
        <v>100000</v>
      </c>
      <c r="P589">
        <v>0</v>
      </c>
      <c r="Q589">
        <v>0</v>
      </c>
      <c r="R589">
        <v>0</v>
      </c>
    </row>
    <row r="590" spans="1:18" x14ac:dyDescent="0.25">
      <c r="A590" s="3">
        <v>42327</v>
      </c>
      <c r="B590">
        <v>4000</v>
      </c>
      <c r="C590">
        <v>500</v>
      </c>
      <c r="D590">
        <v>100</v>
      </c>
      <c r="E590">
        <v>0</v>
      </c>
      <c r="F590">
        <v>13000</v>
      </c>
      <c r="G590">
        <v>1000</v>
      </c>
      <c r="H590">
        <v>2000</v>
      </c>
      <c r="I590">
        <v>400</v>
      </c>
      <c r="J590">
        <v>0</v>
      </c>
      <c r="K590">
        <v>0</v>
      </c>
      <c r="L590">
        <v>0</v>
      </c>
      <c r="M590">
        <v>-8200</v>
      </c>
      <c r="N590">
        <v>240001</v>
      </c>
      <c r="O590">
        <v>100000</v>
      </c>
      <c r="P590">
        <v>0</v>
      </c>
      <c r="Q590">
        <v>0</v>
      </c>
      <c r="R590">
        <v>0</v>
      </c>
    </row>
    <row r="591" spans="1:18" x14ac:dyDescent="0.25">
      <c r="A591" s="3">
        <v>42328</v>
      </c>
      <c r="B591">
        <v>4000</v>
      </c>
      <c r="C591">
        <v>500</v>
      </c>
      <c r="D591">
        <v>100</v>
      </c>
      <c r="E591">
        <v>0</v>
      </c>
      <c r="F591">
        <v>13000</v>
      </c>
      <c r="G591">
        <v>1000</v>
      </c>
      <c r="H591">
        <v>2000</v>
      </c>
      <c r="I591">
        <v>400</v>
      </c>
      <c r="J591">
        <v>0</v>
      </c>
      <c r="K591">
        <v>0</v>
      </c>
      <c r="L591">
        <v>0</v>
      </c>
      <c r="M591">
        <v>-8200</v>
      </c>
      <c r="N591">
        <v>240001</v>
      </c>
      <c r="O591">
        <v>100000</v>
      </c>
      <c r="P591">
        <v>0</v>
      </c>
      <c r="Q591">
        <v>0</v>
      </c>
      <c r="R591">
        <v>0</v>
      </c>
    </row>
    <row r="592" spans="1:18" x14ac:dyDescent="0.25">
      <c r="A592" s="3">
        <v>42331</v>
      </c>
      <c r="B592">
        <v>4000</v>
      </c>
      <c r="C592">
        <v>500</v>
      </c>
      <c r="D592">
        <v>100</v>
      </c>
      <c r="E592">
        <v>0</v>
      </c>
      <c r="F592">
        <v>13000</v>
      </c>
      <c r="G592">
        <v>1000</v>
      </c>
      <c r="H592">
        <v>2000</v>
      </c>
      <c r="I592">
        <v>400</v>
      </c>
      <c r="J592">
        <v>0</v>
      </c>
      <c r="K592">
        <v>0</v>
      </c>
      <c r="L592">
        <v>0</v>
      </c>
      <c r="M592">
        <v>-8200</v>
      </c>
      <c r="N592">
        <v>240001</v>
      </c>
      <c r="O592">
        <v>100000</v>
      </c>
      <c r="P592">
        <v>0</v>
      </c>
      <c r="Q592">
        <v>0</v>
      </c>
      <c r="R592">
        <v>0</v>
      </c>
    </row>
    <row r="593" spans="1:18" x14ac:dyDescent="0.25">
      <c r="A593" s="3">
        <v>42332</v>
      </c>
      <c r="B593">
        <v>4000</v>
      </c>
      <c r="C593">
        <v>500</v>
      </c>
      <c r="D593">
        <v>100</v>
      </c>
      <c r="E593">
        <v>0</v>
      </c>
      <c r="F593">
        <v>13000</v>
      </c>
      <c r="G593">
        <v>1000</v>
      </c>
      <c r="H593">
        <v>2000</v>
      </c>
      <c r="I593">
        <v>400</v>
      </c>
      <c r="J593">
        <v>0</v>
      </c>
      <c r="K593">
        <v>0</v>
      </c>
      <c r="L593">
        <v>0</v>
      </c>
      <c r="M593">
        <v>-8200</v>
      </c>
      <c r="N593">
        <v>240001</v>
      </c>
      <c r="O593">
        <v>100000</v>
      </c>
      <c r="P593">
        <v>0</v>
      </c>
      <c r="Q593">
        <v>0</v>
      </c>
      <c r="R593">
        <v>0</v>
      </c>
    </row>
    <row r="594" spans="1:18" x14ac:dyDescent="0.25">
      <c r="A594" s="3">
        <v>42333</v>
      </c>
      <c r="B594">
        <v>4000</v>
      </c>
      <c r="C594">
        <v>500</v>
      </c>
      <c r="D594">
        <v>100</v>
      </c>
      <c r="E594">
        <v>0</v>
      </c>
      <c r="F594">
        <v>13000</v>
      </c>
      <c r="G594">
        <v>1000</v>
      </c>
      <c r="H594">
        <v>2000</v>
      </c>
      <c r="I594">
        <v>400</v>
      </c>
      <c r="J594">
        <v>0</v>
      </c>
      <c r="K594">
        <v>0</v>
      </c>
      <c r="L594">
        <v>0</v>
      </c>
      <c r="M594">
        <v>-8200</v>
      </c>
      <c r="N594">
        <v>240001</v>
      </c>
      <c r="O594">
        <v>100000</v>
      </c>
      <c r="P594">
        <v>0</v>
      </c>
      <c r="Q594">
        <v>0</v>
      </c>
      <c r="R594">
        <v>0</v>
      </c>
    </row>
    <row r="595" spans="1:18" x14ac:dyDescent="0.25">
      <c r="A595" s="3">
        <v>42334</v>
      </c>
      <c r="B595">
        <v>4000</v>
      </c>
      <c r="C595">
        <v>500</v>
      </c>
      <c r="D595">
        <v>100</v>
      </c>
      <c r="E595">
        <v>0</v>
      </c>
      <c r="F595">
        <v>13000</v>
      </c>
      <c r="G595">
        <v>1000</v>
      </c>
      <c r="H595">
        <v>2000</v>
      </c>
      <c r="I595">
        <v>400</v>
      </c>
      <c r="J595">
        <v>0</v>
      </c>
      <c r="K595">
        <v>0</v>
      </c>
      <c r="L595">
        <v>0</v>
      </c>
      <c r="M595">
        <v>-8200</v>
      </c>
      <c r="N595">
        <v>240001</v>
      </c>
      <c r="O595">
        <v>100000</v>
      </c>
      <c r="P595">
        <v>0</v>
      </c>
      <c r="Q595">
        <v>0</v>
      </c>
      <c r="R595">
        <v>0</v>
      </c>
    </row>
    <row r="596" spans="1:18" x14ac:dyDescent="0.25">
      <c r="A596" s="3">
        <v>42335</v>
      </c>
      <c r="B596">
        <v>4000</v>
      </c>
      <c r="C596">
        <v>500</v>
      </c>
      <c r="D596">
        <v>100</v>
      </c>
      <c r="E596">
        <v>0</v>
      </c>
      <c r="F596">
        <v>13000</v>
      </c>
      <c r="G596">
        <v>1000</v>
      </c>
      <c r="H596">
        <v>2000</v>
      </c>
      <c r="I596">
        <v>400</v>
      </c>
      <c r="J596">
        <v>0</v>
      </c>
      <c r="K596">
        <v>0</v>
      </c>
      <c r="L596">
        <v>0</v>
      </c>
      <c r="M596">
        <v>-8200</v>
      </c>
      <c r="N596">
        <v>240001</v>
      </c>
      <c r="O596">
        <v>100000</v>
      </c>
      <c r="P596">
        <v>0</v>
      </c>
      <c r="Q596">
        <v>0</v>
      </c>
      <c r="R596">
        <v>0</v>
      </c>
    </row>
    <row r="597" spans="1:18" x14ac:dyDescent="0.25">
      <c r="A597" s="3">
        <v>42338</v>
      </c>
      <c r="B597">
        <v>4000</v>
      </c>
      <c r="C597">
        <v>500</v>
      </c>
      <c r="D597">
        <v>100</v>
      </c>
      <c r="E597">
        <v>0</v>
      </c>
      <c r="F597">
        <v>13000</v>
      </c>
      <c r="G597">
        <v>1000</v>
      </c>
      <c r="H597">
        <v>2000</v>
      </c>
      <c r="I597">
        <v>400</v>
      </c>
      <c r="J597">
        <v>0</v>
      </c>
      <c r="K597">
        <v>0</v>
      </c>
      <c r="L597">
        <v>0</v>
      </c>
      <c r="M597">
        <v>-8200</v>
      </c>
      <c r="N597">
        <v>240001</v>
      </c>
      <c r="O597">
        <v>100000</v>
      </c>
      <c r="P597">
        <v>0</v>
      </c>
      <c r="Q597">
        <v>0</v>
      </c>
      <c r="R597">
        <v>0</v>
      </c>
    </row>
    <row r="598" spans="1:18" x14ac:dyDescent="0.25">
      <c r="A598" s="3">
        <v>42339</v>
      </c>
      <c r="B598">
        <v>4000</v>
      </c>
      <c r="C598">
        <v>500</v>
      </c>
      <c r="D598">
        <v>100</v>
      </c>
      <c r="E598">
        <v>0</v>
      </c>
      <c r="F598">
        <v>13000</v>
      </c>
      <c r="G598">
        <v>1000</v>
      </c>
      <c r="H598">
        <v>2000</v>
      </c>
      <c r="I598">
        <v>400</v>
      </c>
      <c r="J598">
        <v>0</v>
      </c>
      <c r="K598">
        <v>0</v>
      </c>
      <c r="L598">
        <v>0</v>
      </c>
      <c r="M598">
        <v>-8200</v>
      </c>
      <c r="N598">
        <v>240001</v>
      </c>
      <c r="O598">
        <v>100000</v>
      </c>
      <c r="P598">
        <v>0</v>
      </c>
      <c r="Q598">
        <v>0</v>
      </c>
      <c r="R598">
        <v>0</v>
      </c>
    </row>
    <row r="599" spans="1:18" x14ac:dyDescent="0.25">
      <c r="A599" s="3">
        <v>42340</v>
      </c>
      <c r="B599">
        <v>4000</v>
      </c>
      <c r="C599">
        <v>500</v>
      </c>
      <c r="D599">
        <v>100</v>
      </c>
      <c r="E599">
        <v>0</v>
      </c>
      <c r="F599">
        <v>13000</v>
      </c>
      <c r="G599">
        <v>1000</v>
      </c>
      <c r="H599">
        <v>2000</v>
      </c>
      <c r="I599">
        <v>400</v>
      </c>
      <c r="J599">
        <v>0</v>
      </c>
      <c r="K599">
        <v>0</v>
      </c>
      <c r="L599">
        <v>0</v>
      </c>
      <c r="M599">
        <v>-8200</v>
      </c>
      <c r="N599">
        <v>240001</v>
      </c>
      <c r="O599">
        <v>100000</v>
      </c>
      <c r="P599">
        <v>0</v>
      </c>
      <c r="Q599">
        <v>0</v>
      </c>
      <c r="R599">
        <v>0</v>
      </c>
    </row>
    <row r="600" spans="1:18" x14ac:dyDescent="0.25">
      <c r="A600" s="3">
        <v>42341</v>
      </c>
      <c r="B600">
        <v>4000</v>
      </c>
      <c r="C600">
        <v>500</v>
      </c>
      <c r="D600">
        <v>100</v>
      </c>
      <c r="E600">
        <v>0</v>
      </c>
      <c r="F600">
        <v>13000</v>
      </c>
      <c r="G600">
        <v>1000</v>
      </c>
      <c r="H600">
        <v>2000</v>
      </c>
      <c r="I600">
        <v>400</v>
      </c>
      <c r="J600">
        <v>0</v>
      </c>
      <c r="K600">
        <v>0</v>
      </c>
      <c r="L600">
        <v>0</v>
      </c>
      <c r="M600">
        <v>-8200</v>
      </c>
      <c r="N600">
        <v>240001</v>
      </c>
      <c r="O600">
        <v>100000</v>
      </c>
      <c r="P600">
        <v>0</v>
      </c>
      <c r="Q600">
        <v>0</v>
      </c>
      <c r="R600">
        <v>0</v>
      </c>
    </row>
    <row r="601" spans="1:18" x14ac:dyDescent="0.25">
      <c r="A601" s="3">
        <v>42342</v>
      </c>
      <c r="B601">
        <v>4000</v>
      </c>
      <c r="C601">
        <v>500</v>
      </c>
      <c r="D601">
        <v>100</v>
      </c>
      <c r="E601">
        <v>0</v>
      </c>
      <c r="F601">
        <v>13000</v>
      </c>
      <c r="G601">
        <v>1000</v>
      </c>
      <c r="H601">
        <v>2000</v>
      </c>
      <c r="I601">
        <v>400</v>
      </c>
      <c r="J601">
        <v>0</v>
      </c>
      <c r="K601">
        <v>0</v>
      </c>
      <c r="L601">
        <v>0</v>
      </c>
      <c r="M601">
        <v>-8200</v>
      </c>
      <c r="N601">
        <v>240001</v>
      </c>
      <c r="O601">
        <v>100000</v>
      </c>
      <c r="P601">
        <v>0</v>
      </c>
      <c r="Q601">
        <v>0</v>
      </c>
      <c r="R601">
        <v>0</v>
      </c>
    </row>
    <row r="602" spans="1:18" x14ac:dyDescent="0.25">
      <c r="A602" s="3">
        <v>42345</v>
      </c>
      <c r="B602">
        <v>4000</v>
      </c>
      <c r="C602">
        <v>500</v>
      </c>
      <c r="D602">
        <v>100</v>
      </c>
      <c r="E602">
        <v>0</v>
      </c>
      <c r="F602">
        <v>13000</v>
      </c>
      <c r="G602">
        <v>1000</v>
      </c>
      <c r="H602">
        <v>2000</v>
      </c>
      <c r="I602">
        <v>400</v>
      </c>
      <c r="J602">
        <v>0</v>
      </c>
      <c r="K602">
        <v>0</v>
      </c>
      <c r="L602">
        <v>0</v>
      </c>
      <c r="M602">
        <v>-8200</v>
      </c>
      <c r="N602">
        <v>240001</v>
      </c>
      <c r="O602">
        <v>100000</v>
      </c>
      <c r="P602">
        <v>0</v>
      </c>
      <c r="Q602">
        <v>0</v>
      </c>
      <c r="R602">
        <v>0</v>
      </c>
    </row>
    <row r="603" spans="1:18" x14ac:dyDescent="0.25">
      <c r="A603" s="3">
        <v>42346</v>
      </c>
      <c r="B603">
        <v>4000</v>
      </c>
      <c r="C603">
        <v>500</v>
      </c>
      <c r="D603">
        <v>100</v>
      </c>
      <c r="E603">
        <v>0</v>
      </c>
      <c r="F603">
        <v>13000</v>
      </c>
      <c r="G603">
        <v>1000</v>
      </c>
      <c r="H603">
        <v>2000</v>
      </c>
      <c r="I603">
        <v>400</v>
      </c>
      <c r="J603">
        <v>0</v>
      </c>
      <c r="K603">
        <v>0</v>
      </c>
      <c r="L603">
        <v>0</v>
      </c>
      <c r="M603">
        <v>-8200</v>
      </c>
      <c r="N603">
        <v>240001</v>
      </c>
      <c r="O603">
        <v>100000</v>
      </c>
      <c r="P603">
        <v>0</v>
      </c>
      <c r="Q603">
        <v>0</v>
      </c>
      <c r="R603">
        <v>0</v>
      </c>
    </row>
    <row r="604" spans="1:18" x14ac:dyDescent="0.25">
      <c r="A604" s="3">
        <v>42347</v>
      </c>
      <c r="B604">
        <v>4000</v>
      </c>
      <c r="C604">
        <v>500</v>
      </c>
      <c r="D604">
        <v>100</v>
      </c>
      <c r="E604">
        <v>0</v>
      </c>
      <c r="F604">
        <v>13000</v>
      </c>
      <c r="G604">
        <v>1000</v>
      </c>
      <c r="H604">
        <v>2000</v>
      </c>
      <c r="I604">
        <v>400</v>
      </c>
      <c r="J604">
        <v>0</v>
      </c>
      <c r="K604">
        <v>0</v>
      </c>
      <c r="L604">
        <v>0</v>
      </c>
      <c r="M604">
        <v>-8200</v>
      </c>
      <c r="N604">
        <v>240001</v>
      </c>
      <c r="O604">
        <v>100000</v>
      </c>
      <c r="P604">
        <v>0</v>
      </c>
      <c r="Q604">
        <v>0</v>
      </c>
      <c r="R604">
        <v>0</v>
      </c>
    </row>
    <row r="605" spans="1:18" x14ac:dyDescent="0.25">
      <c r="A605" s="3">
        <v>42348</v>
      </c>
      <c r="B605">
        <v>4000</v>
      </c>
      <c r="C605">
        <v>500</v>
      </c>
      <c r="D605">
        <v>100</v>
      </c>
      <c r="E605">
        <v>0</v>
      </c>
      <c r="F605">
        <v>13000</v>
      </c>
      <c r="G605">
        <v>1000</v>
      </c>
      <c r="H605">
        <v>2000</v>
      </c>
      <c r="I605">
        <v>400</v>
      </c>
      <c r="J605">
        <v>0</v>
      </c>
      <c r="K605">
        <v>0</v>
      </c>
      <c r="L605">
        <v>0</v>
      </c>
      <c r="M605">
        <v>-8200</v>
      </c>
      <c r="N605">
        <v>240001</v>
      </c>
      <c r="O605">
        <v>100000</v>
      </c>
      <c r="P605">
        <v>0</v>
      </c>
      <c r="Q605">
        <v>0</v>
      </c>
      <c r="R605">
        <v>0</v>
      </c>
    </row>
    <row r="606" spans="1:18" x14ac:dyDescent="0.25">
      <c r="A606" s="3">
        <v>42349</v>
      </c>
      <c r="B606">
        <v>4000</v>
      </c>
      <c r="C606">
        <v>500</v>
      </c>
      <c r="D606">
        <v>100</v>
      </c>
      <c r="E606">
        <v>0</v>
      </c>
      <c r="F606">
        <v>13000</v>
      </c>
      <c r="G606">
        <v>1000</v>
      </c>
      <c r="H606">
        <v>2000</v>
      </c>
      <c r="I606">
        <v>400</v>
      </c>
      <c r="J606">
        <v>0</v>
      </c>
      <c r="K606">
        <v>0</v>
      </c>
      <c r="L606">
        <v>0</v>
      </c>
      <c r="M606">
        <v>-8200</v>
      </c>
      <c r="N606">
        <v>240001</v>
      </c>
      <c r="O606">
        <v>100000</v>
      </c>
      <c r="P606">
        <v>0</v>
      </c>
      <c r="Q606">
        <v>0</v>
      </c>
      <c r="R606">
        <v>0</v>
      </c>
    </row>
    <row r="607" spans="1:18" x14ac:dyDescent="0.25">
      <c r="A607" s="3">
        <v>42352</v>
      </c>
      <c r="B607">
        <v>4000</v>
      </c>
      <c r="C607">
        <v>500</v>
      </c>
      <c r="D607">
        <v>100</v>
      </c>
      <c r="E607">
        <v>0</v>
      </c>
      <c r="F607">
        <v>13000</v>
      </c>
      <c r="G607">
        <v>1000</v>
      </c>
      <c r="H607">
        <v>2000</v>
      </c>
      <c r="I607">
        <v>400</v>
      </c>
      <c r="J607">
        <v>0</v>
      </c>
      <c r="K607">
        <v>0</v>
      </c>
      <c r="L607">
        <v>0</v>
      </c>
      <c r="M607">
        <v>-8200</v>
      </c>
      <c r="N607">
        <v>240001</v>
      </c>
      <c r="O607">
        <v>100000</v>
      </c>
      <c r="P607">
        <v>0</v>
      </c>
      <c r="Q607">
        <v>0</v>
      </c>
      <c r="R607">
        <v>0</v>
      </c>
    </row>
    <row r="608" spans="1:18" x14ac:dyDescent="0.25">
      <c r="A608" s="3">
        <v>42353</v>
      </c>
      <c r="B608">
        <v>4000</v>
      </c>
      <c r="C608">
        <v>500</v>
      </c>
      <c r="D608">
        <v>100</v>
      </c>
      <c r="E608">
        <v>0</v>
      </c>
      <c r="F608">
        <v>13000</v>
      </c>
      <c r="G608">
        <v>1000</v>
      </c>
      <c r="H608">
        <v>2000</v>
      </c>
      <c r="I608">
        <v>400</v>
      </c>
      <c r="J608">
        <v>0</v>
      </c>
      <c r="K608">
        <v>0</v>
      </c>
      <c r="L608">
        <v>0</v>
      </c>
      <c r="M608">
        <v>-8200</v>
      </c>
      <c r="N608">
        <v>240001</v>
      </c>
      <c r="O608">
        <v>100000</v>
      </c>
      <c r="P608">
        <v>0</v>
      </c>
      <c r="Q608">
        <v>0</v>
      </c>
      <c r="R608">
        <v>0</v>
      </c>
    </row>
    <row r="609" spans="1:18" x14ac:dyDescent="0.25">
      <c r="A609" s="3">
        <v>42354</v>
      </c>
      <c r="B609">
        <v>4000</v>
      </c>
      <c r="C609">
        <v>500</v>
      </c>
      <c r="D609">
        <v>100</v>
      </c>
      <c r="E609">
        <v>0</v>
      </c>
      <c r="F609">
        <v>13000</v>
      </c>
      <c r="G609">
        <v>1000</v>
      </c>
      <c r="H609">
        <v>2000</v>
      </c>
      <c r="I609">
        <v>400</v>
      </c>
      <c r="J609">
        <v>0</v>
      </c>
      <c r="K609">
        <v>0</v>
      </c>
      <c r="L609">
        <v>0</v>
      </c>
      <c r="M609">
        <v>-8200</v>
      </c>
      <c r="N609">
        <v>240001</v>
      </c>
      <c r="O609">
        <v>100000</v>
      </c>
      <c r="P609">
        <v>0</v>
      </c>
      <c r="Q609">
        <v>0</v>
      </c>
      <c r="R609">
        <v>0</v>
      </c>
    </row>
    <row r="610" spans="1:18" x14ac:dyDescent="0.25">
      <c r="A610" s="3">
        <v>42355</v>
      </c>
      <c r="B610">
        <v>4000</v>
      </c>
      <c r="C610">
        <v>500</v>
      </c>
      <c r="D610">
        <v>100</v>
      </c>
      <c r="E610">
        <v>0</v>
      </c>
      <c r="F610">
        <v>13000</v>
      </c>
      <c r="G610">
        <v>1000</v>
      </c>
      <c r="H610">
        <v>2000</v>
      </c>
      <c r="I610">
        <v>400</v>
      </c>
      <c r="J610">
        <v>0</v>
      </c>
      <c r="K610">
        <v>0</v>
      </c>
      <c r="L610">
        <v>0</v>
      </c>
      <c r="M610">
        <v>-8200</v>
      </c>
      <c r="N610">
        <v>240001</v>
      </c>
      <c r="O610">
        <v>100000</v>
      </c>
      <c r="P610">
        <v>0</v>
      </c>
      <c r="Q610">
        <v>0</v>
      </c>
      <c r="R610">
        <v>0</v>
      </c>
    </row>
    <row r="611" spans="1:18" x14ac:dyDescent="0.25">
      <c r="A611" s="3">
        <v>42356</v>
      </c>
      <c r="B611">
        <v>4000</v>
      </c>
      <c r="C611">
        <v>500</v>
      </c>
      <c r="D611">
        <v>100</v>
      </c>
      <c r="E611">
        <v>0</v>
      </c>
      <c r="F611">
        <v>13000</v>
      </c>
      <c r="G611">
        <v>1000</v>
      </c>
      <c r="H611">
        <v>2000</v>
      </c>
      <c r="I611">
        <v>400</v>
      </c>
      <c r="J611">
        <v>0</v>
      </c>
      <c r="K611">
        <v>0</v>
      </c>
      <c r="L611">
        <v>0</v>
      </c>
      <c r="M611">
        <v>-8200</v>
      </c>
      <c r="N611">
        <v>240001</v>
      </c>
      <c r="O611">
        <v>100000</v>
      </c>
      <c r="P611">
        <v>0</v>
      </c>
      <c r="Q611">
        <v>0</v>
      </c>
      <c r="R611">
        <v>0</v>
      </c>
    </row>
    <row r="612" spans="1:18" x14ac:dyDescent="0.25">
      <c r="A612" s="3">
        <v>42359</v>
      </c>
      <c r="B612">
        <v>4000</v>
      </c>
      <c r="C612">
        <v>500</v>
      </c>
      <c r="D612">
        <v>100</v>
      </c>
      <c r="E612">
        <v>0</v>
      </c>
      <c r="F612">
        <v>13000</v>
      </c>
      <c r="G612">
        <v>1000</v>
      </c>
      <c r="H612">
        <v>2000</v>
      </c>
      <c r="I612">
        <v>400</v>
      </c>
      <c r="J612">
        <v>0</v>
      </c>
      <c r="K612">
        <v>0</v>
      </c>
      <c r="L612">
        <v>0</v>
      </c>
      <c r="M612">
        <v>-8200</v>
      </c>
      <c r="N612">
        <v>240001</v>
      </c>
      <c r="O612">
        <v>100000</v>
      </c>
      <c r="P612">
        <v>0</v>
      </c>
      <c r="Q612">
        <v>0</v>
      </c>
      <c r="R612">
        <v>0</v>
      </c>
    </row>
    <row r="613" spans="1:18" x14ac:dyDescent="0.25">
      <c r="A613" s="3">
        <v>42360</v>
      </c>
      <c r="B613">
        <v>4000</v>
      </c>
      <c r="C613">
        <v>500</v>
      </c>
      <c r="D613">
        <v>100</v>
      </c>
      <c r="E613">
        <v>0</v>
      </c>
      <c r="F613">
        <v>13000</v>
      </c>
      <c r="G613">
        <v>1000</v>
      </c>
      <c r="H613">
        <v>2000</v>
      </c>
      <c r="I613">
        <v>400</v>
      </c>
      <c r="J613">
        <v>0</v>
      </c>
      <c r="K613">
        <v>0</v>
      </c>
      <c r="L613">
        <v>0</v>
      </c>
      <c r="M613">
        <v>-8200</v>
      </c>
      <c r="N613">
        <v>240001</v>
      </c>
      <c r="O613">
        <v>100000</v>
      </c>
      <c r="P613">
        <v>0</v>
      </c>
      <c r="Q613">
        <v>0</v>
      </c>
      <c r="R613">
        <v>0</v>
      </c>
    </row>
    <row r="614" spans="1:18" x14ac:dyDescent="0.25">
      <c r="A614" s="3">
        <v>42361</v>
      </c>
      <c r="B614">
        <v>4000</v>
      </c>
      <c r="C614">
        <v>500</v>
      </c>
      <c r="D614">
        <v>100</v>
      </c>
      <c r="E614">
        <v>0</v>
      </c>
      <c r="F614">
        <v>13000</v>
      </c>
      <c r="G614">
        <v>1000</v>
      </c>
      <c r="H614">
        <v>2000</v>
      </c>
      <c r="I614">
        <v>400</v>
      </c>
      <c r="J614">
        <v>0</v>
      </c>
      <c r="K614">
        <v>0</v>
      </c>
      <c r="L614">
        <v>0</v>
      </c>
      <c r="M614">
        <v>-8200</v>
      </c>
      <c r="N614">
        <v>240001</v>
      </c>
      <c r="O614">
        <v>100000</v>
      </c>
      <c r="P614">
        <v>0</v>
      </c>
      <c r="Q614">
        <v>0</v>
      </c>
      <c r="R614">
        <v>0</v>
      </c>
    </row>
    <row r="615" spans="1:18" x14ac:dyDescent="0.25">
      <c r="A615" s="3">
        <v>42362</v>
      </c>
      <c r="B615">
        <v>4000</v>
      </c>
      <c r="C615">
        <v>500</v>
      </c>
      <c r="D615">
        <v>100</v>
      </c>
      <c r="E615">
        <v>0</v>
      </c>
      <c r="F615">
        <v>13000</v>
      </c>
      <c r="G615">
        <v>1000</v>
      </c>
      <c r="H615">
        <v>2000</v>
      </c>
      <c r="I615">
        <v>400</v>
      </c>
      <c r="J615">
        <v>0</v>
      </c>
      <c r="K615">
        <v>0</v>
      </c>
      <c r="L615">
        <v>0</v>
      </c>
      <c r="M615">
        <v>-8200</v>
      </c>
      <c r="N615">
        <v>240001</v>
      </c>
      <c r="O615">
        <v>100000</v>
      </c>
      <c r="P615">
        <v>0</v>
      </c>
      <c r="Q615">
        <v>0</v>
      </c>
      <c r="R615">
        <v>0</v>
      </c>
    </row>
    <row r="616" spans="1:18" x14ac:dyDescent="0.25">
      <c r="A616" s="3">
        <v>42363</v>
      </c>
      <c r="B616">
        <v>4000</v>
      </c>
      <c r="C616">
        <v>500</v>
      </c>
      <c r="D616">
        <v>100</v>
      </c>
      <c r="E616">
        <v>0</v>
      </c>
      <c r="F616">
        <v>13000</v>
      </c>
      <c r="G616">
        <v>1000</v>
      </c>
      <c r="H616">
        <v>2000</v>
      </c>
      <c r="I616">
        <v>400</v>
      </c>
      <c r="J616">
        <v>0</v>
      </c>
      <c r="K616">
        <v>0</v>
      </c>
      <c r="L616">
        <v>0</v>
      </c>
      <c r="M616">
        <v>-8200</v>
      </c>
      <c r="N616">
        <v>240001</v>
      </c>
      <c r="O616">
        <v>100000</v>
      </c>
      <c r="P616">
        <v>0</v>
      </c>
      <c r="Q616">
        <v>0</v>
      </c>
      <c r="R616">
        <v>0</v>
      </c>
    </row>
    <row r="617" spans="1:18" x14ac:dyDescent="0.25">
      <c r="A617" s="3">
        <v>42366</v>
      </c>
      <c r="B617">
        <v>4000</v>
      </c>
      <c r="C617">
        <v>500</v>
      </c>
      <c r="D617">
        <v>100</v>
      </c>
      <c r="E617">
        <v>0</v>
      </c>
      <c r="F617">
        <v>13000</v>
      </c>
      <c r="G617">
        <v>1000</v>
      </c>
      <c r="H617">
        <v>2000</v>
      </c>
      <c r="I617">
        <v>400</v>
      </c>
      <c r="J617">
        <v>0</v>
      </c>
      <c r="K617">
        <v>0</v>
      </c>
      <c r="L617">
        <v>0</v>
      </c>
      <c r="M617">
        <v>-8200</v>
      </c>
      <c r="N617">
        <v>240001</v>
      </c>
      <c r="O617">
        <v>100000</v>
      </c>
      <c r="P617">
        <v>0</v>
      </c>
      <c r="Q617">
        <v>0</v>
      </c>
      <c r="R617">
        <v>0</v>
      </c>
    </row>
    <row r="618" spans="1:18" x14ac:dyDescent="0.25">
      <c r="A618" s="3">
        <v>42367</v>
      </c>
      <c r="B618">
        <v>4000</v>
      </c>
      <c r="C618">
        <v>500</v>
      </c>
      <c r="D618">
        <v>100</v>
      </c>
      <c r="E618">
        <v>0</v>
      </c>
      <c r="F618">
        <v>13000</v>
      </c>
      <c r="G618">
        <v>1000</v>
      </c>
      <c r="H618">
        <v>2000</v>
      </c>
      <c r="I618">
        <v>400</v>
      </c>
      <c r="J618">
        <v>0</v>
      </c>
      <c r="K618">
        <v>0</v>
      </c>
      <c r="L618">
        <v>0</v>
      </c>
      <c r="M618">
        <v>-8200</v>
      </c>
      <c r="N618">
        <v>240001</v>
      </c>
      <c r="O618">
        <v>100000</v>
      </c>
      <c r="P618">
        <v>0</v>
      </c>
      <c r="Q618">
        <v>0</v>
      </c>
      <c r="R618">
        <v>0</v>
      </c>
    </row>
    <row r="619" spans="1:18" x14ac:dyDescent="0.25">
      <c r="A619" s="3">
        <v>42368</v>
      </c>
      <c r="B619">
        <v>4000</v>
      </c>
      <c r="C619">
        <v>500</v>
      </c>
      <c r="D619">
        <v>100</v>
      </c>
      <c r="E619">
        <v>0</v>
      </c>
      <c r="F619">
        <v>13000</v>
      </c>
      <c r="G619">
        <v>1000</v>
      </c>
      <c r="H619">
        <v>2000</v>
      </c>
      <c r="I619">
        <v>400</v>
      </c>
      <c r="J619">
        <v>0</v>
      </c>
      <c r="K619">
        <v>0</v>
      </c>
      <c r="L619">
        <v>0</v>
      </c>
      <c r="M619">
        <v>-8200</v>
      </c>
      <c r="N619">
        <v>240001</v>
      </c>
      <c r="O619">
        <v>100000</v>
      </c>
      <c r="P619">
        <v>0</v>
      </c>
      <c r="Q619">
        <v>0</v>
      </c>
      <c r="R619">
        <v>0</v>
      </c>
    </row>
    <row r="620" spans="1:18" x14ac:dyDescent="0.25">
      <c r="A620" s="3">
        <v>42369</v>
      </c>
      <c r="B620">
        <v>4000</v>
      </c>
      <c r="C620">
        <v>500</v>
      </c>
      <c r="D620">
        <v>100</v>
      </c>
      <c r="E620">
        <v>0</v>
      </c>
      <c r="F620">
        <v>13000</v>
      </c>
      <c r="G620">
        <v>1000</v>
      </c>
      <c r="H620">
        <v>2000</v>
      </c>
      <c r="I620">
        <v>400</v>
      </c>
      <c r="J620">
        <v>0</v>
      </c>
      <c r="K620">
        <v>0</v>
      </c>
      <c r="L620">
        <v>0</v>
      </c>
      <c r="M620">
        <v>-8200</v>
      </c>
      <c r="N620">
        <v>240001</v>
      </c>
      <c r="O620">
        <v>100000</v>
      </c>
      <c r="P620">
        <v>0</v>
      </c>
      <c r="Q620">
        <v>0</v>
      </c>
      <c r="R620">
        <v>0</v>
      </c>
    </row>
    <row r="621" spans="1:18" x14ac:dyDescent="0.25">
      <c r="A621" s="3">
        <v>42370</v>
      </c>
      <c r="B621">
        <v>4000</v>
      </c>
      <c r="C621">
        <v>500</v>
      </c>
      <c r="D621">
        <v>100</v>
      </c>
      <c r="E621">
        <v>0</v>
      </c>
      <c r="F621">
        <v>13000</v>
      </c>
      <c r="G621">
        <v>1000</v>
      </c>
      <c r="H621">
        <v>2000</v>
      </c>
      <c r="I621">
        <v>400</v>
      </c>
      <c r="J621">
        <v>0</v>
      </c>
      <c r="K621">
        <v>0</v>
      </c>
      <c r="L621">
        <v>0</v>
      </c>
      <c r="M621">
        <v>-8200</v>
      </c>
      <c r="N621">
        <v>240001</v>
      </c>
      <c r="O621">
        <v>100000</v>
      </c>
      <c r="P621">
        <v>0</v>
      </c>
      <c r="Q621">
        <v>0</v>
      </c>
      <c r="R621">
        <v>0</v>
      </c>
    </row>
    <row r="622" spans="1:18" x14ac:dyDescent="0.25">
      <c r="A622" s="3">
        <v>42373</v>
      </c>
      <c r="B622">
        <v>4000</v>
      </c>
      <c r="C622">
        <v>500</v>
      </c>
      <c r="D622">
        <v>100</v>
      </c>
      <c r="E622">
        <v>0</v>
      </c>
      <c r="F622">
        <v>13000</v>
      </c>
      <c r="G622">
        <v>1000</v>
      </c>
      <c r="H622">
        <v>2000</v>
      </c>
      <c r="I622">
        <v>400</v>
      </c>
      <c r="J622">
        <v>0</v>
      </c>
      <c r="K622">
        <v>0</v>
      </c>
      <c r="L622">
        <v>0</v>
      </c>
      <c r="M622">
        <v>-8200</v>
      </c>
      <c r="N622">
        <v>240001</v>
      </c>
      <c r="O622">
        <v>100000</v>
      </c>
      <c r="P622">
        <v>0</v>
      </c>
      <c r="Q622">
        <v>0</v>
      </c>
      <c r="R622">
        <v>0</v>
      </c>
    </row>
    <row r="623" spans="1:18" x14ac:dyDescent="0.25">
      <c r="A623" s="3">
        <v>42374</v>
      </c>
      <c r="B623">
        <v>4000</v>
      </c>
      <c r="C623">
        <v>500</v>
      </c>
      <c r="D623">
        <v>100</v>
      </c>
      <c r="E623">
        <v>0</v>
      </c>
      <c r="F623">
        <v>13000</v>
      </c>
      <c r="G623">
        <v>1000</v>
      </c>
      <c r="H623">
        <v>2000</v>
      </c>
      <c r="I623">
        <v>400</v>
      </c>
      <c r="J623">
        <v>0</v>
      </c>
      <c r="K623">
        <v>0</v>
      </c>
      <c r="L623">
        <v>0</v>
      </c>
      <c r="M623">
        <v>-8200</v>
      </c>
      <c r="N623">
        <v>240001</v>
      </c>
      <c r="O623">
        <v>100000</v>
      </c>
      <c r="P623">
        <v>0</v>
      </c>
      <c r="Q623">
        <v>0</v>
      </c>
      <c r="R623">
        <v>0</v>
      </c>
    </row>
    <row r="624" spans="1:18" x14ac:dyDescent="0.25">
      <c r="A624" s="3">
        <v>42375</v>
      </c>
      <c r="B624">
        <v>4000</v>
      </c>
      <c r="C624">
        <v>500</v>
      </c>
      <c r="D624">
        <v>100</v>
      </c>
      <c r="E624">
        <v>0</v>
      </c>
      <c r="F624">
        <v>13000</v>
      </c>
      <c r="G624">
        <v>1000</v>
      </c>
      <c r="H624">
        <v>2000</v>
      </c>
      <c r="I624">
        <v>400</v>
      </c>
      <c r="J624">
        <v>0</v>
      </c>
      <c r="K624">
        <v>0</v>
      </c>
      <c r="L624">
        <v>0</v>
      </c>
      <c r="M624">
        <v>-8200</v>
      </c>
      <c r="N624">
        <v>240001</v>
      </c>
      <c r="O624">
        <v>100000</v>
      </c>
      <c r="P624">
        <v>0</v>
      </c>
      <c r="Q624">
        <v>0</v>
      </c>
      <c r="R624">
        <v>0</v>
      </c>
    </row>
    <row r="625" spans="1:18" x14ac:dyDescent="0.25">
      <c r="A625" s="3">
        <v>42376</v>
      </c>
      <c r="B625">
        <v>4000</v>
      </c>
      <c r="C625">
        <v>500</v>
      </c>
      <c r="D625">
        <v>100</v>
      </c>
      <c r="E625">
        <v>0</v>
      </c>
      <c r="F625">
        <v>13000</v>
      </c>
      <c r="G625">
        <v>1000</v>
      </c>
      <c r="H625">
        <v>2000</v>
      </c>
      <c r="I625">
        <v>400</v>
      </c>
      <c r="J625">
        <v>0</v>
      </c>
      <c r="K625">
        <v>0</v>
      </c>
      <c r="L625">
        <v>0</v>
      </c>
      <c r="M625">
        <v>-8200</v>
      </c>
      <c r="N625">
        <v>240001</v>
      </c>
      <c r="O625">
        <v>100000</v>
      </c>
      <c r="P625">
        <v>0</v>
      </c>
      <c r="Q625">
        <v>0</v>
      </c>
      <c r="R625">
        <v>0</v>
      </c>
    </row>
    <row r="626" spans="1:18" x14ac:dyDescent="0.25">
      <c r="A626" s="3">
        <v>42377</v>
      </c>
      <c r="B626">
        <v>4000</v>
      </c>
      <c r="C626">
        <v>500</v>
      </c>
      <c r="D626">
        <v>100</v>
      </c>
      <c r="E626">
        <v>0</v>
      </c>
      <c r="F626">
        <v>13000</v>
      </c>
      <c r="G626">
        <v>1000</v>
      </c>
      <c r="H626">
        <v>2000</v>
      </c>
      <c r="I626">
        <v>400</v>
      </c>
      <c r="J626">
        <v>0</v>
      </c>
      <c r="K626">
        <v>0</v>
      </c>
      <c r="L626">
        <v>0</v>
      </c>
      <c r="M626">
        <v>-8200</v>
      </c>
      <c r="N626">
        <v>240001</v>
      </c>
      <c r="O626">
        <v>100000</v>
      </c>
      <c r="P626">
        <v>0</v>
      </c>
      <c r="Q626">
        <v>0</v>
      </c>
      <c r="R626">
        <v>0</v>
      </c>
    </row>
    <row r="627" spans="1:18" x14ac:dyDescent="0.25">
      <c r="A627" s="3">
        <v>42380</v>
      </c>
      <c r="B627">
        <v>4000</v>
      </c>
      <c r="C627">
        <v>500</v>
      </c>
      <c r="D627">
        <v>100</v>
      </c>
      <c r="E627">
        <v>0</v>
      </c>
      <c r="F627">
        <v>13000</v>
      </c>
      <c r="G627">
        <v>1000</v>
      </c>
      <c r="H627">
        <v>2000</v>
      </c>
      <c r="I627">
        <v>400</v>
      </c>
      <c r="J627">
        <v>0</v>
      </c>
      <c r="K627">
        <v>0</v>
      </c>
      <c r="L627">
        <v>0</v>
      </c>
      <c r="M627">
        <v>-8200</v>
      </c>
      <c r="N627">
        <v>240001</v>
      </c>
      <c r="O627">
        <v>100000</v>
      </c>
      <c r="P627">
        <v>0</v>
      </c>
      <c r="Q627">
        <v>0</v>
      </c>
      <c r="R627">
        <v>0</v>
      </c>
    </row>
    <row r="628" spans="1:18" x14ac:dyDescent="0.25">
      <c r="A628" s="3">
        <v>42381</v>
      </c>
      <c r="B628">
        <v>4000</v>
      </c>
      <c r="C628">
        <v>500</v>
      </c>
      <c r="D628">
        <v>100</v>
      </c>
      <c r="E628">
        <v>0</v>
      </c>
      <c r="F628">
        <v>13000</v>
      </c>
      <c r="G628">
        <v>1000</v>
      </c>
      <c r="H628">
        <v>2000</v>
      </c>
      <c r="I628">
        <v>400</v>
      </c>
      <c r="J628">
        <v>0</v>
      </c>
      <c r="K628">
        <v>0</v>
      </c>
      <c r="L628">
        <v>0</v>
      </c>
      <c r="M628">
        <v>-8200</v>
      </c>
      <c r="N628">
        <v>240001</v>
      </c>
      <c r="O628">
        <v>100000</v>
      </c>
      <c r="P628">
        <v>0</v>
      </c>
      <c r="Q628">
        <v>0</v>
      </c>
      <c r="R628">
        <v>0</v>
      </c>
    </row>
    <row r="629" spans="1:18" x14ac:dyDescent="0.25">
      <c r="A629" s="3">
        <v>42382</v>
      </c>
      <c r="B629">
        <v>4000</v>
      </c>
      <c r="C629">
        <v>500</v>
      </c>
      <c r="D629">
        <v>100</v>
      </c>
      <c r="E629">
        <v>0</v>
      </c>
      <c r="F629">
        <v>13000</v>
      </c>
      <c r="G629">
        <v>1000</v>
      </c>
      <c r="H629">
        <v>2000</v>
      </c>
      <c r="I629">
        <v>400</v>
      </c>
      <c r="J629">
        <v>0</v>
      </c>
      <c r="K629">
        <v>0</v>
      </c>
      <c r="L629">
        <v>0</v>
      </c>
      <c r="M629">
        <v>-8200</v>
      </c>
      <c r="N629">
        <v>240001</v>
      </c>
      <c r="O629">
        <v>100000</v>
      </c>
      <c r="P629">
        <v>0</v>
      </c>
      <c r="Q629">
        <v>0</v>
      </c>
      <c r="R629">
        <v>0</v>
      </c>
    </row>
    <row r="630" spans="1:18" x14ac:dyDescent="0.25">
      <c r="A630" s="3">
        <v>42383</v>
      </c>
      <c r="B630">
        <v>4000</v>
      </c>
      <c r="C630">
        <v>500</v>
      </c>
      <c r="D630">
        <v>100</v>
      </c>
      <c r="E630">
        <v>0</v>
      </c>
      <c r="F630">
        <v>13000</v>
      </c>
      <c r="G630">
        <v>1000</v>
      </c>
      <c r="H630">
        <v>2000</v>
      </c>
      <c r="I630">
        <v>400</v>
      </c>
      <c r="J630">
        <v>0</v>
      </c>
      <c r="K630">
        <v>0</v>
      </c>
      <c r="L630">
        <v>0</v>
      </c>
      <c r="M630">
        <v>-8200</v>
      </c>
      <c r="N630">
        <v>240001</v>
      </c>
      <c r="O630">
        <v>100000</v>
      </c>
      <c r="P630">
        <v>0</v>
      </c>
      <c r="Q630">
        <v>0</v>
      </c>
      <c r="R630">
        <v>0</v>
      </c>
    </row>
    <row r="631" spans="1:18" x14ac:dyDescent="0.25">
      <c r="A631" s="3">
        <v>42384</v>
      </c>
      <c r="B631">
        <v>4000</v>
      </c>
      <c r="C631">
        <v>500</v>
      </c>
      <c r="D631">
        <v>100</v>
      </c>
      <c r="E631">
        <v>0</v>
      </c>
      <c r="F631">
        <v>13000</v>
      </c>
      <c r="G631">
        <v>1000</v>
      </c>
      <c r="H631">
        <v>2000</v>
      </c>
      <c r="I631">
        <v>400</v>
      </c>
      <c r="J631">
        <v>0</v>
      </c>
      <c r="K631">
        <v>0</v>
      </c>
      <c r="L631">
        <v>0</v>
      </c>
      <c r="M631">
        <v>-8200</v>
      </c>
      <c r="N631">
        <v>240001</v>
      </c>
      <c r="O631">
        <v>100000</v>
      </c>
      <c r="P631">
        <v>0</v>
      </c>
      <c r="Q631">
        <v>0</v>
      </c>
      <c r="R631">
        <v>0</v>
      </c>
    </row>
    <row r="632" spans="1:18" x14ac:dyDescent="0.25">
      <c r="A632" s="3">
        <v>42387</v>
      </c>
      <c r="B632">
        <v>4000</v>
      </c>
      <c r="C632">
        <v>500</v>
      </c>
      <c r="D632">
        <v>100</v>
      </c>
      <c r="E632">
        <v>0</v>
      </c>
      <c r="F632">
        <v>13000</v>
      </c>
      <c r="G632">
        <v>1000</v>
      </c>
      <c r="H632">
        <v>2000</v>
      </c>
      <c r="I632">
        <v>400</v>
      </c>
      <c r="J632">
        <v>0</v>
      </c>
      <c r="K632">
        <v>0</v>
      </c>
      <c r="L632">
        <v>0</v>
      </c>
      <c r="M632">
        <v>-8200</v>
      </c>
      <c r="N632">
        <v>240001</v>
      </c>
      <c r="O632">
        <v>100000</v>
      </c>
      <c r="P632">
        <v>0</v>
      </c>
      <c r="Q632">
        <v>0</v>
      </c>
      <c r="R632">
        <v>0</v>
      </c>
    </row>
    <row r="633" spans="1:18" x14ac:dyDescent="0.25">
      <c r="A633" s="3">
        <v>42388</v>
      </c>
      <c r="B633">
        <v>4000</v>
      </c>
      <c r="C633">
        <v>500</v>
      </c>
      <c r="D633">
        <v>100</v>
      </c>
      <c r="E633">
        <v>0</v>
      </c>
      <c r="F633">
        <v>13000</v>
      </c>
      <c r="G633">
        <v>1000</v>
      </c>
      <c r="H633">
        <v>2000</v>
      </c>
      <c r="I633">
        <v>400</v>
      </c>
      <c r="J633">
        <v>0</v>
      </c>
      <c r="K633">
        <v>0</v>
      </c>
      <c r="L633">
        <v>0</v>
      </c>
      <c r="M633">
        <v>-8200</v>
      </c>
      <c r="N633">
        <v>240001</v>
      </c>
      <c r="O633">
        <v>100000</v>
      </c>
      <c r="P633">
        <v>0</v>
      </c>
      <c r="Q633">
        <v>0</v>
      </c>
      <c r="R633">
        <v>0</v>
      </c>
    </row>
    <row r="634" spans="1:18" x14ac:dyDescent="0.25">
      <c r="A634" s="3">
        <v>42389</v>
      </c>
      <c r="B634">
        <v>4000</v>
      </c>
      <c r="C634">
        <v>500</v>
      </c>
      <c r="D634">
        <v>100</v>
      </c>
      <c r="E634">
        <v>0</v>
      </c>
      <c r="F634">
        <v>13000</v>
      </c>
      <c r="G634">
        <v>1000</v>
      </c>
      <c r="H634">
        <v>2000</v>
      </c>
      <c r="I634">
        <v>400</v>
      </c>
      <c r="J634">
        <v>0</v>
      </c>
      <c r="K634">
        <v>0</v>
      </c>
      <c r="L634">
        <v>0</v>
      </c>
      <c r="M634">
        <v>-8200</v>
      </c>
      <c r="N634">
        <v>240001</v>
      </c>
      <c r="O634">
        <v>100000</v>
      </c>
      <c r="P634">
        <v>0</v>
      </c>
      <c r="Q634">
        <v>0</v>
      </c>
      <c r="R634">
        <v>0</v>
      </c>
    </row>
    <row r="635" spans="1:18" x14ac:dyDescent="0.25">
      <c r="A635" s="3">
        <v>42390</v>
      </c>
      <c r="B635">
        <v>4000</v>
      </c>
      <c r="C635">
        <v>500</v>
      </c>
      <c r="D635">
        <v>100</v>
      </c>
      <c r="E635">
        <v>0</v>
      </c>
      <c r="F635">
        <v>13000</v>
      </c>
      <c r="G635">
        <v>1000</v>
      </c>
      <c r="H635">
        <v>2000</v>
      </c>
      <c r="I635">
        <v>400</v>
      </c>
      <c r="J635">
        <v>0</v>
      </c>
      <c r="K635">
        <v>0</v>
      </c>
      <c r="L635">
        <v>0</v>
      </c>
      <c r="M635">
        <v>-8200</v>
      </c>
      <c r="N635">
        <v>240001</v>
      </c>
      <c r="O635">
        <v>100000</v>
      </c>
      <c r="P635">
        <v>0</v>
      </c>
      <c r="Q635">
        <v>0</v>
      </c>
      <c r="R635">
        <v>0</v>
      </c>
    </row>
    <row r="636" spans="1:18" x14ac:dyDescent="0.25">
      <c r="A636" s="3">
        <v>42391</v>
      </c>
      <c r="B636">
        <v>4000</v>
      </c>
      <c r="C636">
        <v>500</v>
      </c>
      <c r="D636">
        <v>100</v>
      </c>
      <c r="E636">
        <v>0</v>
      </c>
      <c r="F636">
        <v>13000</v>
      </c>
      <c r="G636">
        <v>1000</v>
      </c>
      <c r="H636">
        <v>2000</v>
      </c>
      <c r="I636">
        <v>400</v>
      </c>
      <c r="J636">
        <v>0</v>
      </c>
      <c r="K636">
        <v>0</v>
      </c>
      <c r="L636">
        <v>0</v>
      </c>
      <c r="M636">
        <v>-8200</v>
      </c>
      <c r="N636">
        <v>240001</v>
      </c>
      <c r="O636">
        <v>100000</v>
      </c>
      <c r="P636">
        <v>0</v>
      </c>
      <c r="Q636">
        <v>0</v>
      </c>
      <c r="R636">
        <v>0</v>
      </c>
    </row>
    <row r="637" spans="1:18" x14ac:dyDescent="0.25">
      <c r="A637" s="3">
        <v>42394</v>
      </c>
      <c r="B637">
        <v>4000</v>
      </c>
      <c r="C637">
        <v>500</v>
      </c>
      <c r="D637">
        <v>100</v>
      </c>
      <c r="E637">
        <v>0</v>
      </c>
      <c r="F637">
        <v>13000</v>
      </c>
      <c r="G637">
        <v>1000</v>
      </c>
      <c r="H637">
        <v>2000</v>
      </c>
      <c r="I637">
        <v>400</v>
      </c>
      <c r="J637">
        <v>0</v>
      </c>
      <c r="K637">
        <v>0</v>
      </c>
      <c r="L637">
        <v>0</v>
      </c>
      <c r="M637">
        <v>-8200</v>
      </c>
      <c r="N637">
        <v>240001</v>
      </c>
      <c r="O637">
        <v>100000</v>
      </c>
      <c r="P637">
        <v>0</v>
      </c>
      <c r="Q637">
        <v>0</v>
      </c>
      <c r="R637">
        <v>0</v>
      </c>
    </row>
    <row r="638" spans="1:18" x14ac:dyDescent="0.25">
      <c r="A638" s="3">
        <v>42395</v>
      </c>
      <c r="B638">
        <v>4000</v>
      </c>
      <c r="C638">
        <v>500</v>
      </c>
      <c r="D638">
        <v>100</v>
      </c>
      <c r="E638">
        <v>0</v>
      </c>
      <c r="F638">
        <v>13000</v>
      </c>
      <c r="G638">
        <v>1000</v>
      </c>
      <c r="H638">
        <v>2000</v>
      </c>
      <c r="I638">
        <v>400</v>
      </c>
      <c r="J638">
        <v>0</v>
      </c>
      <c r="K638">
        <v>0</v>
      </c>
      <c r="L638">
        <v>0</v>
      </c>
      <c r="M638">
        <v>-8200</v>
      </c>
      <c r="N638">
        <v>240001</v>
      </c>
      <c r="O638">
        <v>100000</v>
      </c>
      <c r="P638">
        <v>0</v>
      </c>
      <c r="Q638">
        <v>0</v>
      </c>
      <c r="R638">
        <v>0</v>
      </c>
    </row>
    <row r="639" spans="1:18" x14ac:dyDescent="0.25">
      <c r="A639" s="3">
        <v>42396</v>
      </c>
      <c r="B639">
        <v>4000</v>
      </c>
      <c r="C639">
        <v>500</v>
      </c>
      <c r="D639">
        <v>100</v>
      </c>
      <c r="E639">
        <v>0</v>
      </c>
      <c r="F639">
        <v>13000</v>
      </c>
      <c r="G639">
        <v>1000</v>
      </c>
      <c r="H639">
        <v>2000</v>
      </c>
      <c r="I639">
        <v>400</v>
      </c>
      <c r="J639">
        <v>0</v>
      </c>
      <c r="K639">
        <v>0</v>
      </c>
      <c r="L639">
        <v>0</v>
      </c>
      <c r="M639">
        <v>-8200</v>
      </c>
      <c r="N639">
        <v>240001</v>
      </c>
      <c r="O639">
        <v>100000</v>
      </c>
      <c r="P639">
        <v>0</v>
      </c>
      <c r="Q639">
        <v>0</v>
      </c>
      <c r="R639">
        <v>0</v>
      </c>
    </row>
    <row r="640" spans="1:18" x14ac:dyDescent="0.25">
      <c r="A640" s="3">
        <v>42397</v>
      </c>
      <c r="B640">
        <v>4000</v>
      </c>
      <c r="C640">
        <v>500</v>
      </c>
      <c r="D640">
        <v>100</v>
      </c>
      <c r="E640">
        <v>0</v>
      </c>
      <c r="F640">
        <v>13000</v>
      </c>
      <c r="G640">
        <v>1000</v>
      </c>
      <c r="H640">
        <v>2000</v>
      </c>
      <c r="I640">
        <v>400</v>
      </c>
      <c r="J640">
        <v>0</v>
      </c>
      <c r="K640">
        <v>0</v>
      </c>
      <c r="L640">
        <v>0</v>
      </c>
      <c r="M640">
        <v>-8200</v>
      </c>
      <c r="N640">
        <v>240001</v>
      </c>
      <c r="O640">
        <v>100000</v>
      </c>
      <c r="P640">
        <v>0</v>
      </c>
      <c r="Q640">
        <v>0</v>
      </c>
      <c r="R640">
        <v>0</v>
      </c>
    </row>
    <row r="641" spans="1:18" x14ac:dyDescent="0.25">
      <c r="A641" s="3">
        <v>42398</v>
      </c>
      <c r="B641">
        <v>4000</v>
      </c>
      <c r="C641">
        <v>500</v>
      </c>
      <c r="D641">
        <v>100</v>
      </c>
      <c r="E641">
        <v>0</v>
      </c>
      <c r="F641">
        <v>13000</v>
      </c>
      <c r="G641">
        <v>1000</v>
      </c>
      <c r="H641">
        <v>2000</v>
      </c>
      <c r="I641">
        <v>400</v>
      </c>
      <c r="J641">
        <v>0</v>
      </c>
      <c r="K641">
        <v>0</v>
      </c>
      <c r="L641">
        <v>0</v>
      </c>
      <c r="M641">
        <v>-8200</v>
      </c>
      <c r="N641">
        <v>240001</v>
      </c>
      <c r="O641">
        <v>100000</v>
      </c>
      <c r="P641">
        <v>0</v>
      </c>
      <c r="Q641">
        <v>0</v>
      </c>
      <c r="R641">
        <v>0</v>
      </c>
    </row>
    <row r="642" spans="1:18" x14ac:dyDescent="0.25">
      <c r="A642" s="3">
        <v>42401</v>
      </c>
      <c r="B642">
        <v>4000</v>
      </c>
      <c r="C642">
        <v>500</v>
      </c>
      <c r="D642">
        <v>100</v>
      </c>
      <c r="E642">
        <v>0</v>
      </c>
      <c r="F642">
        <v>13000</v>
      </c>
      <c r="G642">
        <v>1000</v>
      </c>
      <c r="H642">
        <v>2000</v>
      </c>
      <c r="I642">
        <v>400</v>
      </c>
      <c r="J642">
        <v>0</v>
      </c>
      <c r="K642">
        <v>0</v>
      </c>
      <c r="L642">
        <v>0</v>
      </c>
      <c r="M642">
        <v>-8200</v>
      </c>
      <c r="N642">
        <v>240001</v>
      </c>
      <c r="O642">
        <v>100000</v>
      </c>
      <c r="P642">
        <v>0</v>
      </c>
      <c r="Q642">
        <v>0</v>
      </c>
      <c r="R642">
        <v>0</v>
      </c>
    </row>
    <row r="643" spans="1:18" x14ac:dyDescent="0.25">
      <c r="A643" s="3">
        <v>42402</v>
      </c>
      <c r="B643">
        <v>4000</v>
      </c>
      <c r="C643">
        <v>500</v>
      </c>
      <c r="D643">
        <v>100</v>
      </c>
      <c r="E643">
        <v>0</v>
      </c>
      <c r="F643">
        <v>13000</v>
      </c>
      <c r="G643">
        <v>1000</v>
      </c>
      <c r="H643">
        <v>2000</v>
      </c>
      <c r="I643">
        <v>400</v>
      </c>
      <c r="J643">
        <v>0</v>
      </c>
      <c r="K643">
        <v>0</v>
      </c>
      <c r="L643">
        <v>0</v>
      </c>
      <c r="M643">
        <v>-8200</v>
      </c>
      <c r="N643">
        <v>240001</v>
      </c>
      <c r="O643">
        <v>100000</v>
      </c>
      <c r="P643">
        <v>0</v>
      </c>
      <c r="Q643">
        <v>0</v>
      </c>
      <c r="R643">
        <v>0</v>
      </c>
    </row>
    <row r="644" spans="1:18" x14ac:dyDescent="0.25">
      <c r="A644" s="3">
        <v>42403</v>
      </c>
      <c r="B644">
        <v>4000</v>
      </c>
      <c r="C644">
        <v>500</v>
      </c>
      <c r="D644">
        <v>100</v>
      </c>
      <c r="E644">
        <v>0</v>
      </c>
      <c r="F644">
        <v>13000</v>
      </c>
      <c r="G644">
        <v>1000</v>
      </c>
      <c r="H644">
        <v>2000</v>
      </c>
      <c r="I644">
        <v>400</v>
      </c>
      <c r="J644">
        <v>0</v>
      </c>
      <c r="K644">
        <v>0</v>
      </c>
      <c r="L644">
        <v>0</v>
      </c>
      <c r="M644">
        <v>-8200</v>
      </c>
      <c r="N644">
        <v>240001</v>
      </c>
      <c r="O644">
        <v>100000</v>
      </c>
      <c r="P644">
        <v>0</v>
      </c>
      <c r="Q644">
        <v>0</v>
      </c>
      <c r="R644">
        <v>0</v>
      </c>
    </row>
    <row r="645" spans="1:18" x14ac:dyDescent="0.25">
      <c r="A645" s="3">
        <v>42404</v>
      </c>
      <c r="B645">
        <v>4000</v>
      </c>
      <c r="C645">
        <v>500</v>
      </c>
      <c r="D645">
        <v>100</v>
      </c>
      <c r="E645">
        <v>0</v>
      </c>
      <c r="F645">
        <v>13000</v>
      </c>
      <c r="G645">
        <v>1000</v>
      </c>
      <c r="H645">
        <v>2000</v>
      </c>
      <c r="I645">
        <v>400</v>
      </c>
      <c r="J645">
        <v>0</v>
      </c>
      <c r="K645">
        <v>0</v>
      </c>
      <c r="L645">
        <v>0</v>
      </c>
      <c r="M645">
        <v>-8200</v>
      </c>
      <c r="N645">
        <v>240001</v>
      </c>
      <c r="O645">
        <v>100000</v>
      </c>
      <c r="P645">
        <v>0</v>
      </c>
      <c r="Q645">
        <v>0</v>
      </c>
      <c r="R645">
        <v>0</v>
      </c>
    </row>
    <row r="646" spans="1:18" x14ac:dyDescent="0.25">
      <c r="A646" s="3">
        <v>42405</v>
      </c>
      <c r="B646">
        <v>4000</v>
      </c>
      <c r="C646">
        <v>500</v>
      </c>
      <c r="D646">
        <v>100</v>
      </c>
      <c r="E646">
        <v>0</v>
      </c>
      <c r="F646">
        <v>13000</v>
      </c>
      <c r="G646">
        <v>1000</v>
      </c>
      <c r="H646">
        <v>2000</v>
      </c>
      <c r="I646">
        <v>400</v>
      </c>
      <c r="J646">
        <v>0</v>
      </c>
      <c r="K646">
        <v>0</v>
      </c>
      <c r="L646">
        <v>0</v>
      </c>
      <c r="M646">
        <v>-8200</v>
      </c>
      <c r="N646">
        <v>240001</v>
      </c>
      <c r="O646">
        <v>100000</v>
      </c>
      <c r="P646">
        <v>0</v>
      </c>
      <c r="Q646">
        <v>0</v>
      </c>
      <c r="R646">
        <v>0</v>
      </c>
    </row>
    <row r="647" spans="1:18" x14ac:dyDescent="0.25">
      <c r="A647" s="3">
        <v>42408</v>
      </c>
      <c r="B647">
        <v>4000</v>
      </c>
      <c r="C647">
        <v>500</v>
      </c>
      <c r="D647">
        <v>100</v>
      </c>
      <c r="E647">
        <v>0</v>
      </c>
      <c r="F647">
        <v>13000</v>
      </c>
      <c r="G647">
        <v>1000</v>
      </c>
      <c r="H647">
        <v>2000</v>
      </c>
      <c r="I647">
        <v>400</v>
      </c>
      <c r="J647">
        <v>0</v>
      </c>
      <c r="K647">
        <v>0</v>
      </c>
      <c r="L647">
        <v>0</v>
      </c>
      <c r="M647">
        <v>-8200</v>
      </c>
      <c r="N647">
        <v>240001</v>
      </c>
      <c r="O647">
        <v>100000</v>
      </c>
      <c r="P647">
        <v>0</v>
      </c>
      <c r="Q647">
        <v>0</v>
      </c>
      <c r="R647">
        <v>0</v>
      </c>
    </row>
    <row r="648" spans="1:18" x14ac:dyDescent="0.25">
      <c r="A648" s="3">
        <v>42409</v>
      </c>
      <c r="B648">
        <v>4000</v>
      </c>
      <c r="C648">
        <v>500</v>
      </c>
      <c r="D648">
        <v>100</v>
      </c>
      <c r="E648">
        <v>0</v>
      </c>
      <c r="F648">
        <v>13000</v>
      </c>
      <c r="G648">
        <v>1000</v>
      </c>
      <c r="H648">
        <v>2000</v>
      </c>
      <c r="I648">
        <v>400</v>
      </c>
      <c r="J648">
        <v>0</v>
      </c>
      <c r="K648">
        <v>0</v>
      </c>
      <c r="L648">
        <v>0</v>
      </c>
      <c r="M648">
        <v>-8200</v>
      </c>
      <c r="N648">
        <v>240001</v>
      </c>
      <c r="O648">
        <v>100000</v>
      </c>
      <c r="P648">
        <v>0</v>
      </c>
      <c r="Q648">
        <v>0</v>
      </c>
      <c r="R648">
        <v>0</v>
      </c>
    </row>
    <row r="649" spans="1:18" x14ac:dyDescent="0.25">
      <c r="A649" s="3">
        <v>42410</v>
      </c>
      <c r="B649">
        <v>4000</v>
      </c>
      <c r="C649">
        <v>500</v>
      </c>
      <c r="D649">
        <v>100</v>
      </c>
      <c r="E649">
        <v>0</v>
      </c>
      <c r="F649">
        <v>13000</v>
      </c>
      <c r="G649">
        <v>1000</v>
      </c>
      <c r="H649">
        <v>2000</v>
      </c>
      <c r="I649">
        <v>400</v>
      </c>
      <c r="J649">
        <v>0</v>
      </c>
      <c r="K649">
        <v>0</v>
      </c>
      <c r="L649">
        <v>0</v>
      </c>
      <c r="M649">
        <v>-8200</v>
      </c>
      <c r="N649">
        <v>240001</v>
      </c>
      <c r="O649">
        <v>100000</v>
      </c>
      <c r="P649">
        <v>0</v>
      </c>
      <c r="Q649">
        <v>0</v>
      </c>
      <c r="R649">
        <v>0</v>
      </c>
    </row>
    <row r="650" spans="1:18" x14ac:dyDescent="0.25">
      <c r="A650" s="3">
        <v>42411</v>
      </c>
      <c r="B650">
        <v>4000</v>
      </c>
      <c r="C650">
        <v>500</v>
      </c>
      <c r="D650">
        <v>100</v>
      </c>
      <c r="E650">
        <v>0</v>
      </c>
      <c r="F650">
        <v>13000</v>
      </c>
      <c r="G650">
        <v>1000</v>
      </c>
      <c r="H650">
        <v>2000</v>
      </c>
      <c r="I650">
        <v>400</v>
      </c>
      <c r="J650">
        <v>0</v>
      </c>
      <c r="K650">
        <v>0</v>
      </c>
      <c r="L650">
        <v>0</v>
      </c>
      <c r="M650">
        <v>-8200</v>
      </c>
      <c r="N650">
        <v>240001</v>
      </c>
      <c r="O650">
        <v>100000</v>
      </c>
      <c r="P650">
        <v>0</v>
      </c>
      <c r="Q650">
        <v>0</v>
      </c>
      <c r="R650">
        <v>0</v>
      </c>
    </row>
    <row r="651" spans="1:18" x14ac:dyDescent="0.25">
      <c r="A651" s="3">
        <v>42412</v>
      </c>
      <c r="B651">
        <v>4000</v>
      </c>
      <c r="C651">
        <v>500</v>
      </c>
      <c r="D651">
        <v>100</v>
      </c>
      <c r="E651">
        <v>0</v>
      </c>
      <c r="F651">
        <v>13000</v>
      </c>
      <c r="G651">
        <v>1000</v>
      </c>
      <c r="H651">
        <v>2000</v>
      </c>
      <c r="I651">
        <v>400</v>
      </c>
      <c r="J651">
        <v>0</v>
      </c>
      <c r="K651">
        <v>0</v>
      </c>
      <c r="L651">
        <v>0</v>
      </c>
      <c r="M651">
        <v>-8200</v>
      </c>
      <c r="N651">
        <v>240001</v>
      </c>
      <c r="O651">
        <v>100000</v>
      </c>
      <c r="P651">
        <v>0</v>
      </c>
      <c r="Q651">
        <v>0</v>
      </c>
      <c r="R651">
        <v>0</v>
      </c>
    </row>
    <row r="652" spans="1:18" x14ac:dyDescent="0.25">
      <c r="A652" s="3">
        <v>42415</v>
      </c>
      <c r="B652">
        <v>4000</v>
      </c>
      <c r="C652">
        <v>500</v>
      </c>
      <c r="D652">
        <v>100</v>
      </c>
      <c r="E652">
        <v>0</v>
      </c>
      <c r="F652">
        <v>13000</v>
      </c>
      <c r="G652">
        <v>1000</v>
      </c>
      <c r="H652">
        <v>2000</v>
      </c>
      <c r="I652">
        <v>400</v>
      </c>
      <c r="J652">
        <v>0</v>
      </c>
      <c r="K652">
        <v>0</v>
      </c>
      <c r="L652">
        <v>0</v>
      </c>
      <c r="M652">
        <v>-8200</v>
      </c>
      <c r="N652">
        <v>240001</v>
      </c>
      <c r="O652">
        <v>100000</v>
      </c>
      <c r="P652">
        <v>0</v>
      </c>
      <c r="Q652">
        <v>0</v>
      </c>
      <c r="R652">
        <v>0</v>
      </c>
    </row>
    <row r="653" spans="1:18" x14ac:dyDescent="0.25">
      <c r="A653" s="3">
        <v>42416</v>
      </c>
      <c r="B653">
        <v>4000</v>
      </c>
      <c r="C653">
        <v>500</v>
      </c>
      <c r="D653">
        <v>100</v>
      </c>
      <c r="E653">
        <v>0</v>
      </c>
      <c r="F653">
        <v>13000</v>
      </c>
      <c r="G653">
        <v>1000</v>
      </c>
      <c r="H653">
        <v>2000</v>
      </c>
      <c r="I653">
        <v>400</v>
      </c>
      <c r="J653">
        <v>0</v>
      </c>
      <c r="K653">
        <v>0</v>
      </c>
      <c r="L653">
        <v>0</v>
      </c>
      <c r="M653">
        <v>-8200</v>
      </c>
      <c r="N653">
        <v>240001</v>
      </c>
      <c r="O653">
        <v>100000</v>
      </c>
      <c r="P653">
        <v>0</v>
      </c>
      <c r="Q653">
        <v>0</v>
      </c>
      <c r="R653">
        <v>0</v>
      </c>
    </row>
    <row r="654" spans="1:18" x14ac:dyDescent="0.25">
      <c r="A654" s="3">
        <v>42417</v>
      </c>
      <c r="B654">
        <v>4000</v>
      </c>
      <c r="C654">
        <v>500</v>
      </c>
      <c r="D654">
        <v>100</v>
      </c>
      <c r="E654">
        <v>0</v>
      </c>
      <c r="F654">
        <v>13000</v>
      </c>
      <c r="G654">
        <v>1000</v>
      </c>
      <c r="H654">
        <v>2000</v>
      </c>
      <c r="I654">
        <v>400</v>
      </c>
      <c r="J654">
        <v>0</v>
      </c>
      <c r="K654">
        <v>0</v>
      </c>
      <c r="L654">
        <v>0</v>
      </c>
      <c r="M654">
        <v>-8200</v>
      </c>
      <c r="N654">
        <v>240001</v>
      </c>
      <c r="O654">
        <v>100000</v>
      </c>
      <c r="P654">
        <v>0</v>
      </c>
      <c r="Q654">
        <v>0</v>
      </c>
      <c r="R654">
        <v>0</v>
      </c>
    </row>
    <row r="655" spans="1:18" x14ac:dyDescent="0.25">
      <c r="A655" s="3">
        <v>42418</v>
      </c>
      <c r="B655">
        <v>4000</v>
      </c>
      <c r="C655">
        <v>500</v>
      </c>
      <c r="D655">
        <v>100</v>
      </c>
      <c r="E655">
        <v>0</v>
      </c>
      <c r="F655">
        <v>13000</v>
      </c>
      <c r="G655">
        <v>1000</v>
      </c>
      <c r="H655">
        <v>2000</v>
      </c>
      <c r="I655">
        <v>400</v>
      </c>
      <c r="J655">
        <v>0</v>
      </c>
      <c r="K655">
        <v>0</v>
      </c>
      <c r="L655">
        <v>0</v>
      </c>
      <c r="M655">
        <v>-8200</v>
      </c>
      <c r="N655">
        <v>240001</v>
      </c>
      <c r="O655">
        <v>100000</v>
      </c>
      <c r="P655">
        <v>0</v>
      </c>
      <c r="Q655">
        <v>0</v>
      </c>
      <c r="R655">
        <v>0</v>
      </c>
    </row>
    <row r="656" spans="1:18" x14ac:dyDescent="0.25">
      <c r="A656" s="3">
        <v>42419</v>
      </c>
      <c r="B656">
        <v>4000</v>
      </c>
      <c r="C656">
        <v>500</v>
      </c>
      <c r="D656">
        <v>100</v>
      </c>
      <c r="E656">
        <v>0</v>
      </c>
      <c r="F656">
        <v>13000</v>
      </c>
      <c r="G656">
        <v>1000</v>
      </c>
      <c r="H656">
        <v>2000</v>
      </c>
      <c r="I656">
        <v>400</v>
      </c>
      <c r="J656">
        <v>0</v>
      </c>
      <c r="K656">
        <v>0</v>
      </c>
      <c r="L656">
        <v>0</v>
      </c>
      <c r="M656">
        <v>-8200</v>
      </c>
      <c r="N656">
        <v>240001</v>
      </c>
      <c r="O656">
        <v>100000</v>
      </c>
      <c r="P656">
        <v>0</v>
      </c>
      <c r="Q656">
        <v>0</v>
      </c>
      <c r="R656">
        <v>0</v>
      </c>
    </row>
    <row r="657" spans="1:18" x14ac:dyDescent="0.25">
      <c r="A657" s="3">
        <v>42422</v>
      </c>
      <c r="B657">
        <v>4000</v>
      </c>
      <c r="C657">
        <v>500</v>
      </c>
      <c r="D657">
        <v>100</v>
      </c>
      <c r="E657">
        <v>0</v>
      </c>
      <c r="F657">
        <v>13000</v>
      </c>
      <c r="G657">
        <v>1000</v>
      </c>
      <c r="H657">
        <v>2000</v>
      </c>
      <c r="I657">
        <v>400</v>
      </c>
      <c r="J657">
        <v>0</v>
      </c>
      <c r="K657">
        <v>0</v>
      </c>
      <c r="L657">
        <v>0</v>
      </c>
      <c r="M657">
        <v>-8200</v>
      </c>
      <c r="N657">
        <v>240001</v>
      </c>
      <c r="O657">
        <v>100000</v>
      </c>
      <c r="P657">
        <v>0</v>
      </c>
      <c r="Q657">
        <v>0</v>
      </c>
      <c r="R657">
        <v>0</v>
      </c>
    </row>
    <row r="658" spans="1:18" x14ac:dyDescent="0.25">
      <c r="A658" s="3">
        <v>42423</v>
      </c>
      <c r="B658">
        <v>4000</v>
      </c>
      <c r="C658">
        <v>500</v>
      </c>
      <c r="D658">
        <v>100</v>
      </c>
      <c r="E658">
        <v>0</v>
      </c>
      <c r="F658">
        <v>13000</v>
      </c>
      <c r="G658">
        <v>1000</v>
      </c>
      <c r="H658">
        <v>2000</v>
      </c>
      <c r="I658">
        <v>400</v>
      </c>
      <c r="J658">
        <v>0</v>
      </c>
      <c r="K658">
        <v>0</v>
      </c>
      <c r="L658">
        <v>0</v>
      </c>
      <c r="M658">
        <v>-8200</v>
      </c>
      <c r="N658">
        <v>240001</v>
      </c>
      <c r="O658">
        <v>100000</v>
      </c>
      <c r="P658">
        <v>0</v>
      </c>
      <c r="Q658">
        <v>0</v>
      </c>
      <c r="R658">
        <v>0</v>
      </c>
    </row>
    <row r="659" spans="1:18" x14ac:dyDescent="0.25">
      <c r="A659" s="3">
        <v>42424</v>
      </c>
      <c r="B659">
        <v>4000</v>
      </c>
      <c r="C659">
        <v>500</v>
      </c>
      <c r="D659">
        <v>100</v>
      </c>
      <c r="E659">
        <v>0</v>
      </c>
      <c r="F659">
        <v>13000</v>
      </c>
      <c r="G659">
        <v>1000</v>
      </c>
      <c r="H659">
        <v>2000</v>
      </c>
      <c r="I659">
        <v>400</v>
      </c>
      <c r="J659">
        <v>0</v>
      </c>
      <c r="K659">
        <v>0</v>
      </c>
      <c r="L659">
        <v>0</v>
      </c>
      <c r="M659">
        <v>-8200</v>
      </c>
      <c r="N659">
        <v>240001</v>
      </c>
      <c r="O659">
        <v>100000</v>
      </c>
      <c r="P659">
        <v>0</v>
      </c>
      <c r="Q659">
        <v>0</v>
      </c>
      <c r="R659">
        <v>0</v>
      </c>
    </row>
    <row r="660" spans="1:18" x14ac:dyDescent="0.25">
      <c r="A660" s="3">
        <v>42425</v>
      </c>
      <c r="B660">
        <v>4000</v>
      </c>
      <c r="C660">
        <v>500</v>
      </c>
      <c r="D660">
        <v>100</v>
      </c>
      <c r="E660">
        <v>0</v>
      </c>
      <c r="F660">
        <v>13000</v>
      </c>
      <c r="G660">
        <v>1000</v>
      </c>
      <c r="H660">
        <v>2000</v>
      </c>
      <c r="I660">
        <v>400</v>
      </c>
      <c r="J660">
        <v>0</v>
      </c>
      <c r="K660">
        <v>0</v>
      </c>
      <c r="L660">
        <v>0</v>
      </c>
      <c r="M660">
        <v>-8200</v>
      </c>
      <c r="N660">
        <v>240001</v>
      </c>
      <c r="O660">
        <v>100000</v>
      </c>
      <c r="P660">
        <v>0</v>
      </c>
      <c r="Q660">
        <v>0</v>
      </c>
      <c r="R660">
        <v>0</v>
      </c>
    </row>
    <row r="661" spans="1:18" x14ac:dyDescent="0.25">
      <c r="A661" s="3">
        <v>42426</v>
      </c>
      <c r="B661">
        <v>4000</v>
      </c>
      <c r="C661">
        <v>500</v>
      </c>
      <c r="D661">
        <v>100</v>
      </c>
      <c r="E661">
        <v>0</v>
      </c>
      <c r="F661">
        <v>13000</v>
      </c>
      <c r="G661">
        <v>1000</v>
      </c>
      <c r="H661">
        <v>2000</v>
      </c>
      <c r="I661">
        <v>400</v>
      </c>
      <c r="J661">
        <v>0</v>
      </c>
      <c r="K661">
        <v>0</v>
      </c>
      <c r="L661">
        <v>0</v>
      </c>
      <c r="M661">
        <v>-8200</v>
      </c>
      <c r="N661">
        <v>240001</v>
      </c>
      <c r="O661">
        <v>100000</v>
      </c>
      <c r="P661">
        <v>0</v>
      </c>
      <c r="Q661">
        <v>0</v>
      </c>
      <c r="R661">
        <v>0</v>
      </c>
    </row>
    <row r="662" spans="1:18" x14ac:dyDescent="0.25">
      <c r="A662" s="3">
        <v>42429</v>
      </c>
      <c r="B662">
        <v>4000</v>
      </c>
      <c r="C662">
        <v>500</v>
      </c>
      <c r="D662">
        <v>100</v>
      </c>
      <c r="E662">
        <v>0</v>
      </c>
      <c r="F662">
        <v>13000</v>
      </c>
      <c r="G662">
        <v>1000</v>
      </c>
      <c r="H662">
        <v>2000</v>
      </c>
      <c r="I662">
        <v>400</v>
      </c>
      <c r="J662">
        <v>0</v>
      </c>
      <c r="K662">
        <v>0</v>
      </c>
      <c r="L662">
        <v>0</v>
      </c>
      <c r="M662">
        <v>-8200</v>
      </c>
      <c r="N662">
        <v>240001</v>
      </c>
      <c r="O662">
        <v>100000</v>
      </c>
      <c r="P662">
        <v>0</v>
      </c>
      <c r="Q662">
        <v>0</v>
      </c>
      <c r="R662">
        <v>0</v>
      </c>
    </row>
    <row r="663" spans="1:18" x14ac:dyDescent="0.25">
      <c r="A663" s="3">
        <v>42430</v>
      </c>
      <c r="B663">
        <v>4000</v>
      </c>
      <c r="C663">
        <v>500</v>
      </c>
      <c r="D663">
        <v>100</v>
      </c>
      <c r="E663">
        <v>0</v>
      </c>
      <c r="F663">
        <v>13000</v>
      </c>
      <c r="G663">
        <v>1000</v>
      </c>
      <c r="H663">
        <v>2000</v>
      </c>
      <c r="I663">
        <v>400</v>
      </c>
      <c r="J663">
        <v>0</v>
      </c>
      <c r="K663">
        <v>0</v>
      </c>
      <c r="L663">
        <v>0</v>
      </c>
      <c r="M663">
        <v>-8200</v>
      </c>
      <c r="N663">
        <v>240001</v>
      </c>
      <c r="O663">
        <v>100000</v>
      </c>
      <c r="P663">
        <v>0</v>
      </c>
      <c r="Q663">
        <v>0</v>
      </c>
      <c r="R663">
        <v>0</v>
      </c>
    </row>
    <row r="664" spans="1:18" x14ac:dyDescent="0.25">
      <c r="A664" s="3">
        <v>42431</v>
      </c>
      <c r="B664">
        <v>4000</v>
      </c>
      <c r="C664">
        <v>500</v>
      </c>
      <c r="D664">
        <v>100</v>
      </c>
      <c r="E664">
        <v>0</v>
      </c>
      <c r="F664">
        <v>13000</v>
      </c>
      <c r="G664">
        <v>1000</v>
      </c>
      <c r="H664">
        <v>2000</v>
      </c>
      <c r="I664">
        <v>400</v>
      </c>
      <c r="J664">
        <v>0</v>
      </c>
      <c r="K664">
        <v>0</v>
      </c>
      <c r="L664">
        <v>0</v>
      </c>
      <c r="M664">
        <v>-8200</v>
      </c>
      <c r="N664">
        <v>240001</v>
      </c>
      <c r="O664">
        <v>100000</v>
      </c>
      <c r="P664">
        <v>0</v>
      </c>
      <c r="Q664">
        <v>0</v>
      </c>
      <c r="R664">
        <v>0</v>
      </c>
    </row>
    <row r="665" spans="1:18" x14ac:dyDescent="0.25">
      <c r="A665" s="3">
        <v>42432</v>
      </c>
      <c r="B665">
        <v>4000</v>
      </c>
      <c r="C665">
        <v>500</v>
      </c>
      <c r="D665">
        <v>100</v>
      </c>
      <c r="E665">
        <v>0</v>
      </c>
      <c r="F665">
        <v>13000</v>
      </c>
      <c r="G665">
        <v>1000</v>
      </c>
      <c r="H665">
        <v>2000</v>
      </c>
      <c r="I665">
        <v>400</v>
      </c>
      <c r="J665">
        <v>0</v>
      </c>
      <c r="K665">
        <v>0</v>
      </c>
      <c r="L665">
        <v>0</v>
      </c>
      <c r="M665">
        <v>-8200</v>
      </c>
      <c r="N665">
        <v>240001</v>
      </c>
      <c r="O665">
        <v>100000</v>
      </c>
      <c r="P665">
        <v>0</v>
      </c>
      <c r="Q665">
        <v>0</v>
      </c>
      <c r="R665">
        <v>0</v>
      </c>
    </row>
    <row r="666" spans="1:18" x14ac:dyDescent="0.25">
      <c r="A666" s="3">
        <v>42433</v>
      </c>
      <c r="B666">
        <v>4000</v>
      </c>
      <c r="C666">
        <v>500</v>
      </c>
      <c r="D666">
        <v>100</v>
      </c>
      <c r="E666">
        <v>0</v>
      </c>
      <c r="F666">
        <v>13000</v>
      </c>
      <c r="G666">
        <v>1000</v>
      </c>
      <c r="H666">
        <v>2000</v>
      </c>
      <c r="I666">
        <v>400</v>
      </c>
      <c r="J666">
        <v>0</v>
      </c>
      <c r="K666">
        <v>0</v>
      </c>
      <c r="L666">
        <v>0</v>
      </c>
      <c r="M666">
        <v>-8200</v>
      </c>
      <c r="N666">
        <v>240001</v>
      </c>
      <c r="O666">
        <v>100000</v>
      </c>
      <c r="P666">
        <v>0</v>
      </c>
      <c r="Q666">
        <v>0</v>
      </c>
      <c r="R666">
        <v>0</v>
      </c>
    </row>
    <row r="667" spans="1:18" x14ac:dyDescent="0.25">
      <c r="A667" s="3">
        <v>42436</v>
      </c>
      <c r="B667">
        <v>4000</v>
      </c>
      <c r="C667">
        <v>500</v>
      </c>
      <c r="D667">
        <v>100</v>
      </c>
      <c r="E667">
        <v>0</v>
      </c>
      <c r="F667">
        <v>13000</v>
      </c>
      <c r="G667">
        <v>1000</v>
      </c>
      <c r="H667">
        <v>2000</v>
      </c>
      <c r="I667">
        <v>400</v>
      </c>
      <c r="J667">
        <v>0</v>
      </c>
      <c r="K667">
        <v>0</v>
      </c>
      <c r="L667">
        <v>0</v>
      </c>
      <c r="M667">
        <v>-8200</v>
      </c>
      <c r="N667">
        <v>240001</v>
      </c>
      <c r="O667">
        <v>100000</v>
      </c>
      <c r="P667">
        <v>0</v>
      </c>
      <c r="Q667">
        <v>0</v>
      </c>
      <c r="R667">
        <v>0</v>
      </c>
    </row>
    <row r="668" spans="1:18" x14ac:dyDescent="0.25">
      <c r="A668" s="3">
        <v>42437</v>
      </c>
      <c r="B668">
        <v>4000</v>
      </c>
      <c r="C668">
        <v>500</v>
      </c>
      <c r="D668">
        <v>100</v>
      </c>
      <c r="E668">
        <v>0</v>
      </c>
      <c r="F668">
        <v>13000</v>
      </c>
      <c r="G668">
        <v>1000</v>
      </c>
      <c r="H668">
        <v>2000</v>
      </c>
      <c r="I668">
        <v>400</v>
      </c>
      <c r="J668">
        <v>0</v>
      </c>
      <c r="K668">
        <v>0</v>
      </c>
      <c r="L668">
        <v>0</v>
      </c>
      <c r="M668">
        <v>-8200</v>
      </c>
      <c r="N668">
        <v>240001</v>
      </c>
      <c r="O668">
        <v>100000</v>
      </c>
      <c r="P668">
        <v>0</v>
      </c>
      <c r="Q668">
        <v>0</v>
      </c>
      <c r="R668">
        <v>0</v>
      </c>
    </row>
    <row r="669" spans="1:18" x14ac:dyDescent="0.25">
      <c r="A669" s="3">
        <v>42438</v>
      </c>
      <c r="B669">
        <v>4000</v>
      </c>
      <c r="C669">
        <v>500</v>
      </c>
      <c r="D669">
        <v>100</v>
      </c>
      <c r="E669">
        <v>0</v>
      </c>
      <c r="F669">
        <v>13000</v>
      </c>
      <c r="G669">
        <v>1000</v>
      </c>
      <c r="H669">
        <v>2000</v>
      </c>
      <c r="I669">
        <v>400</v>
      </c>
      <c r="J669">
        <v>0</v>
      </c>
      <c r="K669">
        <v>0</v>
      </c>
      <c r="L669">
        <v>0</v>
      </c>
      <c r="M669">
        <v>-8200</v>
      </c>
      <c r="N669">
        <v>240001</v>
      </c>
      <c r="O669">
        <v>100000</v>
      </c>
      <c r="P669">
        <v>0</v>
      </c>
      <c r="Q669">
        <v>0</v>
      </c>
      <c r="R669">
        <v>0</v>
      </c>
    </row>
    <row r="670" spans="1:18" x14ac:dyDescent="0.25">
      <c r="A670" s="3">
        <v>42439</v>
      </c>
      <c r="B670">
        <v>4000</v>
      </c>
      <c r="C670">
        <v>500</v>
      </c>
      <c r="D670">
        <v>100</v>
      </c>
      <c r="E670">
        <v>0</v>
      </c>
      <c r="F670">
        <v>13000</v>
      </c>
      <c r="G670">
        <v>1000</v>
      </c>
      <c r="H670">
        <v>2000</v>
      </c>
      <c r="I670">
        <v>400</v>
      </c>
      <c r="J670">
        <v>0</v>
      </c>
      <c r="K670">
        <v>0</v>
      </c>
      <c r="L670">
        <v>0</v>
      </c>
      <c r="M670">
        <v>-8200</v>
      </c>
      <c r="N670">
        <v>240001</v>
      </c>
      <c r="O670">
        <v>100000</v>
      </c>
      <c r="P670">
        <v>0</v>
      </c>
      <c r="Q670">
        <v>0</v>
      </c>
      <c r="R670">
        <v>0</v>
      </c>
    </row>
    <row r="671" spans="1:18" x14ac:dyDescent="0.25">
      <c r="A671" s="3">
        <v>42440</v>
      </c>
      <c r="B671">
        <v>4000</v>
      </c>
      <c r="C671">
        <v>500</v>
      </c>
      <c r="D671">
        <v>100</v>
      </c>
      <c r="E671">
        <v>0</v>
      </c>
      <c r="F671">
        <v>13000</v>
      </c>
      <c r="G671">
        <v>1000</v>
      </c>
      <c r="H671">
        <v>2000</v>
      </c>
      <c r="I671">
        <v>400</v>
      </c>
      <c r="J671">
        <v>0</v>
      </c>
      <c r="K671">
        <v>0</v>
      </c>
      <c r="L671">
        <v>0</v>
      </c>
      <c r="M671">
        <v>-8200</v>
      </c>
      <c r="N671">
        <v>240001</v>
      </c>
      <c r="O671">
        <v>100000</v>
      </c>
      <c r="P671">
        <v>0</v>
      </c>
      <c r="Q671">
        <v>0</v>
      </c>
      <c r="R671">
        <v>0</v>
      </c>
    </row>
    <row r="672" spans="1:18" x14ac:dyDescent="0.25">
      <c r="A672" s="3">
        <v>42443</v>
      </c>
      <c r="B672">
        <v>4000</v>
      </c>
      <c r="C672">
        <v>500</v>
      </c>
      <c r="D672">
        <v>100</v>
      </c>
      <c r="E672">
        <v>0</v>
      </c>
      <c r="F672">
        <v>13000</v>
      </c>
      <c r="G672">
        <v>1000</v>
      </c>
      <c r="H672">
        <v>2000</v>
      </c>
      <c r="I672">
        <v>400</v>
      </c>
      <c r="J672">
        <v>0</v>
      </c>
      <c r="K672">
        <v>0</v>
      </c>
      <c r="L672">
        <v>0</v>
      </c>
      <c r="M672">
        <v>-8200</v>
      </c>
      <c r="N672">
        <v>240001</v>
      </c>
      <c r="O672">
        <v>100000</v>
      </c>
      <c r="P672">
        <v>0</v>
      </c>
      <c r="Q672">
        <v>0</v>
      </c>
      <c r="R672">
        <v>0</v>
      </c>
    </row>
    <row r="673" spans="1:18" x14ac:dyDescent="0.25">
      <c r="A673" s="3">
        <v>42444</v>
      </c>
      <c r="B673">
        <v>4000</v>
      </c>
      <c r="C673">
        <v>500</v>
      </c>
      <c r="D673">
        <v>100</v>
      </c>
      <c r="E673">
        <v>0</v>
      </c>
      <c r="F673">
        <v>13000</v>
      </c>
      <c r="G673">
        <v>1000</v>
      </c>
      <c r="H673">
        <v>2000</v>
      </c>
      <c r="I673">
        <v>400</v>
      </c>
      <c r="J673">
        <v>0</v>
      </c>
      <c r="K673">
        <v>0</v>
      </c>
      <c r="L673">
        <v>0</v>
      </c>
      <c r="M673">
        <v>-8200</v>
      </c>
      <c r="N673">
        <v>240001</v>
      </c>
      <c r="O673">
        <v>100000</v>
      </c>
      <c r="P673">
        <v>0</v>
      </c>
      <c r="Q673">
        <v>0</v>
      </c>
      <c r="R673">
        <v>0</v>
      </c>
    </row>
    <row r="674" spans="1:18" x14ac:dyDescent="0.25">
      <c r="A674" s="3">
        <v>42445</v>
      </c>
      <c r="B674">
        <v>4000</v>
      </c>
      <c r="C674">
        <v>500</v>
      </c>
      <c r="D674">
        <v>100</v>
      </c>
      <c r="E674">
        <v>0</v>
      </c>
      <c r="F674">
        <v>13000</v>
      </c>
      <c r="G674">
        <v>1000</v>
      </c>
      <c r="H674">
        <v>2000</v>
      </c>
      <c r="I674">
        <v>400</v>
      </c>
      <c r="J674">
        <v>0</v>
      </c>
      <c r="K674">
        <v>0</v>
      </c>
      <c r="L674">
        <v>0</v>
      </c>
      <c r="M674">
        <v>-8200</v>
      </c>
      <c r="N674">
        <v>240001</v>
      </c>
      <c r="O674">
        <v>100000</v>
      </c>
      <c r="P674">
        <v>0</v>
      </c>
      <c r="Q674">
        <v>0</v>
      </c>
      <c r="R674">
        <v>0</v>
      </c>
    </row>
    <row r="675" spans="1:18" x14ac:dyDescent="0.25">
      <c r="A675" s="3">
        <v>42446</v>
      </c>
      <c r="B675">
        <v>4000</v>
      </c>
      <c r="C675">
        <v>500</v>
      </c>
      <c r="D675">
        <v>100</v>
      </c>
      <c r="E675">
        <v>0</v>
      </c>
      <c r="F675">
        <v>13000</v>
      </c>
      <c r="G675">
        <v>1000</v>
      </c>
      <c r="H675">
        <v>2000</v>
      </c>
      <c r="I675">
        <v>400</v>
      </c>
      <c r="J675">
        <v>0</v>
      </c>
      <c r="K675">
        <v>0</v>
      </c>
      <c r="L675">
        <v>0</v>
      </c>
      <c r="M675">
        <v>-8200</v>
      </c>
      <c r="N675">
        <v>240001</v>
      </c>
      <c r="O675">
        <v>100000</v>
      </c>
      <c r="P675">
        <v>0</v>
      </c>
      <c r="Q675">
        <v>0</v>
      </c>
      <c r="R675">
        <v>0</v>
      </c>
    </row>
    <row r="676" spans="1:18" x14ac:dyDescent="0.25">
      <c r="A676" s="3">
        <v>42447</v>
      </c>
      <c r="B676">
        <v>4000</v>
      </c>
      <c r="C676">
        <v>500</v>
      </c>
      <c r="D676">
        <v>100</v>
      </c>
      <c r="E676">
        <v>0</v>
      </c>
      <c r="F676">
        <v>13000</v>
      </c>
      <c r="G676">
        <v>1000</v>
      </c>
      <c r="H676">
        <v>2000</v>
      </c>
      <c r="I676">
        <v>400</v>
      </c>
      <c r="J676">
        <v>0</v>
      </c>
      <c r="K676">
        <v>0</v>
      </c>
      <c r="L676">
        <v>0</v>
      </c>
      <c r="M676">
        <v>-8200</v>
      </c>
      <c r="N676">
        <v>240001</v>
      </c>
      <c r="O676">
        <v>100000</v>
      </c>
      <c r="P676">
        <v>0</v>
      </c>
      <c r="Q676">
        <v>0</v>
      </c>
      <c r="R676">
        <v>0</v>
      </c>
    </row>
    <row r="677" spans="1:18" x14ac:dyDescent="0.25">
      <c r="A677" s="3">
        <v>42450</v>
      </c>
      <c r="B677">
        <v>4000</v>
      </c>
      <c r="C677">
        <v>500</v>
      </c>
      <c r="D677">
        <v>100</v>
      </c>
      <c r="E677">
        <v>0</v>
      </c>
      <c r="F677">
        <v>13000</v>
      </c>
      <c r="G677">
        <v>1000</v>
      </c>
      <c r="H677">
        <v>2000</v>
      </c>
      <c r="I677">
        <v>400</v>
      </c>
      <c r="J677">
        <v>0</v>
      </c>
      <c r="K677">
        <v>0</v>
      </c>
      <c r="L677">
        <v>0</v>
      </c>
      <c r="M677">
        <v>-8200</v>
      </c>
      <c r="N677">
        <v>240001</v>
      </c>
      <c r="O677">
        <v>100000</v>
      </c>
      <c r="P677">
        <v>0</v>
      </c>
      <c r="Q677">
        <v>0</v>
      </c>
      <c r="R677">
        <v>0</v>
      </c>
    </row>
    <row r="678" spans="1:18" x14ac:dyDescent="0.25">
      <c r="A678" s="3">
        <v>42451</v>
      </c>
      <c r="B678">
        <v>4000</v>
      </c>
      <c r="C678">
        <v>500</v>
      </c>
      <c r="D678">
        <v>100</v>
      </c>
      <c r="E678">
        <v>0</v>
      </c>
      <c r="F678">
        <v>13000</v>
      </c>
      <c r="G678">
        <v>1000</v>
      </c>
      <c r="H678">
        <v>2000</v>
      </c>
      <c r="I678">
        <v>400</v>
      </c>
      <c r="J678">
        <v>0</v>
      </c>
      <c r="K678">
        <v>0</v>
      </c>
      <c r="L678">
        <v>0</v>
      </c>
      <c r="M678">
        <v>-8200</v>
      </c>
      <c r="N678">
        <v>240001</v>
      </c>
      <c r="O678">
        <v>100000</v>
      </c>
      <c r="P678">
        <v>0</v>
      </c>
      <c r="Q678">
        <v>0</v>
      </c>
      <c r="R678">
        <v>0</v>
      </c>
    </row>
    <row r="679" spans="1:18" x14ac:dyDescent="0.25">
      <c r="A679" s="3">
        <v>42452</v>
      </c>
      <c r="B679">
        <v>4000</v>
      </c>
      <c r="C679">
        <v>500</v>
      </c>
      <c r="D679">
        <v>100</v>
      </c>
      <c r="E679">
        <v>0</v>
      </c>
      <c r="F679">
        <v>13000</v>
      </c>
      <c r="G679">
        <v>1000</v>
      </c>
      <c r="H679">
        <v>2000</v>
      </c>
      <c r="I679">
        <v>400</v>
      </c>
      <c r="J679">
        <v>0</v>
      </c>
      <c r="K679">
        <v>0</v>
      </c>
      <c r="L679">
        <v>0</v>
      </c>
      <c r="M679">
        <v>-8200</v>
      </c>
      <c r="N679">
        <v>240001</v>
      </c>
      <c r="O679">
        <v>100000</v>
      </c>
      <c r="P679">
        <v>0</v>
      </c>
      <c r="Q679">
        <v>0</v>
      </c>
      <c r="R679">
        <v>0</v>
      </c>
    </row>
    <row r="680" spans="1:18" x14ac:dyDescent="0.25">
      <c r="A680" s="3">
        <v>42453</v>
      </c>
      <c r="B680">
        <v>4000</v>
      </c>
      <c r="C680">
        <v>500</v>
      </c>
      <c r="D680">
        <v>100</v>
      </c>
      <c r="E680">
        <v>0</v>
      </c>
      <c r="F680">
        <v>13000</v>
      </c>
      <c r="G680">
        <v>1000</v>
      </c>
      <c r="H680">
        <v>2000</v>
      </c>
      <c r="I680">
        <v>400</v>
      </c>
      <c r="J680">
        <v>0</v>
      </c>
      <c r="K680">
        <v>0</v>
      </c>
      <c r="L680">
        <v>0</v>
      </c>
      <c r="M680">
        <v>-8200</v>
      </c>
      <c r="N680">
        <v>240001</v>
      </c>
      <c r="O680">
        <v>100000</v>
      </c>
      <c r="P680">
        <v>0</v>
      </c>
      <c r="Q680">
        <v>0</v>
      </c>
      <c r="R680">
        <v>0</v>
      </c>
    </row>
    <row r="681" spans="1:18" x14ac:dyDescent="0.25">
      <c r="A681" s="3">
        <v>42454</v>
      </c>
      <c r="B681">
        <v>4000</v>
      </c>
      <c r="C681">
        <v>500</v>
      </c>
      <c r="D681">
        <v>100</v>
      </c>
      <c r="E681">
        <v>0</v>
      </c>
      <c r="F681">
        <v>13000</v>
      </c>
      <c r="G681">
        <v>1000</v>
      </c>
      <c r="H681">
        <v>2000</v>
      </c>
      <c r="I681">
        <v>400</v>
      </c>
      <c r="J681">
        <v>0</v>
      </c>
      <c r="K681">
        <v>0</v>
      </c>
      <c r="L681">
        <v>0</v>
      </c>
      <c r="M681">
        <v>-8200</v>
      </c>
      <c r="N681">
        <v>240001</v>
      </c>
      <c r="O681">
        <v>100000</v>
      </c>
      <c r="P681">
        <v>0</v>
      </c>
      <c r="Q681">
        <v>0</v>
      </c>
      <c r="R681">
        <v>0</v>
      </c>
    </row>
    <row r="682" spans="1:18" x14ac:dyDescent="0.25">
      <c r="A682" s="3">
        <v>42457</v>
      </c>
      <c r="B682">
        <v>4000</v>
      </c>
      <c r="C682">
        <v>500</v>
      </c>
      <c r="D682">
        <v>100</v>
      </c>
      <c r="E682">
        <v>0</v>
      </c>
      <c r="F682">
        <v>13000</v>
      </c>
      <c r="G682">
        <v>1000</v>
      </c>
      <c r="H682">
        <v>2000</v>
      </c>
      <c r="I682">
        <v>400</v>
      </c>
      <c r="J682">
        <v>0</v>
      </c>
      <c r="K682">
        <v>0</v>
      </c>
      <c r="L682">
        <v>0</v>
      </c>
      <c r="M682">
        <v>-8200</v>
      </c>
      <c r="N682">
        <v>240001</v>
      </c>
      <c r="O682">
        <v>100000</v>
      </c>
      <c r="P682">
        <v>0</v>
      </c>
      <c r="Q682">
        <v>0</v>
      </c>
      <c r="R682">
        <v>0</v>
      </c>
    </row>
    <row r="683" spans="1:18" x14ac:dyDescent="0.25">
      <c r="A683" s="3">
        <v>42458</v>
      </c>
      <c r="B683">
        <v>4000</v>
      </c>
      <c r="C683">
        <v>500</v>
      </c>
      <c r="D683">
        <v>100</v>
      </c>
      <c r="E683">
        <v>0</v>
      </c>
      <c r="F683">
        <v>13000</v>
      </c>
      <c r="G683">
        <v>1000</v>
      </c>
      <c r="H683">
        <v>2000</v>
      </c>
      <c r="I683">
        <v>400</v>
      </c>
      <c r="J683">
        <v>0</v>
      </c>
      <c r="K683">
        <v>0</v>
      </c>
      <c r="L683">
        <v>0</v>
      </c>
      <c r="M683">
        <v>-8200</v>
      </c>
      <c r="N683">
        <v>240001</v>
      </c>
      <c r="O683">
        <v>100000</v>
      </c>
      <c r="P683">
        <v>0</v>
      </c>
      <c r="Q683">
        <v>0</v>
      </c>
      <c r="R683">
        <v>0</v>
      </c>
    </row>
    <row r="684" spans="1:18" x14ac:dyDescent="0.25">
      <c r="A684" s="3">
        <v>42459</v>
      </c>
      <c r="B684">
        <v>4000</v>
      </c>
      <c r="C684">
        <v>500</v>
      </c>
      <c r="D684">
        <v>100</v>
      </c>
      <c r="E684">
        <v>0</v>
      </c>
      <c r="F684">
        <v>13000</v>
      </c>
      <c r="G684">
        <v>1000</v>
      </c>
      <c r="H684">
        <v>2000</v>
      </c>
      <c r="I684">
        <v>400</v>
      </c>
      <c r="J684">
        <v>0</v>
      </c>
      <c r="K684">
        <v>0</v>
      </c>
      <c r="L684">
        <v>0</v>
      </c>
      <c r="M684">
        <v>-8200</v>
      </c>
      <c r="N684">
        <v>240001</v>
      </c>
      <c r="O684">
        <v>100000</v>
      </c>
      <c r="P684">
        <v>0</v>
      </c>
      <c r="Q684">
        <v>0</v>
      </c>
      <c r="R684">
        <v>0</v>
      </c>
    </row>
    <row r="685" spans="1:18" x14ac:dyDescent="0.25">
      <c r="A685" s="3">
        <v>42460</v>
      </c>
      <c r="B685">
        <v>4000</v>
      </c>
      <c r="C685">
        <v>500</v>
      </c>
      <c r="D685">
        <v>100</v>
      </c>
      <c r="E685">
        <v>0</v>
      </c>
      <c r="F685">
        <v>13000</v>
      </c>
      <c r="G685">
        <v>1000</v>
      </c>
      <c r="H685">
        <v>2000</v>
      </c>
      <c r="I685">
        <v>400</v>
      </c>
      <c r="J685">
        <v>0</v>
      </c>
      <c r="K685">
        <v>0</v>
      </c>
      <c r="L685">
        <v>0</v>
      </c>
      <c r="M685">
        <v>-8200</v>
      </c>
      <c r="N685">
        <v>240001</v>
      </c>
      <c r="O685">
        <v>100000</v>
      </c>
      <c r="P685">
        <v>0</v>
      </c>
      <c r="Q685">
        <v>0</v>
      </c>
      <c r="R685">
        <v>0</v>
      </c>
    </row>
    <row r="686" spans="1:18" x14ac:dyDescent="0.25">
      <c r="A686" s="3">
        <v>42461</v>
      </c>
      <c r="B686">
        <v>4000</v>
      </c>
      <c r="C686">
        <v>500</v>
      </c>
      <c r="D686">
        <v>100</v>
      </c>
      <c r="E686">
        <v>0</v>
      </c>
      <c r="F686">
        <v>13000</v>
      </c>
      <c r="G686">
        <v>1000</v>
      </c>
      <c r="H686">
        <v>2000</v>
      </c>
      <c r="I686">
        <v>400</v>
      </c>
      <c r="J686">
        <v>0</v>
      </c>
      <c r="K686">
        <v>0</v>
      </c>
      <c r="L686">
        <v>0</v>
      </c>
      <c r="M686">
        <v>-8200</v>
      </c>
      <c r="N686">
        <v>240001</v>
      </c>
      <c r="O686">
        <v>100000</v>
      </c>
      <c r="P686">
        <v>0</v>
      </c>
      <c r="Q686">
        <v>0</v>
      </c>
      <c r="R686">
        <v>0</v>
      </c>
    </row>
    <row r="687" spans="1:18" x14ac:dyDescent="0.25">
      <c r="A687" s="3">
        <v>42464</v>
      </c>
      <c r="B687">
        <v>4000</v>
      </c>
      <c r="C687">
        <v>500</v>
      </c>
      <c r="D687">
        <v>100</v>
      </c>
      <c r="E687">
        <v>0</v>
      </c>
      <c r="F687">
        <v>13000</v>
      </c>
      <c r="G687">
        <v>1000</v>
      </c>
      <c r="H687">
        <v>2000</v>
      </c>
      <c r="I687">
        <v>400</v>
      </c>
      <c r="J687">
        <v>0</v>
      </c>
      <c r="K687">
        <v>0</v>
      </c>
      <c r="L687">
        <v>0</v>
      </c>
      <c r="M687">
        <v>-8200</v>
      </c>
      <c r="N687">
        <v>240001</v>
      </c>
      <c r="O687">
        <v>100000</v>
      </c>
      <c r="P687">
        <v>0</v>
      </c>
      <c r="Q687">
        <v>0</v>
      </c>
      <c r="R687">
        <v>0</v>
      </c>
    </row>
    <row r="688" spans="1:18" x14ac:dyDescent="0.25">
      <c r="A688" s="3">
        <v>42465</v>
      </c>
      <c r="B688">
        <v>4000</v>
      </c>
      <c r="C688">
        <v>500</v>
      </c>
      <c r="D688">
        <v>100</v>
      </c>
      <c r="E688">
        <v>0</v>
      </c>
      <c r="F688">
        <v>13000</v>
      </c>
      <c r="G688">
        <v>1000</v>
      </c>
      <c r="H688">
        <v>2000</v>
      </c>
      <c r="I688">
        <v>400</v>
      </c>
      <c r="J688">
        <v>0</v>
      </c>
      <c r="K688">
        <v>0</v>
      </c>
      <c r="L688">
        <v>0</v>
      </c>
      <c r="M688">
        <v>-8200</v>
      </c>
      <c r="N688">
        <v>240001</v>
      </c>
      <c r="O688">
        <v>100000</v>
      </c>
      <c r="P688">
        <v>0</v>
      </c>
      <c r="Q688">
        <v>0</v>
      </c>
      <c r="R688">
        <v>0</v>
      </c>
    </row>
    <row r="689" spans="1:18" x14ac:dyDescent="0.25">
      <c r="A689" s="3">
        <v>42466</v>
      </c>
      <c r="B689">
        <v>4000</v>
      </c>
      <c r="C689">
        <v>500</v>
      </c>
      <c r="D689">
        <v>100</v>
      </c>
      <c r="E689">
        <v>0</v>
      </c>
      <c r="F689">
        <v>13000</v>
      </c>
      <c r="G689">
        <v>1000</v>
      </c>
      <c r="H689">
        <v>2000</v>
      </c>
      <c r="I689">
        <v>400</v>
      </c>
      <c r="J689">
        <v>0</v>
      </c>
      <c r="K689">
        <v>0</v>
      </c>
      <c r="L689">
        <v>0</v>
      </c>
      <c r="M689">
        <v>-8200</v>
      </c>
      <c r="N689">
        <v>240001</v>
      </c>
      <c r="O689">
        <v>100000</v>
      </c>
      <c r="P689">
        <v>0</v>
      </c>
      <c r="Q689">
        <v>0</v>
      </c>
      <c r="R689">
        <v>0</v>
      </c>
    </row>
    <row r="690" spans="1:18" x14ac:dyDescent="0.25">
      <c r="A690" s="3">
        <v>42467</v>
      </c>
      <c r="B690">
        <v>4000</v>
      </c>
      <c r="C690">
        <v>500</v>
      </c>
      <c r="D690">
        <v>100</v>
      </c>
      <c r="E690">
        <v>0</v>
      </c>
      <c r="F690">
        <v>13000</v>
      </c>
      <c r="G690">
        <v>1000</v>
      </c>
      <c r="H690">
        <v>2000</v>
      </c>
      <c r="I690">
        <v>400</v>
      </c>
      <c r="J690">
        <v>0</v>
      </c>
      <c r="K690">
        <v>0</v>
      </c>
      <c r="L690">
        <v>0</v>
      </c>
      <c r="M690">
        <v>-8200</v>
      </c>
      <c r="N690">
        <v>240001</v>
      </c>
      <c r="O690">
        <v>100000</v>
      </c>
      <c r="P690">
        <v>0</v>
      </c>
      <c r="Q690">
        <v>0</v>
      </c>
      <c r="R690">
        <v>0</v>
      </c>
    </row>
    <row r="691" spans="1:18" x14ac:dyDescent="0.25">
      <c r="A691" s="3">
        <v>42468</v>
      </c>
      <c r="B691">
        <v>4000</v>
      </c>
      <c r="C691">
        <v>500</v>
      </c>
      <c r="D691">
        <v>100</v>
      </c>
      <c r="E691">
        <v>0</v>
      </c>
      <c r="F691">
        <v>13000</v>
      </c>
      <c r="G691">
        <v>1000</v>
      </c>
      <c r="H691">
        <v>2000</v>
      </c>
      <c r="I691">
        <v>400</v>
      </c>
      <c r="J691">
        <v>0</v>
      </c>
      <c r="K691">
        <v>0</v>
      </c>
      <c r="L691">
        <v>0</v>
      </c>
      <c r="M691">
        <v>-8200</v>
      </c>
      <c r="N691">
        <v>240001</v>
      </c>
      <c r="O691">
        <v>100000</v>
      </c>
      <c r="P691">
        <v>0</v>
      </c>
      <c r="Q691">
        <v>0</v>
      </c>
      <c r="R691">
        <v>0</v>
      </c>
    </row>
    <row r="692" spans="1:18" x14ac:dyDescent="0.25">
      <c r="A692" s="3">
        <v>42471</v>
      </c>
      <c r="B692">
        <v>4000</v>
      </c>
      <c r="C692">
        <v>500</v>
      </c>
      <c r="D692">
        <v>100</v>
      </c>
      <c r="E692">
        <v>0</v>
      </c>
      <c r="F692">
        <v>13000</v>
      </c>
      <c r="G692">
        <v>1000</v>
      </c>
      <c r="H692">
        <v>2000</v>
      </c>
      <c r="I692">
        <v>400</v>
      </c>
      <c r="J692">
        <v>0</v>
      </c>
      <c r="K692">
        <v>0</v>
      </c>
      <c r="L692">
        <v>0</v>
      </c>
      <c r="M692">
        <v>-8200</v>
      </c>
      <c r="N692">
        <v>240001</v>
      </c>
      <c r="O692">
        <v>100000</v>
      </c>
      <c r="P692">
        <v>0</v>
      </c>
      <c r="Q692">
        <v>0</v>
      </c>
      <c r="R692">
        <v>0</v>
      </c>
    </row>
    <row r="693" spans="1:18" x14ac:dyDescent="0.25">
      <c r="A693" s="3">
        <v>42472</v>
      </c>
      <c r="B693">
        <v>4000</v>
      </c>
      <c r="C693">
        <v>500</v>
      </c>
      <c r="D693">
        <v>100</v>
      </c>
      <c r="E693">
        <v>0</v>
      </c>
      <c r="F693">
        <v>13000</v>
      </c>
      <c r="G693">
        <v>1000</v>
      </c>
      <c r="H693">
        <v>2000</v>
      </c>
      <c r="I693">
        <v>400</v>
      </c>
      <c r="J693">
        <v>0</v>
      </c>
      <c r="K693">
        <v>0</v>
      </c>
      <c r="L693">
        <v>0</v>
      </c>
      <c r="M693">
        <v>-8200</v>
      </c>
      <c r="N693">
        <v>240001</v>
      </c>
      <c r="O693">
        <v>100000</v>
      </c>
      <c r="P693">
        <v>0</v>
      </c>
      <c r="Q693">
        <v>0</v>
      </c>
      <c r="R693">
        <v>0</v>
      </c>
    </row>
    <row r="694" spans="1:18" x14ac:dyDescent="0.25">
      <c r="A694" s="3">
        <v>42473</v>
      </c>
      <c r="B694">
        <v>4000</v>
      </c>
      <c r="C694">
        <v>500</v>
      </c>
      <c r="D694">
        <v>100</v>
      </c>
      <c r="E694">
        <v>0</v>
      </c>
      <c r="F694">
        <v>13000</v>
      </c>
      <c r="G694">
        <v>1000</v>
      </c>
      <c r="H694">
        <v>2000</v>
      </c>
      <c r="I694">
        <v>400</v>
      </c>
      <c r="J694">
        <v>0</v>
      </c>
      <c r="K694">
        <v>0</v>
      </c>
      <c r="L694">
        <v>0</v>
      </c>
      <c r="M694">
        <v>-8200</v>
      </c>
      <c r="N694">
        <v>240001</v>
      </c>
      <c r="O694">
        <v>100000</v>
      </c>
      <c r="P694">
        <v>0</v>
      </c>
      <c r="Q694">
        <v>0</v>
      </c>
      <c r="R694">
        <v>0</v>
      </c>
    </row>
    <row r="695" spans="1:18" x14ac:dyDescent="0.25">
      <c r="A695" s="3">
        <v>42474</v>
      </c>
      <c r="B695">
        <v>4000</v>
      </c>
      <c r="C695">
        <v>500</v>
      </c>
      <c r="D695">
        <v>100</v>
      </c>
      <c r="E695">
        <v>0</v>
      </c>
      <c r="F695">
        <v>13000</v>
      </c>
      <c r="G695">
        <v>1000</v>
      </c>
      <c r="H695">
        <v>2000</v>
      </c>
      <c r="I695">
        <v>400</v>
      </c>
      <c r="J695">
        <v>0</v>
      </c>
      <c r="K695">
        <v>0</v>
      </c>
      <c r="L695">
        <v>0</v>
      </c>
      <c r="M695">
        <v>-8200</v>
      </c>
      <c r="N695">
        <v>240001</v>
      </c>
      <c r="O695">
        <v>100000</v>
      </c>
      <c r="P695">
        <v>0</v>
      </c>
      <c r="Q695">
        <v>0</v>
      </c>
      <c r="R695">
        <v>0</v>
      </c>
    </row>
    <row r="696" spans="1:18" x14ac:dyDescent="0.25">
      <c r="A696" s="3">
        <v>42475</v>
      </c>
      <c r="B696">
        <v>4000</v>
      </c>
      <c r="C696">
        <v>500</v>
      </c>
      <c r="D696">
        <v>100</v>
      </c>
      <c r="E696">
        <v>0</v>
      </c>
      <c r="F696">
        <v>13000</v>
      </c>
      <c r="G696">
        <v>1000</v>
      </c>
      <c r="H696">
        <v>2000</v>
      </c>
      <c r="I696">
        <v>400</v>
      </c>
      <c r="J696">
        <v>0</v>
      </c>
      <c r="K696">
        <v>0</v>
      </c>
      <c r="L696">
        <v>0</v>
      </c>
      <c r="M696">
        <v>-8200</v>
      </c>
      <c r="N696">
        <v>240001</v>
      </c>
      <c r="O696">
        <v>100000</v>
      </c>
      <c r="P696">
        <v>0</v>
      </c>
      <c r="Q696">
        <v>0</v>
      </c>
      <c r="R696">
        <v>0</v>
      </c>
    </row>
    <row r="697" spans="1:18" x14ac:dyDescent="0.25">
      <c r="A697" s="3">
        <v>42478</v>
      </c>
      <c r="B697">
        <v>4000</v>
      </c>
      <c r="C697">
        <v>500</v>
      </c>
      <c r="D697">
        <v>100</v>
      </c>
      <c r="E697">
        <v>0</v>
      </c>
      <c r="F697">
        <v>13000</v>
      </c>
      <c r="G697">
        <v>1000</v>
      </c>
      <c r="H697">
        <v>2000</v>
      </c>
      <c r="I697">
        <v>400</v>
      </c>
      <c r="J697">
        <v>0</v>
      </c>
      <c r="K697">
        <v>0</v>
      </c>
      <c r="L697">
        <v>0</v>
      </c>
      <c r="M697">
        <v>-8200</v>
      </c>
      <c r="N697">
        <v>240001</v>
      </c>
      <c r="O697">
        <v>100000</v>
      </c>
      <c r="P697">
        <v>0</v>
      </c>
      <c r="Q697">
        <v>0</v>
      </c>
      <c r="R697">
        <v>0</v>
      </c>
    </row>
    <row r="698" spans="1:18" x14ac:dyDescent="0.25">
      <c r="A698" s="3">
        <v>42479</v>
      </c>
      <c r="B698">
        <v>4000</v>
      </c>
      <c r="C698">
        <v>500</v>
      </c>
      <c r="D698">
        <v>100</v>
      </c>
      <c r="E698">
        <v>0</v>
      </c>
      <c r="F698">
        <v>13000</v>
      </c>
      <c r="G698">
        <v>1000</v>
      </c>
      <c r="H698">
        <v>2000</v>
      </c>
      <c r="I698">
        <v>400</v>
      </c>
      <c r="J698">
        <v>0</v>
      </c>
      <c r="K698">
        <v>0</v>
      </c>
      <c r="L698">
        <v>0</v>
      </c>
      <c r="M698">
        <v>-8200</v>
      </c>
      <c r="N698">
        <v>240001</v>
      </c>
      <c r="O698">
        <v>100000</v>
      </c>
      <c r="P698">
        <v>0</v>
      </c>
      <c r="Q698">
        <v>0</v>
      </c>
      <c r="R698">
        <v>0</v>
      </c>
    </row>
    <row r="699" spans="1:18" x14ac:dyDescent="0.25">
      <c r="A699" s="3">
        <v>42480</v>
      </c>
      <c r="B699">
        <v>4000</v>
      </c>
      <c r="C699">
        <v>500</v>
      </c>
      <c r="D699">
        <v>100</v>
      </c>
      <c r="E699">
        <v>0</v>
      </c>
      <c r="F699">
        <v>13000</v>
      </c>
      <c r="G699">
        <v>1000</v>
      </c>
      <c r="H699">
        <v>2000</v>
      </c>
      <c r="I699">
        <v>400</v>
      </c>
      <c r="J699">
        <v>0</v>
      </c>
      <c r="K699">
        <v>0</v>
      </c>
      <c r="L699">
        <v>0</v>
      </c>
      <c r="M699">
        <v>-8200</v>
      </c>
      <c r="N699">
        <v>240001</v>
      </c>
      <c r="O699">
        <v>100000</v>
      </c>
      <c r="P699">
        <v>0</v>
      </c>
      <c r="Q699">
        <v>0</v>
      </c>
      <c r="R699">
        <v>0</v>
      </c>
    </row>
    <row r="700" spans="1:18" x14ac:dyDescent="0.25">
      <c r="A700" s="3">
        <v>42481</v>
      </c>
      <c r="B700">
        <v>4000</v>
      </c>
      <c r="C700">
        <v>500</v>
      </c>
      <c r="D700">
        <v>100</v>
      </c>
      <c r="E700">
        <v>0</v>
      </c>
      <c r="F700">
        <v>13000</v>
      </c>
      <c r="G700">
        <v>1000</v>
      </c>
      <c r="H700">
        <v>2000</v>
      </c>
      <c r="I700">
        <v>400</v>
      </c>
      <c r="J700">
        <v>0</v>
      </c>
      <c r="K700">
        <v>0</v>
      </c>
      <c r="L700">
        <v>0</v>
      </c>
      <c r="M700">
        <v>-8200</v>
      </c>
      <c r="N700">
        <v>240001</v>
      </c>
      <c r="O700">
        <v>100000</v>
      </c>
      <c r="P700">
        <v>0</v>
      </c>
      <c r="Q700">
        <v>0</v>
      </c>
      <c r="R700">
        <v>0</v>
      </c>
    </row>
    <row r="701" spans="1:18" x14ac:dyDescent="0.25">
      <c r="A701" s="3">
        <v>42482</v>
      </c>
      <c r="B701">
        <v>4000</v>
      </c>
      <c r="C701">
        <v>500</v>
      </c>
      <c r="D701">
        <v>100</v>
      </c>
      <c r="E701">
        <v>0</v>
      </c>
      <c r="F701">
        <v>13000</v>
      </c>
      <c r="G701">
        <v>1000</v>
      </c>
      <c r="H701">
        <v>2000</v>
      </c>
      <c r="I701">
        <v>400</v>
      </c>
      <c r="J701">
        <v>0</v>
      </c>
      <c r="K701">
        <v>0</v>
      </c>
      <c r="L701">
        <v>0</v>
      </c>
      <c r="M701">
        <v>-8200</v>
      </c>
      <c r="N701">
        <v>240001</v>
      </c>
      <c r="O701">
        <v>100000</v>
      </c>
      <c r="P701">
        <v>0</v>
      </c>
      <c r="Q701">
        <v>0</v>
      </c>
      <c r="R701">
        <v>0</v>
      </c>
    </row>
    <row r="702" spans="1:18" x14ac:dyDescent="0.25">
      <c r="A702" s="3">
        <v>42485</v>
      </c>
      <c r="B702">
        <v>4000</v>
      </c>
      <c r="C702">
        <v>500</v>
      </c>
      <c r="D702">
        <v>100</v>
      </c>
      <c r="E702">
        <v>0</v>
      </c>
      <c r="F702">
        <v>13000</v>
      </c>
      <c r="G702">
        <v>1000</v>
      </c>
      <c r="H702">
        <v>2000</v>
      </c>
      <c r="I702">
        <v>400</v>
      </c>
      <c r="J702">
        <v>0</v>
      </c>
      <c r="K702">
        <v>0</v>
      </c>
      <c r="L702">
        <v>0</v>
      </c>
      <c r="M702">
        <v>-8200</v>
      </c>
      <c r="N702">
        <v>240001</v>
      </c>
      <c r="O702">
        <v>100000</v>
      </c>
      <c r="P702">
        <v>0</v>
      </c>
      <c r="Q702">
        <v>0</v>
      </c>
      <c r="R702">
        <v>0</v>
      </c>
    </row>
    <row r="703" spans="1:18" x14ac:dyDescent="0.25">
      <c r="A703" s="3">
        <v>42486</v>
      </c>
      <c r="B703">
        <v>4000</v>
      </c>
      <c r="C703">
        <v>500</v>
      </c>
      <c r="D703">
        <v>100</v>
      </c>
      <c r="E703">
        <v>0</v>
      </c>
      <c r="F703">
        <v>13000</v>
      </c>
      <c r="G703">
        <v>1000</v>
      </c>
      <c r="H703">
        <v>2000</v>
      </c>
      <c r="I703">
        <v>400</v>
      </c>
      <c r="J703">
        <v>0</v>
      </c>
      <c r="K703">
        <v>0</v>
      </c>
      <c r="L703">
        <v>0</v>
      </c>
      <c r="M703">
        <v>-8200</v>
      </c>
      <c r="N703">
        <v>240001</v>
      </c>
      <c r="O703">
        <v>100000</v>
      </c>
      <c r="P703">
        <v>0</v>
      </c>
      <c r="Q703">
        <v>0</v>
      </c>
      <c r="R703">
        <v>0</v>
      </c>
    </row>
    <row r="704" spans="1:18" x14ac:dyDescent="0.25">
      <c r="A704" s="3">
        <v>42487</v>
      </c>
      <c r="B704">
        <v>4000</v>
      </c>
      <c r="C704">
        <v>500</v>
      </c>
      <c r="D704">
        <v>100</v>
      </c>
      <c r="E704">
        <v>0</v>
      </c>
      <c r="F704">
        <v>13000</v>
      </c>
      <c r="G704">
        <v>1000</v>
      </c>
      <c r="H704">
        <v>2000</v>
      </c>
      <c r="I704">
        <v>400</v>
      </c>
      <c r="J704">
        <v>0</v>
      </c>
      <c r="K704">
        <v>0</v>
      </c>
      <c r="L704">
        <v>0</v>
      </c>
      <c r="M704">
        <v>-8200</v>
      </c>
      <c r="N704">
        <v>240001</v>
      </c>
      <c r="O704">
        <v>100000</v>
      </c>
      <c r="P704">
        <v>0</v>
      </c>
      <c r="Q704">
        <v>0</v>
      </c>
      <c r="R704">
        <v>0</v>
      </c>
    </row>
    <row r="705" spans="1:18" x14ac:dyDescent="0.25">
      <c r="A705" s="3">
        <v>42488</v>
      </c>
      <c r="B705">
        <v>4000</v>
      </c>
      <c r="C705">
        <v>500</v>
      </c>
      <c r="D705">
        <v>100</v>
      </c>
      <c r="E705">
        <v>0</v>
      </c>
      <c r="F705">
        <v>13000</v>
      </c>
      <c r="G705">
        <v>1000</v>
      </c>
      <c r="H705">
        <v>2000</v>
      </c>
      <c r="I705">
        <v>400</v>
      </c>
      <c r="J705">
        <v>0</v>
      </c>
      <c r="K705">
        <v>0</v>
      </c>
      <c r="L705">
        <v>0</v>
      </c>
      <c r="M705">
        <v>-8200</v>
      </c>
      <c r="N705">
        <v>240001</v>
      </c>
      <c r="O705">
        <v>100000</v>
      </c>
      <c r="P705">
        <v>0</v>
      </c>
      <c r="Q705">
        <v>0</v>
      </c>
      <c r="R705">
        <v>0</v>
      </c>
    </row>
    <row r="706" spans="1:18" x14ac:dyDescent="0.25">
      <c r="A706" s="3">
        <v>42489</v>
      </c>
      <c r="B706">
        <v>4000</v>
      </c>
      <c r="C706">
        <v>500</v>
      </c>
      <c r="D706">
        <v>100</v>
      </c>
      <c r="E706">
        <v>0</v>
      </c>
      <c r="F706">
        <v>13000</v>
      </c>
      <c r="G706">
        <v>1000</v>
      </c>
      <c r="H706">
        <v>2000</v>
      </c>
      <c r="I706">
        <v>400</v>
      </c>
      <c r="J706">
        <v>0</v>
      </c>
      <c r="K706">
        <v>0</v>
      </c>
      <c r="L706">
        <v>0</v>
      </c>
      <c r="M706">
        <v>-8200</v>
      </c>
      <c r="N706">
        <v>240001</v>
      </c>
      <c r="O706">
        <v>100000</v>
      </c>
      <c r="P706">
        <v>0</v>
      </c>
      <c r="Q706">
        <v>0</v>
      </c>
      <c r="R706">
        <v>0</v>
      </c>
    </row>
    <row r="707" spans="1:18" x14ac:dyDescent="0.25">
      <c r="A707" s="3">
        <v>42492</v>
      </c>
      <c r="B707">
        <v>4000</v>
      </c>
      <c r="C707">
        <v>500</v>
      </c>
      <c r="D707">
        <v>100</v>
      </c>
      <c r="E707">
        <v>0</v>
      </c>
      <c r="F707">
        <v>13000</v>
      </c>
      <c r="G707">
        <v>1000</v>
      </c>
      <c r="H707">
        <v>2000</v>
      </c>
      <c r="I707">
        <v>400</v>
      </c>
      <c r="J707">
        <v>0</v>
      </c>
      <c r="K707">
        <v>0</v>
      </c>
      <c r="L707">
        <v>0</v>
      </c>
      <c r="M707">
        <v>-8200</v>
      </c>
      <c r="N707">
        <v>240001</v>
      </c>
      <c r="O707">
        <v>100000</v>
      </c>
      <c r="P707">
        <v>0</v>
      </c>
      <c r="Q707">
        <v>0</v>
      </c>
      <c r="R707">
        <v>0</v>
      </c>
    </row>
    <row r="708" spans="1:18" x14ac:dyDescent="0.25">
      <c r="A708" s="3">
        <v>42493</v>
      </c>
      <c r="B708">
        <v>4000</v>
      </c>
      <c r="C708">
        <v>500</v>
      </c>
      <c r="D708">
        <v>100</v>
      </c>
      <c r="E708">
        <v>0</v>
      </c>
      <c r="F708">
        <v>13000</v>
      </c>
      <c r="G708">
        <v>1000</v>
      </c>
      <c r="H708">
        <v>2000</v>
      </c>
      <c r="I708">
        <v>400</v>
      </c>
      <c r="J708">
        <v>0</v>
      </c>
      <c r="K708">
        <v>0</v>
      </c>
      <c r="L708">
        <v>0</v>
      </c>
      <c r="M708">
        <v>-8200</v>
      </c>
      <c r="N708">
        <v>240001</v>
      </c>
      <c r="O708">
        <v>100000</v>
      </c>
      <c r="P708">
        <v>0</v>
      </c>
      <c r="Q708">
        <v>0</v>
      </c>
      <c r="R708">
        <v>0</v>
      </c>
    </row>
    <row r="709" spans="1:18" x14ac:dyDescent="0.25">
      <c r="A709" s="3">
        <v>42494</v>
      </c>
      <c r="B709">
        <v>4000</v>
      </c>
      <c r="C709">
        <v>500</v>
      </c>
      <c r="D709">
        <v>100</v>
      </c>
      <c r="E709">
        <v>0</v>
      </c>
      <c r="F709">
        <v>13000</v>
      </c>
      <c r="G709">
        <v>1000</v>
      </c>
      <c r="H709">
        <v>2000</v>
      </c>
      <c r="I709">
        <v>400</v>
      </c>
      <c r="J709">
        <v>0</v>
      </c>
      <c r="K709">
        <v>0</v>
      </c>
      <c r="L709">
        <v>0</v>
      </c>
      <c r="M709">
        <v>-8200</v>
      </c>
      <c r="N709">
        <v>240001</v>
      </c>
      <c r="O709">
        <v>100000</v>
      </c>
      <c r="P709">
        <v>0</v>
      </c>
      <c r="Q709">
        <v>0</v>
      </c>
      <c r="R709">
        <v>0</v>
      </c>
    </row>
    <row r="710" spans="1:18" x14ac:dyDescent="0.25">
      <c r="A710" s="3">
        <v>42495</v>
      </c>
      <c r="B710">
        <v>4000</v>
      </c>
      <c r="C710">
        <v>500</v>
      </c>
      <c r="D710">
        <v>100</v>
      </c>
      <c r="E710">
        <v>0</v>
      </c>
      <c r="F710">
        <v>13000</v>
      </c>
      <c r="G710">
        <v>1000</v>
      </c>
      <c r="H710">
        <v>2000</v>
      </c>
      <c r="I710">
        <v>400</v>
      </c>
      <c r="J710">
        <v>0</v>
      </c>
      <c r="K710">
        <v>0</v>
      </c>
      <c r="L710">
        <v>0</v>
      </c>
      <c r="M710">
        <v>-8200</v>
      </c>
      <c r="N710">
        <v>240001</v>
      </c>
      <c r="O710">
        <v>100000</v>
      </c>
      <c r="P710">
        <v>0</v>
      </c>
      <c r="Q710">
        <v>0</v>
      </c>
      <c r="R710">
        <v>0</v>
      </c>
    </row>
    <row r="711" spans="1:18" x14ac:dyDescent="0.25">
      <c r="A711" s="3">
        <v>42496</v>
      </c>
      <c r="B711">
        <v>4000</v>
      </c>
      <c r="C711">
        <v>500</v>
      </c>
      <c r="D711">
        <v>100</v>
      </c>
      <c r="E711">
        <v>0</v>
      </c>
      <c r="F711">
        <v>13000</v>
      </c>
      <c r="G711">
        <v>1000</v>
      </c>
      <c r="H711">
        <v>2000</v>
      </c>
      <c r="I711">
        <v>400</v>
      </c>
      <c r="J711">
        <v>0</v>
      </c>
      <c r="K711">
        <v>0</v>
      </c>
      <c r="L711">
        <v>0</v>
      </c>
      <c r="M711">
        <v>-8200</v>
      </c>
      <c r="N711">
        <v>240001</v>
      </c>
      <c r="O711">
        <v>100000</v>
      </c>
      <c r="P711">
        <v>0</v>
      </c>
      <c r="Q711">
        <v>0</v>
      </c>
      <c r="R711">
        <v>0</v>
      </c>
    </row>
    <row r="712" spans="1:18" x14ac:dyDescent="0.25">
      <c r="A712" s="3">
        <v>42499</v>
      </c>
      <c r="B712">
        <v>4000</v>
      </c>
      <c r="C712">
        <v>500</v>
      </c>
      <c r="D712">
        <v>100</v>
      </c>
      <c r="E712">
        <v>0</v>
      </c>
      <c r="F712">
        <v>13000</v>
      </c>
      <c r="G712">
        <v>1000</v>
      </c>
      <c r="H712">
        <v>2000</v>
      </c>
      <c r="I712">
        <v>400</v>
      </c>
      <c r="J712">
        <v>0</v>
      </c>
      <c r="K712">
        <v>0</v>
      </c>
      <c r="L712">
        <v>0</v>
      </c>
      <c r="M712">
        <v>-8200</v>
      </c>
      <c r="N712">
        <v>240001</v>
      </c>
      <c r="O712">
        <v>100000</v>
      </c>
      <c r="P712">
        <v>0</v>
      </c>
      <c r="Q712">
        <v>0</v>
      </c>
      <c r="R712">
        <v>0</v>
      </c>
    </row>
    <row r="713" spans="1:18" x14ac:dyDescent="0.25">
      <c r="A713" s="3">
        <v>42500</v>
      </c>
      <c r="B713">
        <v>4000</v>
      </c>
      <c r="C713">
        <v>500</v>
      </c>
      <c r="D713">
        <v>100</v>
      </c>
      <c r="E713">
        <v>0</v>
      </c>
      <c r="F713">
        <v>13000</v>
      </c>
      <c r="G713">
        <v>1000</v>
      </c>
      <c r="H713">
        <v>2000</v>
      </c>
      <c r="I713">
        <v>400</v>
      </c>
      <c r="J713">
        <v>0</v>
      </c>
      <c r="K713">
        <v>0</v>
      </c>
      <c r="L713">
        <v>0</v>
      </c>
      <c r="M713">
        <v>-8200</v>
      </c>
      <c r="N713">
        <v>240001</v>
      </c>
      <c r="O713">
        <v>100000</v>
      </c>
      <c r="P713">
        <v>0</v>
      </c>
      <c r="Q713">
        <v>0</v>
      </c>
      <c r="R713">
        <v>0</v>
      </c>
    </row>
    <row r="714" spans="1:18" x14ac:dyDescent="0.25">
      <c r="A714" s="3">
        <v>42501</v>
      </c>
      <c r="B714">
        <v>4000</v>
      </c>
      <c r="C714">
        <v>500</v>
      </c>
      <c r="D714">
        <v>100</v>
      </c>
      <c r="E714">
        <v>0</v>
      </c>
      <c r="F714">
        <v>13000</v>
      </c>
      <c r="G714">
        <v>1000</v>
      </c>
      <c r="H714">
        <v>2000</v>
      </c>
      <c r="I714">
        <v>400</v>
      </c>
      <c r="J714">
        <v>0</v>
      </c>
      <c r="K714">
        <v>0</v>
      </c>
      <c r="L714">
        <v>0</v>
      </c>
      <c r="M714">
        <v>-8200</v>
      </c>
      <c r="N714">
        <v>240001</v>
      </c>
      <c r="O714">
        <v>100000</v>
      </c>
      <c r="P714">
        <v>0</v>
      </c>
      <c r="Q714">
        <v>0</v>
      </c>
      <c r="R714">
        <v>0</v>
      </c>
    </row>
    <row r="715" spans="1:18" x14ac:dyDescent="0.25">
      <c r="A715" s="3">
        <v>42502</v>
      </c>
      <c r="B715">
        <v>4000</v>
      </c>
      <c r="C715">
        <v>500</v>
      </c>
      <c r="D715">
        <v>100</v>
      </c>
      <c r="E715">
        <v>0</v>
      </c>
      <c r="F715">
        <v>13000</v>
      </c>
      <c r="G715">
        <v>1000</v>
      </c>
      <c r="H715">
        <v>2000</v>
      </c>
      <c r="I715">
        <v>400</v>
      </c>
      <c r="J715">
        <v>0</v>
      </c>
      <c r="K715">
        <v>0</v>
      </c>
      <c r="L715">
        <v>0</v>
      </c>
      <c r="M715">
        <v>-8200</v>
      </c>
      <c r="N715">
        <v>240001</v>
      </c>
      <c r="O715">
        <v>100000</v>
      </c>
      <c r="P715">
        <v>0</v>
      </c>
      <c r="Q715">
        <v>0</v>
      </c>
      <c r="R715">
        <v>0</v>
      </c>
    </row>
    <row r="716" spans="1:18" x14ac:dyDescent="0.25">
      <c r="A716" s="3">
        <v>42503</v>
      </c>
      <c r="B716">
        <v>4000</v>
      </c>
      <c r="C716">
        <v>500</v>
      </c>
      <c r="D716">
        <v>100</v>
      </c>
      <c r="E716">
        <v>0</v>
      </c>
      <c r="F716">
        <v>13000</v>
      </c>
      <c r="G716">
        <v>1000</v>
      </c>
      <c r="H716">
        <v>2000</v>
      </c>
      <c r="I716">
        <v>400</v>
      </c>
      <c r="J716">
        <v>0</v>
      </c>
      <c r="K716">
        <v>0</v>
      </c>
      <c r="L716">
        <v>0</v>
      </c>
      <c r="M716">
        <v>-8200</v>
      </c>
      <c r="N716">
        <v>240001</v>
      </c>
      <c r="O716">
        <v>100000</v>
      </c>
      <c r="P716">
        <v>0</v>
      </c>
      <c r="Q716">
        <v>0</v>
      </c>
      <c r="R716">
        <v>0</v>
      </c>
    </row>
    <row r="717" spans="1:18" x14ac:dyDescent="0.25">
      <c r="A717" s="3">
        <v>42506</v>
      </c>
      <c r="B717">
        <v>4000</v>
      </c>
      <c r="C717">
        <v>500</v>
      </c>
      <c r="D717">
        <v>100</v>
      </c>
      <c r="E717">
        <v>0</v>
      </c>
      <c r="F717">
        <v>13000</v>
      </c>
      <c r="G717">
        <v>1000</v>
      </c>
      <c r="H717">
        <v>2000</v>
      </c>
      <c r="I717">
        <v>400</v>
      </c>
      <c r="J717">
        <v>0</v>
      </c>
      <c r="K717">
        <v>0</v>
      </c>
      <c r="L717">
        <v>0</v>
      </c>
      <c r="M717">
        <v>-8200</v>
      </c>
      <c r="N717">
        <v>240001</v>
      </c>
      <c r="O717">
        <v>100000</v>
      </c>
      <c r="P717">
        <v>0</v>
      </c>
      <c r="Q717">
        <v>0</v>
      </c>
      <c r="R717">
        <v>0</v>
      </c>
    </row>
    <row r="718" spans="1:18" x14ac:dyDescent="0.25">
      <c r="A718" s="3">
        <v>42507</v>
      </c>
      <c r="B718">
        <v>4000</v>
      </c>
      <c r="C718">
        <v>500</v>
      </c>
      <c r="D718">
        <v>100</v>
      </c>
      <c r="E718">
        <v>0</v>
      </c>
      <c r="F718">
        <v>13000</v>
      </c>
      <c r="G718">
        <v>1000</v>
      </c>
      <c r="H718">
        <v>2000</v>
      </c>
      <c r="I718">
        <v>400</v>
      </c>
      <c r="J718">
        <v>0</v>
      </c>
      <c r="K718">
        <v>0</v>
      </c>
      <c r="L718">
        <v>0</v>
      </c>
      <c r="M718">
        <v>-8200</v>
      </c>
      <c r="N718">
        <v>240001</v>
      </c>
      <c r="O718">
        <v>100000</v>
      </c>
      <c r="P718">
        <v>0</v>
      </c>
      <c r="Q718">
        <v>0</v>
      </c>
      <c r="R718">
        <v>0</v>
      </c>
    </row>
    <row r="719" spans="1:18" x14ac:dyDescent="0.25">
      <c r="A719" s="3">
        <v>42508</v>
      </c>
      <c r="B719">
        <v>4000</v>
      </c>
      <c r="C719">
        <v>500</v>
      </c>
      <c r="D719">
        <v>100</v>
      </c>
      <c r="E719">
        <v>0</v>
      </c>
      <c r="F719">
        <v>13000</v>
      </c>
      <c r="G719">
        <v>1000</v>
      </c>
      <c r="H719">
        <v>2000</v>
      </c>
      <c r="I719">
        <v>400</v>
      </c>
      <c r="J719">
        <v>0</v>
      </c>
      <c r="K719">
        <v>0</v>
      </c>
      <c r="L719">
        <v>0</v>
      </c>
      <c r="M719">
        <v>-8200</v>
      </c>
      <c r="N719">
        <v>240001</v>
      </c>
      <c r="O719">
        <v>100000</v>
      </c>
      <c r="P719">
        <v>0</v>
      </c>
      <c r="Q719">
        <v>0</v>
      </c>
      <c r="R719">
        <v>0</v>
      </c>
    </row>
    <row r="720" spans="1:18" x14ac:dyDescent="0.25">
      <c r="A720" s="3">
        <v>42509</v>
      </c>
      <c r="B720">
        <v>4000</v>
      </c>
      <c r="C720">
        <v>500</v>
      </c>
      <c r="D720">
        <v>100</v>
      </c>
      <c r="E720">
        <v>0</v>
      </c>
      <c r="F720">
        <v>13000</v>
      </c>
      <c r="G720">
        <v>1000</v>
      </c>
      <c r="H720">
        <v>2000</v>
      </c>
      <c r="I720">
        <v>400</v>
      </c>
      <c r="J720">
        <v>0</v>
      </c>
      <c r="K720">
        <v>0</v>
      </c>
      <c r="L720">
        <v>0</v>
      </c>
      <c r="M720">
        <v>-8200</v>
      </c>
      <c r="N720">
        <v>240001</v>
      </c>
      <c r="O720">
        <v>100000</v>
      </c>
      <c r="P720">
        <v>0</v>
      </c>
      <c r="Q720">
        <v>0</v>
      </c>
      <c r="R720">
        <v>0</v>
      </c>
    </row>
    <row r="721" spans="1:18" x14ac:dyDescent="0.25">
      <c r="A721" s="3">
        <v>42510</v>
      </c>
      <c r="B721">
        <v>4000</v>
      </c>
      <c r="C721">
        <v>500</v>
      </c>
      <c r="D721">
        <v>100</v>
      </c>
      <c r="E721">
        <v>0</v>
      </c>
      <c r="F721">
        <v>13000</v>
      </c>
      <c r="G721">
        <v>1000</v>
      </c>
      <c r="H721">
        <v>2000</v>
      </c>
      <c r="I721">
        <v>400</v>
      </c>
      <c r="J721">
        <v>0</v>
      </c>
      <c r="K721">
        <v>0</v>
      </c>
      <c r="L721">
        <v>0</v>
      </c>
      <c r="M721">
        <v>-8200</v>
      </c>
      <c r="N721">
        <v>240001</v>
      </c>
      <c r="O721">
        <v>100000</v>
      </c>
      <c r="P721">
        <v>0</v>
      </c>
      <c r="Q721">
        <v>0</v>
      </c>
      <c r="R721">
        <v>0</v>
      </c>
    </row>
    <row r="722" spans="1:18" x14ac:dyDescent="0.25">
      <c r="A722" s="3">
        <v>42513</v>
      </c>
      <c r="B722">
        <v>4000</v>
      </c>
      <c r="C722">
        <v>500</v>
      </c>
      <c r="D722">
        <v>100</v>
      </c>
      <c r="E722">
        <v>0</v>
      </c>
      <c r="F722">
        <v>13000</v>
      </c>
      <c r="G722">
        <v>1000</v>
      </c>
      <c r="H722">
        <v>2000</v>
      </c>
      <c r="I722">
        <v>400</v>
      </c>
      <c r="J722">
        <v>0</v>
      </c>
      <c r="K722">
        <v>0</v>
      </c>
      <c r="L722">
        <v>0</v>
      </c>
      <c r="M722">
        <v>-8200</v>
      </c>
      <c r="N722">
        <v>240001</v>
      </c>
      <c r="O722">
        <v>100000</v>
      </c>
      <c r="P722">
        <v>0</v>
      </c>
      <c r="Q722">
        <v>0</v>
      </c>
      <c r="R722">
        <v>0</v>
      </c>
    </row>
    <row r="723" spans="1:18" x14ac:dyDescent="0.25">
      <c r="A723" s="3">
        <v>42514</v>
      </c>
      <c r="B723">
        <v>4000</v>
      </c>
      <c r="C723">
        <v>500</v>
      </c>
      <c r="D723">
        <v>100</v>
      </c>
      <c r="E723">
        <v>0</v>
      </c>
      <c r="F723">
        <v>13000</v>
      </c>
      <c r="G723">
        <v>1000</v>
      </c>
      <c r="H723">
        <v>2000</v>
      </c>
      <c r="I723">
        <v>400</v>
      </c>
      <c r="J723">
        <v>0</v>
      </c>
      <c r="K723">
        <v>0</v>
      </c>
      <c r="L723">
        <v>0</v>
      </c>
      <c r="M723">
        <v>-8200</v>
      </c>
      <c r="N723">
        <v>240001</v>
      </c>
      <c r="O723">
        <v>100000</v>
      </c>
      <c r="P723">
        <v>0</v>
      </c>
      <c r="Q723">
        <v>0</v>
      </c>
      <c r="R723">
        <v>0</v>
      </c>
    </row>
    <row r="724" spans="1:18" x14ac:dyDescent="0.25">
      <c r="A724" s="3">
        <v>42515</v>
      </c>
      <c r="B724">
        <v>4000</v>
      </c>
      <c r="C724">
        <v>500</v>
      </c>
      <c r="D724">
        <v>100</v>
      </c>
      <c r="E724">
        <v>0</v>
      </c>
      <c r="F724">
        <v>13000</v>
      </c>
      <c r="G724">
        <v>1000</v>
      </c>
      <c r="H724">
        <v>2000</v>
      </c>
      <c r="I724">
        <v>400</v>
      </c>
      <c r="J724">
        <v>0</v>
      </c>
      <c r="K724">
        <v>0</v>
      </c>
      <c r="L724">
        <v>0</v>
      </c>
      <c r="M724">
        <v>-8200</v>
      </c>
      <c r="N724">
        <v>240001</v>
      </c>
      <c r="O724">
        <v>100000</v>
      </c>
      <c r="P724">
        <v>0</v>
      </c>
      <c r="Q724">
        <v>0</v>
      </c>
      <c r="R724">
        <v>0</v>
      </c>
    </row>
    <row r="725" spans="1:18" x14ac:dyDescent="0.25">
      <c r="A725" s="3">
        <v>42516</v>
      </c>
      <c r="B725">
        <v>4000</v>
      </c>
      <c r="C725">
        <v>500</v>
      </c>
      <c r="D725">
        <v>100</v>
      </c>
      <c r="E725">
        <v>0</v>
      </c>
      <c r="F725">
        <v>13000</v>
      </c>
      <c r="G725">
        <v>1000</v>
      </c>
      <c r="H725">
        <v>2000</v>
      </c>
      <c r="I725">
        <v>400</v>
      </c>
      <c r="J725">
        <v>0</v>
      </c>
      <c r="K725">
        <v>0</v>
      </c>
      <c r="L725">
        <v>0</v>
      </c>
      <c r="M725">
        <v>-8200</v>
      </c>
      <c r="N725">
        <v>240001</v>
      </c>
      <c r="O725">
        <v>100000</v>
      </c>
      <c r="P725">
        <v>0</v>
      </c>
      <c r="Q725">
        <v>0</v>
      </c>
      <c r="R725">
        <v>0</v>
      </c>
    </row>
    <row r="726" spans="1:18" x14ac:dyDescent="0.25">
      <c r="A726" s="3">
        <v>42517</v>
      </c>
      <c r="B726">
        <v>4000</v>
      </c>
      <c r="C726">
        <v>500</v>
      </c>
      <c r="D726">
        <v>100</v>
      </c>
      <c r="E726">
        <v>0</v>
      </c>
      <c r="F726">
        <v>13000</v>
      </c>
      <c r="G726">
        <v>1000</v>
      </c>
      <c r="H726">
        <v>2000</v>
      </c>
      <c r="I726">
        <v>400</v>
      </c>
      <c r="J726">
        <v>0</v>
      </c>
      <c r="K726">
        <v>0</v>
      </c>
      <c r="L726">
        <v>0</v>
      </c>
      <c r="M726">
        <v>-8200</v>
      </c>
      <c r="N726">
        <v>240001</v>
      </c>
      <c r="O726">
        <v>100000</v>
      </c>
      <c r="P726">
        <v>0</v>
      </c>
      <c r="Q726">
        <v>0</v>
      </c>
      <c r="R726">
        <v>0</v>
      </c>
    </row>
    <row r="727" spans="1:18" x14ac:dyDescent="0.25">
      <c r="A727" s="3">
        <v>42520</v>
      </c>
      <c r="B727">
        <v>4000</v>
      </c>
      <c r="C727">
        <v>500</v>
      </c>
      <c r="D727">
        <v>100</v>
      </c>
      <c r="E727">
        <v>0</v>
      </c>
      <c r="F727">
        <v>13000</v>
      </c>
      <c r="G727">
        <v>1000</v>
      </c>
      <c r="H727">
        <v>2000</v>
      </c>
      <c r="I727">
        <v>400</v>
      </c>
      <c r="J727">
        <v>0</v>
      </c>
      <c r="K727">
        <v>0</v>
      </c>
      <c r="L727">
        <v>0</v>
      </c>
      <c r="M727">
        <v>-8200</v>
      </c>
      <c r="N727">
        <v>240001</v>
      </c>
      <c r="O727">
        <v>100000</v>
      </c>
      <c r="P727">
        <v>0</v>
      </c>
      <c r="Q727">
        <v>0</v>
      </c>
      <c r="R727">
        <v>0</v>
      </c>
    </row>
    <row r="728" spans="1:18" x14ac:dyDescent="0.25">
      <c r="A728" s="3">
        <v>42521</v>
      </c>
      <c r="B728">
        <v>4000</v>
      </c>
      <c r="C728">
        <v>500</v>
      </c>
      <c r="D728">
        <v>100</v>
      </c>
      <c r="E728">
        <v>0</v>
      </c>
      <c r="F728">
        <v>13000</v>
      </c>
      <c r="G728">
        <v>1000</v>
      </c>
      <c r="H728">
        <v>2000</v>
      </c>
      <c r="I728">
        <v>400</v>
      </c>
      <c r="J728">
        <v>0</v>
      </c>
      <c r="K728">
        <v>0</v>
      </c>
      <c r="L728">
        <v>0</v>
      </c>
      <c r="M728">
        <v>-8200</v>
      </c>
      <c r="N728">
        <v>240001</v>
      </c>
      <c r="O728">
        <v>100000</v>
      </c>
      <c r="P728">
        <v>0</v>
      </c>
      <c r="Q728">
        <v>0</v>
      </c>
      <c r="R728">
        <v>0</v>
      </c>
    </row>
    <row r="729" spans="1:18" x14ac:dyDescent="0.25">
      <c r="A729" s="3">
        <v>42522</v>
      </c>
      <c r="B729">
        <v>4000</v>
      </c>
      <c r="C729">
        <v>500</v>
      </c>
      <c r="D729">
        <v>100</v>
      </c>
      <c r="E729">
        <v>0</v>
      </c>
      <c r="F729">
        <v>13000</v>
      </c>
      <c r="G729">
        <v>1000</v>
      </c>
      <c r="H729">
        <v>2000</v>
      </c>
      <c r="I729">
        <v>400</v>
      </c>
      <c r="J729">
        <v>0</v>
      </c>
      <c r="K729">
        <v>0</v>
      </c>
      <c r="L729">
        <v>0</v>
      </c>
      <c r="M729">
        <v>-8200</v>
      </c>
      <c r="N729">
        <v>240001</v>
      </c>
      <c r="O729">
        <v>100000</v>
      </c>
      <c r="P729">
        <v>0</v>
      </c>
      <c r="Q729">
        <v>0</v>
      </c>
      <c r="R729">
        <v>0</v>
      </c>
    </row>
    <row r="730" spans="1:18" x14ac:dyDescent="0.25">
      <c r="A730" s="3">
        <v>42523</v>
      </c>
      <c r="B730">
        <v>4000</v>
      </c>
      <c r="C730">
        <v>500</v>
      </c>
      <c r="D730">
        <v>100</v>
      </c>
      <c r="E730">
        <v>0</v>
      </c>
      <c r="F730">
        <v>13000</v>
      </c>
      <c r="G730">
        <v>1000</v>
      </c>
      <c r="H730">
        <v>2000</v>
      </c>
      <c r="I730">
        <v>400</v>
      </c>
      <c r="J730">
        <v>0</v>
      </c>
      <c r="K730">
        <v>0</v>
      </c>
      <c r="L730">
        <v>0</v>
      </c>
      <c r="M730">
        <v>-8200</v>
      </c>
      <c r="N730">
        <v>240001</v>
      </c>
      <c r="O730">
        <v>100000</v>
      </c>
      <c r="P730">
        <v>0</v>
      </c>
      <c r="Q730">
        <v>0</v>
      </c>
      <c r="R730">
        <v>0</v>
      </c>
    </row>
    <row r="731" spans="1:18" x14ac:dyDescent="0.25">
      <c r="A731" s="3">
        <v>42524</v>
      </c>
      <c r="B731">
        <v>4000</v>
      </c>
      <c r="C731">
        <v>500</v>
      </c>
      <c r="D731">
        <v>100</v>
      </c>
      <c r="E731">
        <v>0</v>
      </c>
      <c r="F731">
        <v>13000</v>
      </c>
      <c r="G731">
        <v>1000</v>
      </c>
      <c r="H731">
        <v>2000</v>
      </c>
      <c r="I731">
        <v>400</v>
      </c>
      <c r="J731">
        <v>0</v>
      </c>
      <c r="K731">
        <v>0</v>
      </c>
      <c r="L731">
        <v>0</v>
      </c>
      <c r="M731">
        <v>-8200</v>
      </c>
      <c r="N731">
        <v>240001</v>
      </c>
      <c r="O731">
        <v>100000</v>
      </c>
      <c r="P731">
        <v>0</v>
      </c>
      <c r="Q731">
        <v>0</v>
      </c>
      <c r="R731">
        <v>0</v>
      </c>
    </row>
    <row r="732" spans="1:18" x14ac:dyDescent="0.25">
      <c r="A732" s="3">
        <v>42527</v>
      </c>
      <c r="B732">
        <v>4000</v>
      </c>
      <c r="C732">
        <v>500</v>
      </c>
      <c r="D732">
        <v>100</v>
      </c>
      <c r="E732">
        <v>0</v>
      </c>
      <c r="F732">
        <v>13000</v>
      </c>
      <c r="G732">
        <v>1000</v>
      </c>
      <c r="H732">
        <v>2000</v>
      </c>
      <c r="I732">
        <v>400</v>
      </c>
      <c r="J732">
        <v>0</v>
      </c>
      <c r="K732">
        <v>0</v>
      </c>
      <c r="L732">
        <v>0</v>
      </c>
      <c r="M732">
        <v>-8200</v>
      </c>
      <c r="N732">
        <v>240001</v>
      </c>
      <c r="O732">
        <v>100000</v>
      </c>
      <c r="P732">
        <v>0</v>
      </c>
      <c r="Q732">
        <v>0</v>
      </c>
      <c r="R732">
        <v>0</v>
      </c>
    </row>
    <row r="733" spans="1:18" x14ac:dyDescent="0.25">
      <c r="A733" s="3">
        <v>42528</v>
      </c>
      <c r="B733">
        <v>4000</v>
      </c>
      <c r="C733">
        <v>500</v>
      </c>
      <c r="D733">
        <v>100</v>
      </c>
      <c r="E733">
        <v>0</v>
      </c>
      <c r="F733">
        <v>13000</v>
      </c>
      <c r="G733">
        <v>1000</v>
      </c>
      <c r="H733">
        <v>2000</v>
      </c>
      <c r="I733">
        <v>400</v>
      </c>
      <c r="J733">
        <v>0</v>
      </c>
      <c r="K733">
        <v>0</v>
      </c>
      <c r="L733">
        <v>0</v>
      </c>
      <c r="M733">
        <v>-8200</v>
      </c>
      <c r="N733">
        <v>240001</v>
      </c>
      <c r="O733">
        <v>100000</v>
      </c>
      <c r="P733">
        <v>0</v>
      </c>
      <c r="Q733">
        <v>0</v>
      </c>
      <c r="R733">
        <v>0</v>
      </c>
    </row>
    <row r="734" spans="1:18" x14ac:dyDescent="0.25">
      <c r="A734" s="3">
        <v>42529</v>
      </c>
      <c r="B734">
        <v>4000</v>
      </c>
      <c r="C734">
        <v>500</v>
      </c>
      <c r="D734">
        <v>100</v>
      </c>
      <c r="E734">
        <v>0</v>
      </c>
      <c r="F734">
        <v>13000</v>
      </c>
      <c r="G734">
        <v>1000</v>
      </c>
      <c r="H734">
        <v>2000</v>
      </c>
      <c r="I734">
        <v>400</v>
      </c>
      <c r="J734">
        <v>0</v>
      </c>
      <c r="K734">
        <v>0</v>
      </c>
      <c r="L734">
        <v>0</v>
      </c>
      <c r="M734">
        <v>-8200</v>
      </c>
      <c r="N734">
        <v>240001</v>
      </c>
      <c r="O734">
        <v>100000</v>
      </c>
      <c r="P734">
        <v>0</v>
      </c>
      <c r="Q734">
        <v>0</v>
      </c>
      <c r="R734">
        <v>0</v>
      </c>
    </row>
    <row r="735" spans="1:18" x14ac:dyDescent="0.25">
      <c r="A735" s="3">
        <v>42530</v>
      </c>
      <c r="B735">
        <v>4000</v>
      </c>
      <c r="C735">
        <v>500</v>
      </c>
      <c r="D735">
        <v>100</v>
      </c>
      <c r="E735">
        <v>0</v>
      </c>
      <c r="F735">
        <v>13000</v>
      </c>
      <c r="G735">
        <v>1000</v>
      </c>
      <c r="H735">
        <v>2000</v>
      </c>
      <c r="I735">
        <v>400</v>
      </c>
      <c r="J735">
        <v>0</v>
      </c>
      <c r="K735">
        <v>0</v>
      </c>
      <c r="L735">
        <v>0</v>
      </c>
      <c r="M735">
        <v>-8200</v>
      </c>
      <c r="N735">
        <v>240001</v>
      </c>
      <c r="O735">
        <v>100000</v>
      </c>
      <c r="P735">
        <v>0</v>
      </c>
      <c r="Q735">
        <v>0</v>
      </c>
      <c r="R735">
        <v>0</v>
      </c>
    </row>
    <row r="736" spans="1:18" x14ac:dyDescent="0.25">
      <c r="A736" s="3">
        <v>42531</v>
      </c>
      <c r="B736">
        <v>4000</v>
      </c>
      <c r="C736">
        <v>500</v>
      </c>
      <c r="D736">
        <v>100</v>
      </c>
      <c r="E736">
        <v>0</v>
      </c>
      <c r="F736">
        <v>13000</v>
      </c>
      <c r="G736">
        <v>1000</v>
      </c>
      <c r="H736">
        <v>2000</v>
      </c>
      <c r="I736">
        <v>400</v>
      </c>
      <c r="J736">
        <v>0</v>
      </c>
      <c r="K736">
        <v>0</v>
      </c>
      <c r="L736">
        <v>0</v>
      </c>
      <c r="M736">
        <v>-8200</v>
      </c>
      <c r="N736">
        <v>240001</v>
      </c>
      <c r="O736">
        <v>100000</v>
      </c>
      <c r="P736">
        <v>0</v>
      </c>
      <c r="Q736">
        <v>0</v>
      </c>
      <c r="R736">
        <v>0</v>
      </c>
    </row>
    <row r="737" spans="1:18" x14ac:dyDescent="0.25">
      <c r="A737" s="3">
        <v>42534</v>
      </c>
      <c r="B737">
        <v>4000</v>
      </c>
      <c r="C737">
        <v>500</v>
      </c>
      <c r="D737">
        <v>100</v>
      </c>
      <c r="E737">
        <v>0</v>
      </c>
      <c r="F737">
        <v>13000</v>
      </c>
      <c r="G737">
        <v>1000</v>
      </c>
      <c r="H737">
        <v>2000</v>
      </c>
      <c r="I737">
        <v>400</v>
      </c>
      <c r="J737">
        <v>0</v>
      </c>
      <c r="K737">
        <v>0</v>
      </c>
      <c r="L737">
        <v>0</v>
      </c>
      <c r="M737">
        <v>-8200</v>
      </c>
      <c r="N737">
        <v>240001</v>
      </c>
      <c r="O737">
        <v>100000</v>
      </c>
      <c r="P737">
        <v>0</v>
      </c>
      <c r="Q737">
        <v>0</v>
      </c>
      <c r="R737">
        <v>0</v>
      </c>
    </row>
    <row r="738" spans="1:18" x14ac:dyDescent="0.25">
      <c r="A738" s="3">
        <v>42535</v>
      </c>
      <c r="B738">
        <v>4000</v>
      </c>
      <c r="C738">
        <v>500</v>
      </c>
      <c r="D738">
        <v>100</v>
      </c>
      <c r="E738">
        <v>0</v>
      </c>
      <c r="F738">
        <v>13000</v>
      </c>
      <c r="G738">
        <v>1000</v>
      </c>
      <c r="H738">
        <v>2000</v>
      </c>
      <c r="I738">
        <v>400</v>
      </c>
      <c r="J738">
        <v>0</v>
      </c>
      <c r="K738">
        <v>0</v>
      </c>
      <c r="L738">
        <v>0</v>
      </c>
      <c r="M738">
        <v>-8200</v>
      </c>
      <c r="N738">
        <v>240001</v>
      </c>
      <c r="O738">
        <v>100000</v>
      </c>
      <c r="P738">
        <v>0</v>
      </c>
      <c r="Q738">
        <v>0</v>
      </c>
      <c r="R738">
        <v>0</v>
      </c>
    </row>
    <row r="739" spans="1:18" x14ac:dyDescent="0.25">
      <c r="A739" s="3">
        <v>42536</v>
      </c>
      <c r="B739">
        <v>4000</v>
      </c>
      <c r="C739">
        <v>500</v>
      </c>
      <c r="D739">
        <v>100</v>
      </c>
      <c r="E739">
        <v>0</v>
      </c>
      <c r="F739">
        <v>13000</v>
      </c>
      <c r="G739">
        <v>1000</v>
      </c>
      <c r="H739">
        <v>2000</v>
      </c>
      <c r="I739">
        <v>400</v>
      </c>
      <c r="J739">
        <v>0</v>
      </c>
      <c r="K739">
        <v>0</v>
      </c>
      <c r="L739">
        <v>0</v>
      </c>
      <c r="M739">
        <v>-8200</v>
      </c>
      <c r="N739">
        <v>240001</v>
      </c>
      <c r="O739">
        <v>100000</v>
      </c>
      <c r="P739">
        <v>0</v>
      </c>
      <c r="Q739">
        <v>0</v>
      </c>
      <c r="R739">
        <v>0</v>
      </c>
    </row>
    <row r="740" spans="1:18" x14ac:dyDescent="0.25">
      <c r="A740" s="3">
        <v>42537</v>
      </c>
      <c r="B740">
        <v>4000</v>
      </c>
      <c r="C740">
        <v>500</v>
      </c>
      <c r="D740">
        <v>100</v>
      </c>
      <c r="E740">
        <v>0</v>
      </c>
      <c r="F740">
        <v>13000</v>
      </c>
      <c r="G740">
        <v>1000</v>
      </c>
      <c r="H740">
        <v>2000</v>
      </c>
      <c r="I740">
        <v>400</v>
      </c>
      <c r="J740">
        <v>0</v>
      </c>
      <c r="K740">
        <v>0</v>
      </c>
      <c r="L740">
        <v>0</v>
      </c>
      <c r="M740">
        <v>-8200</v>
      </c>
      <c r="N740">
        <v>240001</v>
      </c>
      <c r="O740">
        <v>100000</v>
      </c>
      <c r="P740">
        <v>0</v>
      </c>
      <c r="Q740">
        <v>0</v>
      </c>
      <c r="R740">
        <v>0</v>
      </c>
    </row>
    <row r="741" spans="1:18" x14ac:dyDescent="0.25">
      <c r="A741" s="3">
        <v>42538</v>
      </c>
      <c r="B741">
        <v>4000</v>
      </c>
      <c r="C741">
        <v>500</v>
      </c>
      <c r="D741">
        <v>100</v>
      </c>
      <c r="E741">
        <v>0</v>
      </c>
      <c r="F741">
        <v>13000</v>
      </c>
      <c r="G741">
        <v>1000</v>
      </c>
      <c r="H741">
        <v>2000</v>
      </c>
      <c r="I741">
        <v>400</v>
      </c>
      <c r="J741">
        <v>0</v>
      </c>
      <c r="K741">
        <v>0</v>
      </c>
      <c r="L741">
        <v>0</v>
      </c>
      <c r="M741">
        <v>-8200</v>
      </c>
      <c r="N741">
        <v>240001</v>
      </c>
      <c r="O741">
        <v>100000</v>
      </c>
      <c r="P741">
        <v>0</v>
      </c>
      <c r="Q741">
        <v>0</v>
      </c>
      <c r="R741">
        <v>0</v>
      </c>
    </row>
    <row r="742" spans="1:18" x14ac:dyDescent="0.25">
      <c r="A742" s="3">
        <v>42541</v>
      </c>
      <c r="B742">
        <v>4000</v>
      </c>
      <c r="C742">
        <v>500</v>
      </c>
      <c r="D742">
        <v>100</v>
      </c>
      <c r="E742">
        <v>0</v>
      </c>
      <c r="F742">
        <v>13000</v>
      </c>
      <c r="G742">
        <v>1000</v>
      </c>
      <c r="H742">
        <v>2000</v>
      </c>
      <c r="I742">
        <v>400</v>
      </c>
      <c r="J742">
        <v>0</v>
      </c>
      <c r="K742">
        <v>0</v>
      </c>
      <c r="L742">
        <v>0</v>
      </c>
      <c r="M742">
        <v>-8200</v>
      </c>
      <c r="N742">
        <v>240001</v>
      </c>
      <c r="O742">
        <v>100000</v>
      </c>
      <c r="P742">
        <v>0</v>
      </c>
      <c r="Q742">
        <v>0</v>
      </c>
      <c r="R742">
        <v>0</v>
      </c>
    </row>
    <row r="743" spans="1:18" x14ac:dyDescent="0.25">
      <c r="A743" s="3">
        <v>42542</v>
      </c>
      <c r="B743">
        <v>4000</v>
      </c>
      <c r="C743">
        <v>500</v>
      </c>
      <c r="D743">
        <v>100</v>
      </c>
      <c r="E743">
        <v>0</v>
      </c>
      <c r="F743">
        <v>13000</v>
      </c>
      <c r="G743">
        <v>1000</v>
      </c>
      <c r="H743">
        <v>2000</v>
      </c>
      <c r="I743">
        <v>400</v>
      </c>
      <c r="J743">
        <v>0</v>
      </c>
      <c r="K743">
        <v>0</v>
      </c>
      <c r="L743">
        <v>0</v>
      </c>
      <c r="M743">
        <v>-8200</v>
      </c>
      <c r="N743">
        <v>240001</v>
      </c>
      <c r="O743">
        <v>100000</v>
      </c>
      <c r="P743">
        <v>0</v>
      </c>
      <c r="Q743">
        <v>0</v>
      </c>
      <c r="R743">
        <v>0</v>
      </c>
    </row>
    <row r="744" spans="1:18" x14ac:dyDescent="0.25">
      <c r="A744" s="3">
        <v>42543</v>
      </c>
      <c r="B744">
        <v>4000</v>
      </c>
      <c r="C744">
        <v>500</v>
      </c>
      <c r="D744">
        <v>100</v>
      </c>
      <c r="E744">
        <v>0</v>
      </c>
      <c r="F744">
        <v>13000</v>
      </c>
      <c r="G744">
        <v>1000</v>
      </c>
      <c r="H744">
        <v>2000</v>
      </c>
      <c r="I744">
        <v>400</v>
      </c>
      <c r="J744">
        <v>0</v>
      </c>
      <c r="K744">
        <v>0</v>
      </c>
      <c r="L744">
        <v>0</v>
      </c>
      <c r="M744">
        <v>-8200</v>
      </c>
      <c r="N744">
        <v>240001</v>
      </c>
      <c r="O744">
        <v>100000</v>
      </c>
      <c r="P744">
        <v>0</v>
      </c>
      <c r="Q744">
        <v>0</v>
      </c>
      <c r="R744">
        <v>0</v>
      </c>
    </row>
    <row r="745" spans="1:18" x14ac:dyDescent="0.25">
      <c r="A745" s="3">
        <v>42544</v>
      </c>
      <c r="B745">
        <v>4000</v>
      </c>
      <c r="C745">
        <v>500</v>
      </c>
      <c r="D745">
        <v>100</v>
      </c>
      <c r="E745">
        <v>0</v>
      </c>
      <c r="F745">
        <v>13000</v>
      </c>
      <c r="G745">
        <v>1000</v>
      </c>
      <c r="H745">
        <v>2000</v>
      </c>
      <c r="I745">
        <v>400</v>
      </c>
      <c r="J745">
        <v>0</v>
      </c>
      <c r="K745">
        <v>0</v>
      </c>
      <c r="L745">
        <v>0</v>
      </c>
      <c r="M745">
        <v>-8200</v>
      </c>
      <c r="N745">
        <v>240001</v>
      </c>
      <c r="O745">
        <v>100000</v>
      </c>
      <c r="P745">
        <v>0</v>
      </c>
      <c r="Q745">
        <v>0</v>
      </c>
      <c r="R745">
        <v>0</v>
      </c>
    </row>
    <row r="746" spans="1:18" x14ac:dyDescent="0.25">
      <c r="A746" s="3">
        <v>42545</v>
      </c>
      <c r="B746">
        <v>4000</v>
      </c>
      <c r="C746">
        <v>500</v>
      </c>
      <c r="D746">
        <v>100</v>
      </c>
      <c r="E746">
        <v>0</v>
      </c>
      <c r="F746">
        <v>13000</v>
      </c>
      <c r="G746">
        <v>1000</v>
      </c>
      <c r="H746">
        <v>2000</v>
      </c>
      <c r="I746">
        <v>400</v>
      </c>
      <c r="J746">
        <v>0</v>
      </c>
      <c r="K746">
        <v>0</v>
      </c>
      <c r="L746">
        <v>0</v>
      </c>
      <c r="M746">
        <v>-8200</v>
      </c>
      <c r="N746">
        <v>240001</v>
      </c>
      <c r="O746">
        <v>100000</v>
      </c>
      <c r="P746">
        <v>0</v>
      </c>
      <c r="Q746">
        <v>0</v>
      </c>
      <c r="R746">
        <v>0</v>
      </c>
    </row>
    <row r="747" spans="1:18" x14ac:dyDescent="0.25">
      <c r="A747" s="3">
        <v>42548</v>
      </c>
      <c r="B747">
        <v>4000</v>
      </c>
      <c r="C747">
        <v>500</v>
      </c>
      <c r="D747">
        <v>100</v>
      </c>
      <c r="E747">
        <v>0</v>
      </c>
      <c r="F747">
        <v>13000</v>
      </c>
      <c r="G747">
        <v>1000</v>
      </c>
      <c r="H747">
        <v>2000</v>
      </c>
      <c r="I747">
        <v>400</v>
      </c>
      <c r="J747">
        <v>0</v>
      </c>
      <c r="K747">
        <v>0</v>
      </c>
      <c r="L747">
        <v>0</v>
      </c>
      <c r="M747">
        <v>-8200</v>
      </c>
      <c r="N747">
        <v>240001</v>
      </c>
      <c r="O747">
        <v>100000</v>
      </c>
      <c r="P747">
        <v>0</v>
      </c>
      <c r="Q747">
        <v>0</v>
      </c>
      <c r="R747">
        <v>0</v>
      </c>
    </row>
    <row r="748" spans="1:18" x14ac:dyDescent="0.25">
      <c r="A748" s="3">
        <v>42549</v>
      </c>
      <c r="B748">
        <v>4000</v>
      </c>
      <c r="C748">
        <v>500</v>
      </c>
      <c r="D748">
        <v>100</v>
      </c>
      <c r="E748">
        <v>0</v>
      </c>
      <c r="F748">
        <v>13000</v>
      </c>
      <c r="G748">
        <v>1000</v>
      </c>
      <c r="H748">
        <v>2000</v>
      </c>
      <c r="I748">
        <v>400</v>
      </c>
      <c r="J748">
        <v>0</v>
      </c>
      <c r="K748">
        <v>0</v>
      </c>
      <c r="L748">
        <v>0</v>
      </c>
      <c r="M748">
        <v>-8200</v>
      </c>
      <c r="N748">
        <v>240001</v>
      </c>
      <c r="O748">
        <v>100000</v>
      </c>
      <c r="P748">
        <v>0</v>
      </c>
      <c r="Q748">
        <v>0</v>
      </c>
      <c r="R748">
        <v>0</v>
      </c>
    </row>
    <row r="749" spans="1:18" x14ac:dyDescent="0.25">
      <c r="A749" s="3">
        <v>42550</v>
      </c>
      <c r="B749">
        <v>4000</v>
      </c>
      <c r="C749">
        <v>500</v>
      </c>
      <c r="D749">
        <v>100</v>
      </c>
      <c r="E749">
        <v>0</v>
      </c>
      <c r="F749">
        <v>13000</v>
      </c>
      <c r="G749">
        <v>1000</v>
      </c>
      <c r="H749">
        <v>2000</v>
      </c>
      <c r="I749">
        <v>400</v>
      </c>
      <c r="J749">
        <v>0</v>
      </c>
      <c r="K749">
        <v>0</v>
      </c>
      <c r="L749">
        <v>0</v>
      </c>
      <c r="M749">
        <v>-8200</v>
      </c>
      <c r="N749">
        <v>240001</v>
      </c>
      <c r="O749">
        <v>100000</v>
      </c>
      <c r="P749">
        <v>0</v>
      </c>
      <c r="Q749">
        <v>0</v>
      </c>
      <c r="R749">
        <v>0</v>
      </c>
    </row>
    <row r="750" spans="1:18" x14ac:dyDescent="0.25">
      <c r="A750" s="3">
        <v>42551</v>
      </c>
      <c r="B750">
        <v>4000</v>
      </c>
      <c r="C750">
        <v>500</v>
      </c>
      <c r="D750">
        <v>100</v>
      </c>
      <c r="E750">
        <v>0</v>
      </c>
      <c r="F750">
        <v>13000</v>
      </c>
      <c r="G750">
        <v>1000</v>
      </c>
      <c r="H750">
        <v>2000</v>
      </c>
      <c r="I750">
        <v>400</v>
      </c>
      <c r="J750">
        <v>0</v>
      </c>
      <c r="K750">
        <v>0</v>
      </c>
      <c r="L750">
        <v>0</v>
      </c>
      <c r="M750">
        <v>-8200</v>
      </c>
      <c r="N750">
        <v>240001</v>
      </c>
      <c r="O750">
        <v>100000</v>
      </c>
      <c r="P750">
        <v>0</v>
      </c>
      <c r="Q750">
        <v>0</v>
      </c>
      <c r="R750">
        <v>0</v>
      </c>
    </row>
    <row r="751" spans="1:18" x14ac:dyDescent="0.25">
      <c r="A751" s="3">
        <v>42552</v>
      </c>
      <c r="B751">
        <v>4000</v>
      </c>
      <c r="C751">
        <v>500</v>
      </c>
      <c r="D751">
        <v>100</v>
      </c>
      <c r="E751">
        <v>0</v>
      </c>
      <c r="F751">
        <v>13000</v>
      </c>
      <c r="G751">
        <v>1000</v>
      </c>
      <c r="H751">
        <v>2000</v>
      </c>
      <c r="I751">
        <v>400</v>
      </c>
      <c r="J751">
        <v>0</v>
      </c>
      <c r="K751">
        <v>0</v>
      </c>
      <c r="L751">
        <v>0</v>
      </c>
      <c r="M751">
        <v>-8200</v>
      </c>
      <c r="N751">
        <v>240001</v>
      </c>
      <c r="O751">
        <v>100000</v>
      </c>
      <c r="P751">
        <v>0</v>
      </c>
      <c r="Q751">
        <v>0</v>
      </c>
      <c r="R751">
        <v>0</v>
      </c>
    </row>
    <row r="752" spans="1:18" x14ac:dyDescent="0.25">
      <c r="A752" s="3">
        <v>42555</v>
      </c>
      <c r="B752">
        <v>4000</v>
      </c>
      <c r="C752">
        <v>500</v>
      </c>
      <c r="D752">
        <v>100</v>
      </c>
      <c r="E752">
        <v>0</v>
      </c>
      <c r="F752">
        <v>13000</v>
      </c>
      <c r="G752">
        <v>1000</v>
      </c>
      <c r="H752">
        <v>2000</v>
      </c>
      <c r="I752">
        <v>400</v>
      </c>
      <c r="J752">
        <v>0</v>
      </c>
      <c r="K752">
        <v>0</v>
      </c>
      <c r="L752">
        <v>0</v>
      </c>
      <c r="M752">
        <v>-8200</v>
      </c>
      <c r="N752">
        <v>240001</v>
      </c>
      <c r="O752">
        <v>100000</v>
      </c>
      <c r="P752">
        <v>0</v>
      </c>
      <c r="Q752">
        <v>0</v>
      </c>
      <c r="R752">
        <v>0</v>
      </c>
    </row>
    <row r="753" spans="1:18" x14ac:dyDescent="0.25">
      <c r="A753" s="3">
        <v>42556</v>
      </c>
      <c r="B753">
        <v>4000</v>
      </c>
      <c r="C753">
        <v>500</v>
      </c>
      <c r="D753">
        <v>100</v>
      </c>
      <c r="E753">
        <v>0</v>
      </c>
      <c r="F753">
        <v>13000</v>
      </c>
      <c r="G753">
        <v>1000</v>
      </c>
      <c r="H753">
        <v>2000</v>
      </c>
      <c r="I753">
        <v>400</v>
      </c>
      <c r="J753">
        <v>0</v>
      </c>
      <c r="K753">
        <v>0</v>
      </c>
      <c r="L753">
        <v>0</v>
      </c>
      <c r="M753">
        <v>-8200</v>
      </c>
      <c r="N753">
        <v>240001</v>
      </c>
      <c r="O753">
        <v>100000</v>
      </c>
      <c r="P753">
        <v>0</v>
      </c>
      <c r="Q753">
        <v>0</v>
      </c>
      <c r="R753">
        <v>0</v>
      </c>
    </row>
    <row r="754" spans="1:18" x14ac:dyDescent="0.25">
      <c r="A754" s="3">
        <v>42557</v>
      </c>
      <c r="B754">
        <v>4000</v>
      </c>
      <c r="C754">
        <v>500</v>
      </c>
      <c r="D754">
        <v>100</v>
      </c>
      <c r="E754">
        <v>0</v>
      </c>
      <c r="F754">
        <v>13000</v>
      </c>
      <c r="G754">
        <v>1000</v>
      </c>
      <c r="H754">
        <v>2000</v>
      </c>
      <c r="I754">
        <v>400</v>
      </c>
      <c r="J754">
        <v>0</v>
      </c>
      <c r="K754">
        <v>0</v>
      </c>
      <c r="L754">
        <v>0</v>
      </c>
      <c r="M754">
        <v>-8200</v>
      </c>
      <c r="N754">
        <v>240001</v>
      </c>
      <c r="O754">
        <v>100000</v>
      </c>
      <c r="P754">
        <v>0</v>
      </c>
      <c r="Q754">
        <v>0</v>
      </c>
      <c r="R754">
        <v>0</v>
      </c>
    </row>
    <row r="755" spans="1:18" x14ac:dyDescent="0.25">
      <c r="A755" s="3">
        <v>42558</v>
      </c>
      <c r="B755">
        <v>4000</v>
      </c>
      <c r="C755">
        <v>500</v>
      </c>
      <c r="D755">
        <v>100</v>
      </c>
      <c r="E755">
        <v>0</v>
      </c>
      <c r="F755">
        <v>13000</v>
      </c>
      <c r="G755">
        <v>1000</v>
      </c>
      <c r="H755">
        <v>2000</v>
      </c>
      <c r="I755">
        <v>400</v>
      </c>
      <c r="J755">
        <v>0</v>
      </c>
      <c r="K755">
        <v>0</v>
      </c>
      <c r="L755">
        <v>0</v>
      </c>
      <c r="M755">
        <v>-8200</v>
      </c>
      <c r="N755">
        <v>240001</v>
      </c>
      <c r="O755">
        <v>100000</v>
      </c>
      <c r="P755">
        <v>0</v>
      </c>
      <c r="Q755">
        <v>0</v>
      </c>
      <c r="R755">
        <v>0</v>
      </c>
    </row>
    <row r="756" spans="1:18" x14ac:dyDescent="0.25">
      <c r="A756" s="3">
        <v>42559</v>
      </c>
      <c r="B756">
        <v>4000</v>
      </c>
      <c r="C756">
        <v>500</v>
      </c>
      <c r="D756">
        <v>100</v>
      </c>
      <c r="E756">
        <v>0</v>
      </c>
      <c r="F756">
        <v>13000</v>
      </c>
      <c r="G756">
        <v>1000</v>
      </c>
      <c r="H756">
        <v>2000</v>
      </c>
      <c r="I756">
        <v>400</v>
      </c>
      <c r="J756">
        <v>0</v>
      </c>
      <c r="K756">
        <v>0</v>
      </c>
      <c r="L756">
        <v>0</v>
      </c>
      <c r="M756">
        <v>-8200</v>
      </c>
      <c r="N756">
        <v>240001</v>
      </c>
      <c r="O756">
        <v>100000</v>
      </c>
      <c r="P756">
        <v>0</v>
      </c>
      <c r="Q756">
        <v>0</v>
      </c>
      <c r="R756">
        <v>0</v>
      </c>
    </row>
    <row r="757" spans="1:18" x14ac:dyDescent="0.25">
      <c r="A757" s="3">
        <v>42562</v>
      </c>
      <c r="B757">
        <v>4000</v>
      </c>
      <c r="C757">
        <v>500</v>
      </c>
      <c r="D757">
        <v>100</v>
      </c>
      <c r="E757">
        <v>0</v>
      </c>
      <c r="F757">
        <v>13000</v>
      </c>
      <c r="G757">
        <v>1000</v>
      </c>
      <c r="H757">
        <v>2000</v>
      </c>
      <c r="I757">
        <v>400</v>
      </c>
      <c r="J757">
        <v>0</v>
      </c>
      <c r="K757">
        <v>0</v>
      </c>
      <c r="L757">
        <v>0</v>
      </c>
      <c r="M757">
        <v>-8200</v>
      </c>
      <c r="N757">
        <v>240001</v>
      </c>
      <c r="O757">
        <v>100000</v>
      </c>
      <c r="P757">
        <v>0</v>
      </c>
      <c r="Q757">
        <v>0</v>
      </c>
      <c r="R757">
        <v>0</v>
      </c>
    </row>
    <row r="758" spans="1:18" x14ac:dyDescent="0.25">
      <c r="A758" s="3">
        <v>42563</v>
      </c>
      <c r="B758">
        <v>4000</v>
      </c>
      <c r="C758">
        <v>500</v>
      </c>
      <c r="D758">
        <v>100</v>
      </c>
      <c r="E758">
        <v>0</v>
      </c>
      <c r="F758">
        <v>13000</v>
      </c>
      <c r="G758">
        <v>1000</v>
      </c>
      <c r="H758">
        <v>2000</v>
      </c>
      <c r="I758">
        <v>400</v>
      </c>
      <c r="J758">
        <v>0</v>
      </c>
      <c r="K758">
        <v>0</v>
      </c>
      <c r="L758">
        <v>0</v>
      </c>
      <c r="M758">
        <v>-8200</v>
      </c>
      <c r="N758">
        <v>240001</v>
      </c>
      <c r="O758">
        <v>100000</v>
      </c>
      <c r="P758">
        <v>0</v>
      </c>
      <c r="Q758">
        <v>0</v>
      </c>
      <c r="R758">
        <v>0</v>
      </c>
    </row>
    <row r="759" spans="1:18" x14ac:dyDescent="0.25">
      <c r="A759" s="3">
        <v>42564</v>
      </c>
      <c r="B759">
        <v>4000</v>
      </c>
      <c r="C759">
        <v>500</v>
      </c>
      <c r="D759">
        <v>100</v>
      </c>
      <c r="E759">
        <v>0</v>
      </c>
      <c r="F759">
        <v>13000</v>
      </c>
      <c r="G759">
        <v>1000</v>
      </c>
      <c r="H759">
        <v>2000</v>
      </c>
      <c r="I759">
        <v>400</v>
      </c>
      <c r="J759">
        <v>0</v>
      </c>
      <c r="K759">
        <v>0</v>
      </c>
      <c r="L759">
        <v>0</v>
      </c>
      <c r="M759">
        <v>-8200</v>
      </c>
      <c r="N759">
        <v>240001</v>
      </c>
      <c r="O759">
        <v>100000</v>
      </c>
      <c r="P759">
        <v>0</v>
      </c>
      <c r="Q759">
        <v>0</v>
      </c>
      <c r="R759">
        <v>0</v>
      </c>
    </row>
    <row r="760" spans="1:18" x14ac:dyDescent="0.25">
      <c r="A760" s="3">
        <v>42565</v>
      </c>
      <c r="B760">
        <v>4000</v>
      </c>
      <c r="C760">
        <v>500</v>
      </c>
      <c r="D760">
        <v>100</v>
      </c>
      <c r="E760">
        <v>0</v>
      </c>
      <c r="F760">
        <v>13000</v>
      </c>
      <c r="G760">
        <v>1000</v>
      </c>
      <c r="H760">
        <v>2000</v>
      </c>
      <c r="I760">
        <v>400</v>
      </c>
      <c r="J760">
        <v>0</v>
      </c>
      <c r="K760">
        <v>0</v>
      </c>
      <c r="L760">
        <v>0</v>
      </c>
      <c r="M760">
        <v>-8200</v>
      </c>
      <c r="N760">
        <v>240001</v>
      </c>
      <c r="O760">
        <v>100000</v>
      </c>
      <c r="P760">
        <v>0</v>
      </c>
      <c r="Q760">
        <v>0</v>
      </c>
      <c r="R760">
        <v>0</v>
      </c>
    </row>
    <row r="761" spans="1:18" x14ac:dyDescent="0.25">
      <c r="A761" s="3">
        <v>42566</v>
      </c>
      <c r="B761">
        <v>4000</v>
      </c>
      <c r="C761">
        <v>500</v>
      </c>
      <c r="D761">
        <v>100</v>
      </c>
      <c r="E761">
        <v>0</v>
      </c>
      <c r="F761">
        <v>13000</v>
      </c>
      <c r="G761">
        <v>1000</v>
      </c>
      <c r="H761">
        <v>2000</v>
      </c>
      <c r="I761">
        <v>400</v>
      </c>
      <c r="J761">
        <v>0</v>
      </c>
      <c r="K761">
        <v>0</v>
      </c>
      <c r="L761">
        <v>0</v>
      </c>
      <c r="M761">
        <v>-8200</v>
      </c>
      <c r="N761">
        <v>240001</v>
      </c>
      <c r="O761">
        <v>100000</v>
      </c>
      <c r="P761">
        <v>0</v>
      </c>
      <c r="Q761">
        <v>0</v>
      </c>
      <c r="R761">
        <v>0</v>
      </c>
    </row>
    <row r="762" spans="1:18" x14ac:dyDescent="0.25">
      <c r="A762" s="3">
        <v>42569</v>
      </c>
      <c r="B762">
        <v>4000</v>
      </c>
      <c r="C762">
        <v>500</v>
      </c>
      <c r="D762">
        <v>100</v>
      </c>
      <c r="E762">
        <v>0</v>
      </c>
      <c r="F762">
        <v>13000</v>
      </c>
      <c r="G762">
        <v>1000</v>
      </c>
      <c r="H762">
        <v>2000</v>
      </c>
      <c r="I762">
        <v>400</v>
      </c>
      <c r="J762">
        <v>0</v>
      </c>
      <c r="K762">
        <v>0</v>
      </c>
      <c r="L762">
        <v>0</v>
      </c>
      <c r="M762">
        <v>-8200</v>
      </c>
      <c r="N762">
        <v>240001</v>
      </c>
      <c r="O762">
        <v>100000</v>
      </c>
      <c r="P762">
        <v>0</v>
      </c>
      <c r="Q762">
        <v>0</v>
      </c>
      <c r="R762">
        <v>0</v>
      </c>
    </row>
    <row r="763" spans="1:18" x14ac:dyDescent="0.25">
      <c r="A763" s="3">
        <v>42570</v>
      </c>
      <c r="B763">
        <v>4000</v>
      </c>
      <c r="C763">
        <v>500</v>
      </c>
      <c r="D763">
        <v>100</v>
      </c>
      <c r="E763">
        <v>0</v>
      </c>
      <c r="F763">
        <v>13000</v>
      </c>
      <c r="G763">
        <v>1000</v>
      </c>
      <c r="H763">
        <v>2000</v>
      </c>
      <c r="I763">
        <v>400</v>
      </c>
      <c r="J763">
        <v>0</v>
      </c>
      <c r="K763">
        <v>0</v>
      </c>
      <c r="L763">
        <v>0</v>
      </c>
      <c r="M763">
        <v>-8200</v>
      </c>
      <c r="N763">
        <v>240001</v>
      </c>
      <c r="O763">
        <v>100000</v>
      </c>
      <c r="P763">
        <v>0</v>
      </c>
      <c r="Q763">
        <v>0</v>
      </c>
      <c r="R763">
        <v>0</v>
      </c>
    </row>
    <row r="764" spans="1:18" x14ac:dyDescent="0.25">
      <c r="A764" s="3">
        <v>42571</v>
      </c>
      <c r="B764">
        <v>4000</v>
      </c>
      <c r="C764">
        <v>500</v>
      </c>
      <c r="D764">
        <v>100</v>
      </c>
      <c r="E764">
        <v>0</v>
      </c>
      <c r="F764">
        <v>13000</v>
      </c>
      <c r="G764">
        <v>1000</v>
      </c>
      <c r="H764">
        <v>2000</v>
      </c>
      <c r="I764">
        <v>400</v>
      </c>
      <c r="J764">
        <v>0</v>
      </c>
      <c r="K764">
        <v>0</v>
      </c>
      <c r="L764">
        <v>0</v>
      </c>
      <c r="M764">
        <v>-8200</v>
      </c>
      <c r="N764">
        <v>240001</v>
      </c>
      <c r="O764">
        <v>100000</v>
      </c>
      <c r="P764">
        <v>0</v>
      </c>
      <c r="Q764">
        <v>0</v>
      </c>
      <c r="R764">
        <v>0</v>
      </c>
    </row>
    <row r="765" spans="1:18" x14ac:dyDescent="0.25">
      <c r="A765" s="3">
        <v>42572</v>
      </c>
      <c r="B765">
        <v>4000</v>
      </c>
      <c r="C765">
        <v>500</v>
      </c>
      <c r="D765">
        <v>100</v>
      </c>
      <c r="E765">
        <v>0</v>
      </c>
      <c r="F765">
        <v>13000</v>
      </c>
      <c r="G765">
        <v>1000</v>
      </c>
      <c r="H765">
        <v>2000</v>
      </c>
      <c r="I765">
        <v>400</v>
      </c>
      <c r="J765">
        <v>0</v>
      </c>
      <c r="K765">
        <v>0</v>
      </c>
      <c r="L765">
        <v>0</v>
      </c>
      <c r="M765">
        <v>-8200</v>
      </c>
      <c r="N765">
        <v>240001</v>
      </c>
      <c r="O765">
        <v>100000</v>
      </c>
      <c r="P765">
        <v>0</v>
      </c>
      <c r="Q765">
        <v>0</v>
      </c>
      <c r="R765">
        <v>0</v>
      </c>
    </row>
    <row r="766" spans="1:18" x14ac:dyDescent="0.25">
      <c r="A766" s="3">
        <v>42573</v>
      </c>
      <c r="B766">
        <v>4000</v>
      </c>
      <c r="C766">
        <v>500</v>
      </c>
      <c r="D766">
        <v>100</v>
      </c>
      <c r="E766">
        <v>0</v>
      </c>
      <c r="F766">
        <v>13000</v>
      </c>
      <c r="G766">
        <v>1000</v>
      </c>
      <c r="H766">
        <v>2000</v>
      </c>
      <c r="I766">
        <v>400</v>
      </c>
      <c r="J766">
        <v>0</v>
      </c>
      <c r="K766">
        <v>0</v>
      </c>
      <c r="L766">
        <v>0</v>
      </c>
      <c r="M766">
        <v>-8200</v>
      </c>
      <c r="N766">
        <v>240001</v>
      </c>
      <c r="O766">
        <v>100000</v>
      </c>
      <c r="P766">
        <v>0</v>
      </c>
      <c r="Q766">
        <v>0</v>
      </c>
      <c r="R766">
        <v>0</v>
      </c>
    </row>
    <row r="767" spans="1:18" x14ac:dyDescent="0.25">
      <c r="A767" s="3">
        <v>42576</v>
      </c>
      <c r="B767">
        <v>4000</v>
      </c>
      <c r="C767">
        <v>500</v>
      </c>
      <c r="D767">
        <v>100</v>
      </c>
      <c r="E767">
        <v>0</v>
      </c>
      <c r="F767">
        <v>13000</v>
      </c>
      <c r="G767">
        <v>1000</v>
      </c>
      <c r="H767">
        <v>2000</v>
      </c>
      <c r="I767">
        <v>400</v>
      </c>
      <c r="J767">
        <v>0</v>
      </c>
      <c r="K767">
        <v>0</v>
      </c>
      <c r="L767">
        <v>0</v>
      </c>
      <c r="M767">
        <v>-8200</v>
      </c>
      <c r="N767">
        <v>240001</v>
      </c>
      <c r="O767">
        <v>100000</v>
      </c>
      <c r="P767">
        <v>0</v>
      </c>
      <c r="Q767">
        <v>0</v>
      </c>
      <c r="R767">
        <v>0</v>
      </c>
    </row>
    <row r="768" spans="1:18" x14ac:dyDescent="0.25">
      <c r="A768" s="3">
        <v>42577</v>
      </c>
      <c r="B768">
        <v>4000</v>
      </c>
      <c r="C768">
        <v>500</v>
      </c>
      <c r="D768">
        <v>100</v>
      </c>
      <c r="E768">
        <v>0</v>
      </c>
      <c r="F768">
        <v>13000</v>
      </c>
      <c r="G768">
        <v>1000</v>
      </c>
      <c r="H768">
        <v>2000</v>
      </c>
      <c r="I768">
        <v>400</v>
      </c>
      <c r="J768">
        <v>0</v>
      </c>
      <c r="K768">
        <v>0</v>
      </c>
      <c r="L768">
        <v>0</v>
      </c>
      <c r="M768">
        <v>-8200</v>
      </c>
      <c r="N768">
        <v>240001</v>
      </c>
      <c r="O768">
        <v>100000</v>
      </c>
      <c r="P768">
        <v>0</v>
      </c>
      <c r="Q768">
        <v>0</v>
      </c>
      <c r="R768">
        <v>0</v>
      </c>
    </row>
    <row r="769" spans="1:18" x14ac:dyDescent="0.25">
      <c r="A769" s="3">
        <v>42578</v>
      </c>
      <c r="B769">
        <v>4000</v>
      </c>
      <c r="C769">
        <v>500</v>
      </c>
      <c r="D769">
        <v>100</v>
      </c>
      <c r="E769">
        <v>0</v>
      </c>
      <c r="F769">
        <v>13000</v>
      </c>
      <c r="G769">
        <v>1000</v>
      </c>
      <c r="H769">
        <v>2000</v>
      </c>
      <c r="I769">
        <v>400</v>
      </c>
      <c r="J769">
        <v>0</v>
      </c>
      <c r="K769">
        <v>0</v>
      </c>
      <c r="L769">
        <v>0</v>
      </c>
      <c r="M769">
        <v>-8200</v>
      </c>
      <c r="N769">
        <v>240001</v>
      </c>
      <c r="O769">
        <v>100000</v>
      </c>
      <c r="P769">
        <v>0</v>
      </c>
      <c r="Q769">
        <v>0</v>
      </c>
      <c r="R769">
        <v>0</v>
      </c>
    </row>
    <row r="770" spans="1:18" x14ac:dyDescent="0.25">
      <c r="A770" s="3">
        <v>42579</v>
      </c>
      <c r="B770">
        <v>4000</v>
      </c>
      <c r="C770">
        <v>500</v>
      </c>
      <c r="D770">
        <v>100</v>
      </c>
      <c r="E770">
        <v>0</v>
      </c>
      <c r="F770">
        <v>13000</v>
      </c>
      <c r="G770">
        <v>1000</v>
      </c>
      <c r="H770">
        <v>2000</v>
      </c>
      <c r="I770">
        <v>400</v>
      </c>
      <c r="J770">
        <v>0</v>
      </c>
      <c r="K770">
        <v>0</v>
      </c>
      <c r="L770">
        <v>0</v>
      </c>
      <c r="M770">
        <v>-8200</v>
      </c>
      <c r="N770">
        <v>240001</v>
      </c>
      <c r="O770">
        <v>100000</v>
      </c>
      <c r="P770">
        <v>0</v>
      </c>
      <c r="Q770">
        <v>0</v>
      </c>
      <c r="R770">
        <v>0</v>
      </c>
    </row>
    <row r="771" spans="1:18" x14ac:dyDescent="0.25">
      <c r="A771" s="3">
        <v>42580</v>
      </c>
      <c r="B771">
        <v>4000</v>
      </c>
      <c r="C771">
        <v>500</v>
      </c>
      <c r="D771">
        <v>100</v>
      </c>
      <c r="E771">
        <v>0</v>
      </c>
      <c r="F771">
        <v>13000</v>
      </c>
      <c r="G771">
        <v>1000</v>
      </c>
      <c r="H771">
        <v>2000</v>
      </c>
      <c r="I771">
        <v>400</v>
      </c>
      <c r="J771">
        <v>0</v>
      </c>
      <c r="K771">
        <v>0</v>
      </c>
      <c r="L771">
        <v>0</v>
      </c>
      <c r="M771">
        <v>-8200</v>
      </c>
      <c r="N771">
        <v>240001</v>
      </c>
      <c r="O771">
        <v>100000</v>
      </c>
      <c r="P771">
        <v>0</v>
      </c>
      <c r="Q771">
        <v>0</v>
      </c>
      <c r="R771">
        <v>0</v>
      </c>
    </row>
    <row r="772" spans="1:18" x14ac:dyDescent="0.25">
      <c r="A772" s="3">
        <v>42583</v>
      </c>
      <c r="B772">
        <v>4000</v>
      </c>
      <c r="C772">
        <v>500</v>
      </c>
      <c r="D772">
        <v>100</v>
      </c>
      <c r="E772">
        <v>0</v>
      </c>
      <c r="F772">
        <v>13000</v>
      </c>
      <c r="G772">
        <v>1000</v>
      </c>
      <c r="H772">
        <v>2000</v>
      </c>
      <c r="I772">
        <v>400</v>
      </c>
      <c r="J772">
        <v>0</v>
      </c>
      <c r="K772">
        <v>0</v>
      </c>
      <c r="L772">
        <v>0</v>
      </c>
      <c r="M772">
        <v>-8200</v>
      </c>
      <c r="N772">
        <v>240001</v>
      </c>
      <c r="O772">
        <v>100000</v>
      </c>
      <c r="P772">
        <v>0</v>
      </c>
      <c r="Q772">
        <v>0</v>
      </c>
      <c r="R772">
        <v>0</v>
      </c>
    </row>
    <row r="773" spans="1:18" x14ac:dyDescent="0.25">
      <c r="A773" s="3">
        <v>42584</v>
      </c>
      <c r="B773">
        <v>4000</v>
      </c>
      <c r="C773">
        <v>500</v>
      </c>
      <c r="D773">
        <v>100</v>
      </c>
      <c r="E773">
        <v>0</v>
      </c>
      <c r="F773">
        <v>13000</v>
      </c>
      <c r="G773">
        <v>1000</v>
      </c>
      <c r="H773">
        <v>2000</v>
      </c>
      <c r="I773">
        <v>400</v>
      </c>
      <c r="J773">
        <v>0</v>
      </c>
      <c r="K773">
        <v>0</v>
      </c>
      <c r="L773">
        <v>0</v>
      </c>
      <c r="M773">
        <v>-8200</v>
      </c>
      <c r="N773">
        <v>240001</v>
      </c>
      <c r="O773">
        <v>100000</v>
      </c>
      <c r="P773">
        <v>0</v>
      </c>
      <c r="Q773">
        <v>0</v>
      </c>
      <c r="R773">
        <v>0</v>
      </c>
    </row>
    <row r="774" spans="1:18" x14ac:dyDescent="0.25">
      <c r="A774" s="3">
        <v>42585</v>
      </c>
      <c r="B774">
        <v>4000</v>
      </c>
      <c r="C774">
        <v>500</v>
      </c>
      <c r="D774">
        <v>100</v>
      </c>
      <c r="E774">
        <v>0</v>
      </c>
      <c r="F774">
        <v>13000</v>
      </c>
      <c r="G774">
        <v>1000</v>
      </c>
      <c r="H774">
        <v>2000</v>
      </c>
      <c r="I774">
        <v>400</v>
      </c>
      <c r="J774">
        <v>0</v>
      </c>
      <c r="K774">
        <v>0</v>
      </c>
      <c r="L774">
        <v>0</v>
      </c>
      <c r="M774">
        <v>-8200</v>
      </c>
      <c r="N774">
        <v>240001</v>
      </c>
      <c r="O774">
        <v>100000</v>
      </c>
      <c r="P774">
        <v>0</v>
      </c>
      <c r="Q774">
        <v>0</v>
      </c>
      <c r="R774">
        <v>0</v>
      </c>
    </row>
    <row r="775" spans="1:18" x14ac:dyDescent="0.25">
      <c r="A775" s="3">
        <v>42586</v>
      </c>
      <c r="B775">
        <v>4000</v>
      </c>
      <c r="C775">
        <v>500</v>
      </c>
      <c r="D775">
        <v>100</v>
      </c>
      <c r="E775">
        <v>0</v>
      </c>
      <c r="F775">
        <v>13000</v>
      </c>
      <c r="G775">
        <v>1000</v>
      </c>
      <c r="H775">
        <v>2000</v>
      </c>
      <c r="I775">
        <v>400</v>
      </c>
      <c r="J775">
        <v>0</v>
      </c>
      <c r="K775">
        <v>0</v>
      </c>
      <c r="L775">
        <v>0</v>
      </c>
      <c r="M775">
        <v>-8200</v>
      </c>
      <c r="N775">
        <v>240001</v>
      </c>
      <c r="O775">
        <v>100000</v>
      </c>
      <c r="P775">
        <v>0</v>
      </c>
      <c r="Q775">
        <v>0</v>
      </c>
      <c r="R775">
        <v>0</v>
      </c>
    </row>
    <row r="776" spans="1:18" x14ac:dyDescent="0.25">
      <c r="A776" s="3">
        <v>42587</v>
      </c>
      <c r="B776">
        <v>4000</v>
      </c>
      <c r="C776">
        <v>500</v>
      </c>
      <c r="D776">
        <v>100</v>
      </c>
      <c r="E776">
        <v>0</v>
      </c>
      <c r="F776">
        <v>13000</v>
      </c>
      <c r="G776">
        <v>1000</v>
      </c>
      <c r="H776">
        <v>2000</v>
      </c>
      <c r="I776">
        <v>400</v>
      </c>
      <c r="J776">
        <v>0</v>
      </c>
      <c r="K776">
        <v>0</v>
      </c>
      <c r="L776">
        <v>0</v>
      </c>
      <c r="M776">
        <v>-8200</v>
      </c>
      <c r="N776">
        <v>240001</v>
      </c>
      <c r="O776">
        <v>100000</v>
      </c>
      <c r="P776">
        <v>0</v>
      </c>
      <c r="Q776">
        <v>0</v>
      </c>
      <c r="R776">
        <v>0</v>
      </c>
    </row>
    <row r="777" spans="1:18" x14ac:dyDescent="0.25">
      <c r="A777" s="3">
        <v>42590</v>
      </c>
      <c r="B777">
        <v>4000</v>
      </c>
      <c r="C777">
        <v>500</v>
      </c>
      <c r="D777">
        <v>100</v>
      </c>
      <c r="E777">
        <v>0</v>
      </c>
      <c r="F777">
        <v>13000</v>
      </c>
      <c r="G777">
        <v>1000</v>
      </c>
      <c r="H777">
        <v>2000</v>
      </c>
      <c r="I777">
        <v>400</v>
      </c>
      <c r="J777">
        <v>0</v>
      </c>
      <c r="K777">
        <v>0</v>
      </c>
      <c r="L777">
        <v>0</v>
      </c>
      <c r="M777">
        <v>-8200</v>
      </c>
      <c r="N777">
        <v>240001</v>
      </c>
      <c r="O777">
        <v>100000</v>
      </c>
      <c r="P777">
        <v>0</v>
      </c>
      <c r="Q777">
        <v>0</v>
      </c>
      <c r="R777">
        <v>0</v>
      </c>
    </row>
    <row r="778" spans="1:18" x14ac:dyDescent="0.25">
      <c r="A778" s="3">
        <v>42591</v>
      </c>
      <c r="B778">
        <v>4000</v>
      </c>
      <c r="C778">
        <v>500</v>
      </c>
      <c r="D778">
        <v>100</v>
      </c>
      <c r="E778">
        <v>0</v>
      </c>
      <c r="F778">
        <v>13000</v>
      </c>
      <c r="G778">
        <v>1000</v>
      </c>
      <c r="H778">
        <v>2000</v>
      </c>
      <c r="I778">
        <v>400</v>
      </c>
      <c r="J778">
        <v>0</v>
      </c>
      <c r="K778">
        <v>0</v>
      </c>
      <c r="L778">
        <v>0</v>
      </c>
      <c r="M778">
        <v>-8200</v>
      </c>
      <c r="N778">
        <v>240001</v>
      </c>
      <c r="O778">
        <v>100000</v>
      </c>
      <c r="P778">
        <v>0</v>
      </c>
      <c r="Q778">
        <v>0</v>
      </c>
      <c r="R778">
        <v>0</v>
      </c>
    </row>
    <row r="779" spans="1:18" x14ac:dyDescent="0.25">
      <c r="A779" s="3">
        <v>42592</v>
      </c>
      <c r="B779">
        <v>4000</v>
      </c>
      <c r="C779">
        <v>500</v>
      </c>
      <c r="D779">
        <v>100</v>
      </c>
      <c r="E779">
        <v>0</v>
      </c>
      <c r="F779">
        <v>13000</v>
      </c>
      <c r="G779">
        <v>1000</v>
      </c>
      <c r="H779">
        <v>2000</v>
      </c>
      <c r="I779">
        <v>400</v>
      </c>
      <c r="J779">
        <v>0</v>
      </c>
      <c r="K779">
        <v>0</v>
      </c>
      <c r="L779">
        <v>0</v>
      </c>
      <c r="M779">
        <v>-8200</v>
      </c>
      <c r="N779">
        <v>240001</v>
      </c>
      <c r="O779">
        <v>100000</v>
      </c>
      <c r="P779">
        <v>0</v>
      </c>
      <c r="Q779">
        <v>0</v>
      </c>
      <c r="R779">
        <v>0</v>
      </c>
    </row>
    <row r="780" spans="1:18" x14ac:dyDescent="0.25">
      <c r="A780" s="3">
        <v>42593</v>
      </c>
      <c r="B780">
        <v>4000</v>
      </c>
      <c r="C780">
        <v>500</v>
      </c>
      <c r="D780">
        <v>100</v>
      </c>
      <c r="E780">
        <v>0</v>
      </c>
      <c r="F780">
        <v>13000</v>
      </c>
      <c r="G780">
        <v>1000</v>
      </c>
      <c r="H780">
        <v>2000</v>
      </c>
      <c r="I780">
        <v>400</v>
      </c>
      <c r="J780">
        <v>0</v>
      </c>
      <c r="K780">
        <v>0</v>
      </c>
      <c r="L780">
        <v>0</v>
      </c>
      <c r="M780">
        <v>-8200</v>
      </c>
      <c r="N780">
        <v>240001</v>
      </c>
      <c r="O780">
        <v>100000</v>
      </c>
      <c r="P780">
        <v>0</v>
      </c>
      <c r="Q780">
        <v>0</v>
      </c>
      <c r="R780">
        <v>0</v>
      </c>
    </row>
    <row r="781" spans="1:18" x14ac:dyDescent="0.25">
      <c r="A781" s="3">
        <v>42594</v>
      </c>
      <c r="B781">
        <v>4000</v>
      </c>
      <c r="C781">
        <v>500</v>
      </c>
      <c r="D781">
        <v>100</v>
      </c>
      <c r="E781">
        <v>0</v>
      </c>
      <c r="F781">
        <v>13000</v>
      </c>
      <c r="G781">
        <v>1000</v>
      </c>
      <c r="H781">
        <v>2000</v>
      </c>
      <c r="I781">
        <v>400</v>
      </c>
      <c r="J781">
        <v>0</v>
      </c>
      <c r="K781">
        <v>0</v>
      </c>
      <c r="L781">
        <v>0</v>
      </c>
      <c r="M781">
        <v>-8200</v>
      </c>
      <c r="N781">
        <v>240001</v>
      </c>
      <c r="O781">
        <v>100000</v>
      </c>
      <c r="P781">
        <v>0</v>
      </c>
      <c r="Q781">
        <v>0</v>
      </c>
      <c r="R781">
        <v>0</v>
      </c>
    </row>
    <row r="782" spans="1:18" x14ac:dyDescent="0.25">
      <c r="A782" s="3">
        <v>42597</v>
      </c>
      <c r="B782">
        <v>4000</v>
      </c>
      <c r="C782">
        <v>500</v>
      </c>
      <c r="D782">
        <v>100</v>
      </c>
      <c r="E782">
        <v>0</v>
      </c>
      <c r="F782">
        <v>13000</v>
      </c>
      <c r="G782">
        <v>1000</v>
      </c>
      <c r="H782">
        <v>2000</v>
      </c>
      <c r="I782">
        <v>400</v>
      </c>
      <c r="J782">
        <v>0</v>
      </c>
      <c r="K782">
        <v>0</v>
      </c>
      <c r="L782">
        <v>0</v>
      </c>
      <c r="M782">
        <v>-8200</v>
      </c>
      <c r="N782">
        <v>240001</v>
      </c>
      <c r="O782">
        <v>100000</v>
      </c>
      <c r="P782">
        <v>0</v>
      </c>
      <c r="Q782">
        <v>0</v>
      </c>
      <c r="R782">
        <v>0</v>
      </c>
    </row>
    <row r="783" spans="1:18" x14ac:dyDescent="0.25">
      <c r="A783" s="3">
        <v>42598</v>
      </c>
      <c r="B783">
        <v>4000</v>
      </c>
      <c r="C783">
        <v>500</v>
      </c>
      <c r="D783">
        <v>100</v>
      </c>
      <c r="E783">
        <v>0</v>
      </c>
      <c r="F783">
        <v>13000</v>
      </c>
      <c r="G783">
        <v>1000</v>
      </c>
      <c r="H783">
        <v>2000</v>
      </c>
      <c r="I783">
        <v>400</v>
      </c>
      <c r="J783">
        <v>0</v>
      </c>
      <c r="K783">
        <v>0</v>
      </c>
      <c r="L783">
        <v>0</v>
      </c>
      <c r="M783">
        <v>-8200</v>
      </c>
      <c r="N783">
        <v>240001</v>
      </c>
      <c r="O783">
        <v>100000</v>
      </c>
      <c r="P783">
        <v>0</v>
      </c>
      <c r="Q783">
        <v>0</v>
      </c>
      <c r="R783">
        <v>0</v>
      </c>
    </row>
    <row r="784" spans="1:18" x14ac:dyDescent="0.25">
      <c r="A784" s="3">
        <v>42599</v>
      </c>
      <c r="B784">
        <v>4000</v>
      </c>
      <c r="C784">
        <v>500</v>
      </c>
      <c r="D784">
        <v>100</v>
      </c>
      <c r="E784">
        <v>0</v>
      </c>
      <c r="F784">
        <v>13000</v>
      </c>
      <c r="G784">
        <v>1000</v>
      </c>
      <c r="H784">
        <v>2000</v>
      </c>
      <c r="I784">
        <v>400</v>
      </c>
      <c r="J784">
        <v>0</v>
      </c>
      <c r="K784">
        <v>0</v>
      </c>
      <c r="L784">
        <v>0</v>
      </c>
      <c r="M784">
        <v>-8200</v>
      </c>
      <c r="N784">
        <v>240001</v>
      </c>
      <c r="O784">
        <v>100000</v>
      </c>
      <c r="P784">
        <v>0</v>
      </c>
      <c r="Q784">
        <v>0</v>
      </c>
      <c r="R784">
        <v>0</v>
      </c>
    </row>
    <row r="785" spans="1:18" x14ac:dyDescent="0.25">
      <c r="A785" s="3">
        <v>42600</v>
      </c>
      <c r="B785">
        <v>4000</v>
      </c>
      <c r="C785">
        <v>500</v>
      </c>
      <c r="D785">
        <v>100</v>
      </c>
      <c r="E785">
        <v>0</v>
      </c>
      <c r="F785">
        <v>13000</v>
      </c>
      <c r="G785">
        <v>1000</v>
      </c>
      <c r="H785">
        <v>2000</v>
      </c>
      <c r="I785">
        <v>400</v>
      </c>
      <c r="J785">
        <v>0</v>
      </c>
      <c r="K785">
        <v>0</v>
      </c>
      <c r="L785">
        <v>0</v>
      </c>
      <c r="M785">
        <v>-8200</v>
      </c>
      <c r="N785">
        <v>240001</v>
      </c>
      <c r="O785">
        <v>100000</v>
      </c>
      <c r="P785">
        <v>0</v>
      </c>
      <c r="Q785">
        <v>0</v>
      </c>
      <c r="R785">
        <v>0</v>
      </c>
    </row>
    <row r="786" spans="1:18" x14ac:dyDescent="0.25">
      <c r="A786" s="3">
        <v>42601</v>
      </c>
      <c r="B786">
        <v>4000</v>
      </c>
      <c r="C786">
        <v>500</v>
      </c>
      <c r="D786">
        <v>100</v>
      </c>
      <c r="E786">
        <v>0</v>
      </c>
      <c r="F786">
        <v>13000</v>
      </c>
      <c r="G786">
        <v>1000</v>
      </c>
      <c r="H786">
        <v>2000</v>
      </c>
      <c r="I786">
        <v>400</v>
      </c>
      <c r="J786">
        <v>0</v>
      </c>
      <c r="K786">
        <v>0</v>
      </c>
      <c r="L786">
        <v>0</v>
      </c>
      <c r="M786">
        <v>-8200</v>
      </c>
      <c r="N786">
        <v>240001</v>
      </c>
      <c r="O786">
        <v>100000</v>
      </c>
      <c r="P786">
        <v>0</v>
      </c>
      <c r="Q786">
        <v>0</v>
      </c>
      <c r="R786">
        <v>0</v>
      </c>
    </row>
    <row r="787" spans="1:18" x14ac:dyDescent="0.25">
      <c r="A787" s="3">
        <v>42604</v>
      </c>
      <c r="B787">
        <v>4000</v>
      </c>
      <c r="C787">
        <v>500</v>
      </c>
      <c r="D787">
        <v>100</v>
      </c>
      <c r="E787">
        <v>0</v>
      </c>
      <c r="F787">
        <v>13000</v>
      </c>
      <c r="G787">
        <v>1000</v>
      </c>
      <c r="H787">
        <v>2000</v>
      </c>
      <c r="I787">
        <v>400</v>
      </c>
      <c r="J787">
        <v>0</v>
      </c>
      <c r="K787">
        <v>0</v>
      </c>
      <c r="L787">
        <v>0</v>
      </c>
      <c r="M787">
        <v>-8200</v>
      </c>
      <c r="N787">
        <v>240001</v>
      </c>
      <c r="O787">
        <v>100000</v>
      </c>
      <c r="P787">
        <v>0</v>
      </c>
      <c r="Q787">
        <v>0</v>
      </c>
      <c r="R787">
        <v>0</v>
      </c>
    </row>
    <row r="788" spans="1:18" x14ac:dyDescent="0.25">
      <c r="A788" s="3">
        <v>42605</v>
      </c>
      <c r="B788">
        <v>4000</v>
      </c>
      <c r="C788">
        <v>500</v>
      </c>
      <c r="D788">
        <v>100</v>
      </c>
      <c r="E788">
        <v>0</v>
      </c>
      <c r="F788">
        <v>13000</v>
      </c>
      <c r="G788">
        <v>1000</v>
      </c>
      <c r="H788">
        <v>2000</v>
      </c>
      <c r="I788">
        <v>400</v>
      </c>
      <c r="J788">
        <v>0</v>
      </c>
      <c r="K788">
        <v>0</v>
      </c>
      <c r="L788">
        <v>0</v>
      </c>
      <c r="M788">
        <v>-8200</v>
      </c>
      <c r="N788">
        <v>240001</v>
      </c>
      <c r="O788">
        <v>100000</v>
      </c>
      <c r="P788">
        <v>0</v>
      </c>
      <c r="Q788">
        <v>0</v>
      </c>
      <c r="R788">
        <v>0</v>
      </c>
    </row>
    <row r="789" spans="1:18" x14ac:dyDescent="0.25">
      <c r="A789" s="3">
        <v>42606</v>
      </c>
      <c r="B789">
        <v>4000</v>
      </c>
      <c r="C789">
        <v>500</v>
      </c>
      <c r="D789">
        <v>100</v>
      </c>
      <c r="E789">
        <v>0</v>
      </c>
      <c r="F789">
        <v>13000</v>
      </c>
      <c r="G789">
        <v>1000</v>
      </c>
      <c r="H789">
        <v>2000</v>
      </c>
      <c r="I789">
        <v>400</v>
      </c>
      <c r="J789">
        <v>0</v>
      </c>
      <c r="K789">
        <v>0</v>
      </c>
      <c r="L789">
        <v>0</v>
      </c>
      <c r="M789">
        <v>-8200</v>
      </c>
      <c r="N789">
        <v>240001</v>
      </c>
      <c r="O789">
        <v>100000</v>
      </c>
      <c r="P789">
        <v>0</v>
      </c>
      <c r="Q789">
        <v>0</v>
      </c>
      <c r="R789">
        <v>0</v>
      </c>
    </row>
    <row r="790" spans="1:18" x14ac:dyDescent="0.25">
      <c r="A790" s="3">
        <v>42607</v>
      </c>
      <c r="B790">
        <v>4000</v>
      </c>
      <c r="C790">
        <v>500</v>
      </c>
      <c r="D790">
        <v>100</v>
      </c>
      <c r="E790">
        <v>0</v>
      </c>
      <c r="F790">
        <v>13000</v>
      </c>
      <c r="G790">
        <v>1000</v>
      </c>
      <c r="H790">
        <v>2000</v>
      </c>
      <c r="I790">
        <v>400</v>
      </c>
      <c r="J790">
        <v>0</v>
      </c>
      <c r="K790">
        <v>0</v>
      </c>
      <c r="L790">
        <v>0</v>
      </c>
      <c r="M790">
        <v>-8200</v>
      </c>
      <c r="N790">
        <v>240001</v>
      </c>
      <c r="O790">
        <v>100000</v>
      </c>
      <c r="P790">
        <v>0</v>
      </c>
      <c r="Q790">
        <v>0</v>
      </c>
      <c r="R790">
        <v>0</v>
      </c>
    </row>
    <row r="791" spans="1:18" x14ac:dyDescent="0.25">
      <c r="A791" s="3">
        <v>42608</v>
      </c>
      <c r="B791">
        <v>4000</v>
      </c>
      <c r="C791">
        <v>500</v>
      </c>
      <c r="D791">
        <v>100</v>
      </c>
      <c r="E791">
        <v>0</v>
      </c>
      <c r="F791">
        <v>13000</v>
      </c>
      <c r="G791">
        <v>1000</v>
      </c>
      <c r="H791">
        <v>2000</v>
      </c>
      <c r="I791">
        <v>400</v>
      </c>
      <c r="J791">
        <v>0</v>
      </c>
      <c r="K791">
        <v>0</v>
      </c>
      <c r="L791">
        <v>0</v>
      </c>
      <c r="M791">
        <v>-8200</v>
      </c>
      <c r="N791">
        <v>240001</v>
      </c>
      <c r="O791">
        <v>100000</v>
      </c>
      <c r="P791">
        <v>0</v>
      </c>
      <c r="Q791">
        <v>0</v>
      </c>
      <c r="R791">
        <v>0</v>
      </c>
    </row>
    <row r="792" spans="1:18" x14ac:dyDescent="0.25">
      <c r="A792" s="3">
        <v>42611</v>
      </c>
      <c r="B792">
        <v>4000</v>
      </c>
      <c r="C792">
        <v>500</v>
      </c>
      <c r="D792">
        <v>100</v>
      </c>
      <c r="E792">
        <v>0</v>
      </c>
      <c r="F792">
        <v>13000</v>
      </c>
      <c r="G792">
        <v>1000</v>
      </c>
      <c r="H792">
        <v>2000</v>
      </c>
      <c r="I792">
        <v>400</v>
      </c>
      <c r="J792">
        <v>0</v>
      </c>
      <c r="K792">
        <v>0</v>
      </c>
      <c r="L792">
        <v>0</v>
      </c>
      <c r="M792">
        <v>-8200</v>
      </c>
      <c r="N792">
        <v>240001</v>
      </c>
      <c r="O792">
        <v>100000</v>
      </c>
      <c r="P792">
        <v>0</v>
      </c>
      <c r="Q792">
        <v>0</v>
      </c>
      <c r="R792">
        <v>0</v>
      </c>
    </row>
    <row r="793" spans="1:18" x14ac:dyDescent="0.25">
      <c r="A793" s="3">
        <v>42612</v>
      </c>
      <c r="B793">
        <v>4000</v>
      </c>
      <c r="C793">
        <v>500</v>
      </c>
      <c r="D793">
        <v>100</v>
      </c>
      <c r="E793">
        <v>0</v>
      </c>
      <c r="F793">
        <v>13000</v>
      </c>
      <c r="G793">
        <v>1000</v>
      </c>
      <c r="H793">
        <v>2000</v>
      </c>
      <c r="I793">
        <v>400</v>
      </c>
      <c r="J793">
        <v>0</v>
      </c>
      <c r="K793">
        <v>0</v>
      </c>
      <c r="L793">
        <v>0</v>
      </c>
      <c r="M793">
        <v>-8200</v>
      </c>
      <c r="N793">
        <v>240001</v>
      </c>
      <c r="O793">
        <v>100000</v>
      </c>
      <c r="P793">
        <v>0</v>
      </c>
      <c r="Q793">
        <v>0</v>
      </c>
      <c r="R793">
        <v>0</v>
      </c>
    </row>
    <row r="794" spans="1:18" x14ac:dyDescent="0.25">
      <c r="A794" s="3">
        <v>42613</v>
      </c>
      <c r="B794">
        <v>4000</v>
      </c>
      <c r="C794">
        <v>500</v>
      </c>
      <c r="D794">
        <v>100</v>
      </c>
      <c r="E794">
        <v>0</v>
      </c>
      <c r="F794">
        <v>13000</v>
      </c>
      <c r="G794">
        <v>1000</v>
      </c>
      <c r="H794">
        <v>2000</v>
      </c>
      <c r="I794">
        <v>400</v>
      </c>
      <c r="J794">
        <v>0</v>
      </c>
      <c r="K794">
        <v>0</v>
      </c>
      <c r="L794">
        <v>0</v>
      </c>
      <c r="M794">
        <v>-8200</v>
      </c>
      <c r="N794">
        <v>240001</v>
      </c>
      <c r="O794">
        <v>100000</v>
      </c>
      <c r="P794">
        <v>0</v>
      </c>
      <c r="Q794">
        <v>0</v>
      </c>
      <c r="R794">
        <v>0</v>
      </c>
    </row>
    <row r="795" spans="1:18" x14ac:dyDescent="0.25">
      <c r="A795" s="3">
        <v>42614</v>
      </c>
      <c r="B795">
        <v>4000</v>
      </c>
      <c r="C795">
        <v>500</v>
      </c>
      <c r="D795">
        <v>100</v>
      </c>
      <c r="E795">
        <v>0</v>
      </c>
      <c r="F795">
        <v>13000</v>
      </c>
      <c r="G795">
        <v>1000</v>
      </c>
      <c r="H795">
        <v>2000</v>
      </c>
      <c r="I795">
        <v>400</v>
      </c>
      <c r="J795">
        <v>0</v>
      </c>
      <c r="K795">
        <v>0</v>
      </c>
      <c r="L795">
        <v>0</v>
      </c>
      <c r="M795">
        <v>-8200</v>
      </c>
      <c r="N795">
        <v>240001</v>
      </c>
      <c r="O795">
        <v>100000</v>
      </c>
      <c r="P795">
        <v>0</v>
      </c>
      <c r="Q795">
        <v>0</v>
      </c>
      <c r="R795">
        <v>0</v>
      </c>
    </row>
    <row r="796" spans="1:18" x14ac:dyDescent="0.25">
      <c r="A796" s="3">
        <v>42615</v>
      </c>
      <c r="B796">
        <v>4000</v>
      </c>
      <c r="C796">
        <v>500</v>
      </c>
      <c r="D796">
        <v>100</v>
      </c>
      <c r="E796">
        <v>0</v>
      </c>
      <c r="F796">
        <v>13000</v>
      </c>
      <c r="G796">
        <v>1000</v>
      </c>
      <c r="H796">
        <v>2000</v>
      </c>
      <c r="I796">
        <v>400</v>
      </c>
      <c r="J796">
        <v>0</v>
      </c>
      <c r="K796">
        <v>0</v>
      </c>
      <c r="L796">
        <v>0</v>
      </c>
      <c r="M796">
        <v>-8200</v>
      </c>
      <c r="N796">
        <v>240001</v>
      </c>
      <c r="O796">
        <v>100000</v>
      </c>
      <c r="P796">
        <v>0</v>
      </c>
      <c r="Q796">
        <v>0</v>
      </c>
      <c r="R796">
        <v>0</v>
      </c>
    </row>
    <row r="797" spans="1:18" x14ac:dyDescent="0.25">
      <c r="A797" s="3">
        <v>42618</v>
      </c>
      <c r="B797">
        <v>4000</v>
      </c>
      <c r="C797">
        <v>500</v>
      </c>
      <c r="D797">
        <v>100</v>
      </c>
      <c r="E797">
        <v>0</v>
      </c>
      <c r="F797">
        <v>13000</v>
      </c>
      <c r="G797">
        <v>1000</v>
      </c>
      <c r="H797">
        <v>2000</v>
      </c>
      <c r="I797">
        <v>400</v>
      </c>
      <c r="J797">
        <v>0</v>
      </c>
      <c r="K797">
        <v>0</v>
      </c>
      <c r="L797">
        <v>0</v>
      </c>
      <c r="M797">
        <v>-8200</v>
      </c>
      <c r="N797">
        <v>240001</v>
      </c>
      <c r="O797">
        <v>100000</v>
      </c>
      <c r="P797">
        <v>0</v>
      </c>
      <c r="Q797">
        <v>0</v>
      </c>
      <c r="R797">
        <v>0</v>
      </c>
    </row>
    <row r="798" spans="1:18" x14ac:dyDescent="0.25">
      <c r="A798" s="3">
        <v>42619</v>
      </c>
      <c r="B798">
        <v>4000</v>
      </c>
      <c r="C798">
        <v>500</v>
      </c>
      <c r="D798">
        <v>100</v>
      </c>
      <c r="E798">
        <v>0</v>
      </c>
      <c r="F798">
        <v>13000</v>
      </c>
      <c r="G798">
        <v>1000</v>
      </c>
      <c r="H798">
        <v>2000</v>
      </c>
      <c r="I798">
        <v>400</v>
      </c>
      <c r="J798">
        <v>0</v>
      </c>
      <c r="K798">
        <v>0</v>
      </c>
      <c r="L798">
        <v>0</v>
      </c>
      <c r="M798">
        <v>-8200</v>
      </c>
      <c r="N798">
        <v>240001</v>
      </c>
      <c r="O798">
        <v>100000</v>
      </c>
      <c r="P798">
        <v>0</v>
      </c>
      <c r="Q798">
        <v>0</v>
      </c>
      <c r="R798">
        <v>0</v>
      </c>
    </row>
    <row r="799" spans="1:18" x14ac:dyDescent="0.25">
      <c r="A799" s="3">
        <v>42620</v>
      </c>
      <c r="B799">
        <v>4000</v>
      </c>
      <c r="C799">
        <v>500</v>
      </c>
      <c r="D799">
        <v>100</v>
      </c>
      <c r="E799">
        <v>0</v>
      </c>
      <c r="F799">
        <v>13000</v>
      </c>
      <c r="G799">
        <v>1000</v>
      </c>
      <c r="H799">
        <v>2000</v>
      </c>
      <c r="I799">
        <v>400</v>
      </c>
      <c r="J799">
        <v>0</v>
      </c>
      <c r="K799">
        <v>0</v>
      </c>
      <c r="L799">
        <v>0</v>
      </c>
      <c r="M799">
        <v>-8200</v>
      </c>
      <c r="N799">
        <v>240001</v>
      </c>
      <c r="O799">
        <v>100000</v>
      </c>
      <c r="P799">
        <v>0</v>
      </c>
      <c r="Q799">
        <v>0</v>
      </c>
      <c r="R799">
        <v>0</v>
      </c>
    </row>
    <row r="800" spans="1:18" x14ac:dyDescent="0.25">
      <c r="A800" s="3">
        <v>42621</v>
      </c>
      <c r="B800">
        <v>4000</v>
      </c>
      <c r="C800">
        <v>500</v>
      </c>
      <c r="D800">
        <v>100</v>
      </c>
      <c r="E800">
        <v>0</v>
      </c>
      <c r="F800">
        <v>13000</v>
      </c>
      <c r="G800">
        <v>1000</v>
      </c>
      <c r="H800">
        <v>2000</v>
      </c>
      <c r="I800">
        <v>400</v>
      </c>
      <c r="J800">
        <v>0</v>
      </c>
      <c r="K800">
        <v>0</v>
      </c>
      <c r="L800">
        <v>0</v>
      </c>
      <c r="M800">
        <v>-8200</v>
      </c>
      <c r="N800">
        <v>240001</v>
      </c>
      <c r="O800">
        <v>100000</v>
      </c>
      <c r="P800">
        <v>0</v>
      </c>
      <c r="Q800">
        <v>0</v>
      </c>
      <c r="R800">
        <v>0</v>
      </c>
    </row>
    <row r="801" spans="1:18" x14ac:dyDescent="0.25">
      <c r="A801" s="3">
        <v>42622</v>
      </c>
      <c r="B801">
        <v>4000</v>
      </c>
      <c r="C801">
        <v>500</v>
      </c>
      <c r="D801">
        <v>100</v>
      </c>
      <c r="E801">
        <v>0</v>
      </c>
      <c r="F801">
        <v>13000</v>
      </c>
      <c r="G801">
        <v>1000</v>
      </c>
      <c r="H801">
        <v>2000</v>
      </c>
      <c r="I801">
        <v>400</v>
      </c>
      <c r="J801">
        <v>0</v>
      </c>
      <c r="K801">
        <v>0</v>
      </c>
      <c r="L801">
        <v>0</v>
      </c>
      <c r="M801">
        <v>-8200</v>
      </c>
      <c r="N801">
        <v>240001</v>
      </c>
      <c r="O801">
        <v>100000</v>
      </c>
      <c r="P801">
        <v>0</v>
      </c>
      <c r="Q801">
        <v>0</v>
      </c>
      <c r="R801">
        <v>0</v>
      </c>
    </row>
    <row r="802" spans="1:18" x14ac:dyDescent="0.25">
      <c r="A802" s="3">
        <v>42625</v>
      </c>
      <c r="B802">
        <v>4000</v>
      </c>
      <c r="C802">
        <v>500</v>
      </c>
      <c r="D802">
        <v>100</v>
      </c>
      <c r="E802">
        <v>0</v>
      </c>
      <c r="F802">
        <v>13000</v>
      </c>
      <c r="G802">
        <v>1000</v>
      </c>
      <c r="H802">
        <v>2000</v>
      </c>
      <c r="I802">
        <v>400</v>
      </c>
      <c r="J802">
        <v>0</v>
      </c>
      <c r="K802">
        <v>0</v>
      </c>
      <c r="L802">
        <v>0</v>
      </c>
      <c r="M802">
        <v>-8200</v>
      </c>
      <c r="N802">
        <v>240001</v>
      </c>
      <c r="O802">
        <v>100000</v>
      </c>
      <c r="P802">
        <v>0</v>
      </c>
      <c r="Q802">
        <v>0</v>
      </c>
      <c r="R802">
        <v>0</v>
      </c>
    </row>
    <row r="803" spans="1:18" x14ac:dyDescent="0.25">
      <c r="A803" s="3">
        <v>42626</v>
      </c>
      <c r="B803">
        <v>4000</v>
      </c>
      <c r="C803">
        <v>500</v>
      </c>
      <c r="D803">
        <v>100</v>
      </c>
      <c r="E803">
        <v>0</v>
      </c>
      <c r="F803">
        <v>13000</v>
      </c>
      <c r="G803">
        <v>1000</v>
      </c>
      <c r="H803">
        <v>2000</v>
      </c>
      <c r="I803">
        <v>400</v>
      </c>
      <c r="J803">
        <v>0</v>
      </c>
      <c r="K803">
        <v>0</v>
      </c>
      <c r="L803">
        <v>0</v>
      </c>
      <c r="M803">
        <v>-8200</v>
      </c>
      <c r="N803">
        <v>240001</v>
      </c>
      <c r="O803">
        <v>100000</v>
      </c>
      <c r="P803">
        <v>0</v>
      </c>
      <c r="Q803">
        <v>0</v>
      </c>
      <c r="R803">
        <v>0</v>
      </c>
    </row>
    <row r="804" spans="1:18" x14ac:dyDescent="0.25">
      <c r="A804" s="3">
        <v>42627</v>
      </c>
      <c r="B804">
        <v>4000</v>
      </c>
      <c r="C804">
        <v>500</v>
      </c>
      <c r="D804">
        <v>100</v>
      </c>
      <c r="E804">
        <v>0</v>
      </c>
      <c r="F804">
        <v>13000</v>
      </c>
      <c r="G804">
        <v>1000</v>
      </c>
      <c r="H804">
        <v>2000</v>
      </c>
      <c r="I804">
        <v>400</v>
      </c>
      <c r="J804">
        <v>0</v>
      </c>
      <c r="K804">
        <v>0</v>
      </c>
      <c r="L804">
        <v>0</v>
      </c>
      <c r="M804">
        <v>-8200</v>
      </c>
      <c r="N804">
        <v>240001</v>
      </c>
      <c r="O804">
        <v>100000</v>
      </c>
      <c r="P804">
        <v>0</v>
      </c>
      <c r="Q804">
        <v>0</v>
      </c>
      <c r="R804">
        <v>0</v>
      </c>
    </row>
    <row r="805" spans="1:18" x14ac:dyDescent="0.25">
      <c r="A805" s="3">
        <v>42628</v>
      </c>
      <c r="B805">
        <v>4000</v>
      </c>
      <c r="C805">
        <v>500</v>
      </c>
      <c r="D805">
        <v>100</v>
      </c>
      <c r="E805">
        <v>0</v>
      </c>
      <c r="F805">
        <v>13000</v>
      </c>
      <c r="G805">
        <v>1000</v>
      </c>
      <c r="H805">
        <v>2000</v>
      </c>
      <c r="I805">
        <v>400</v>
      </c>
      <c r="J805">
        <v>0</v>
      </c>
      <c r="K805">
        <v>0</v>
      </c>
      <c r="L805">
        <v>0</v>
      </c>
      <c r="M805">
        <v>-8200</v>
      </c>
      <c r="N805">
        <v>240001</v>
      </c>
      <c r="O805">
        <v>100000</v>
      </c>
      <c r="P805">
        <v>0</v>
      </c>
      <c r="Q805">
        <v>0</v>
      </c>
      <c r="R805">
        <v>0</v>
      </c>
    </row>
    <row r="806" spans="1:18" x14ac:dyDescent="0.25">
      <c r="A806" s="3">
        <v>42629</v>
      </c>
      <c r="B806">
        <v>4000</v>
      </c>
      <c r="C806">
        <v>500</v>
      </c>
      <c r="D806">
        <v>100</v>
      </c>
      <c r="E806">
        <v>0</v>
      </c>
      <c r="F806">
        <v>13000</v>
      </c>
      <c r="G806">
        <v>1000</v>
      </c>
      <c r="H806">
        <v>2000</v>
      </c>
      <c r="I806">
        <v>400</v>
      </c>
      <c r="J806">
        <v>0</v>
      </c>
      <c r="K806">
        <v>0</v>
      </c>
      <c r="L806">
        <v>0</v>
      </c>
      <c r="M806">
        <v>-8200</v>
      </c>
      <c r="N806">
        <v>240001</v>
      </c>
      <c r="O806">
        <v>100000</v>
      </c>
      <c r="P806">
        <v>0</v>
      </c>
      <c r="Q806">
        <v>0</v>
      </c>
      <c r="R806">
        <v>0</v>
      </c>
    </row>
    <row r="807" spans="1:18" x14ac:dyDescent="0.25">
      <c r="A807" s="3">
        <v>42632</v>
      </c>
      <c r="B807">
        <v>4000</v>
      </c>
      <c r="C807">
        <v>500</v>
      </c>
      <c r="D807">
        <v>100</v>
      </c>
      <c r="E807">
        <v>0</v>
      </c>
      <c r="F807">
        <v>13000</v>
      </c>
      <c r="G807">
        <v>1000</v>
      </c>
      <c r="H807">
        <v>2000</v>
      </c>
      <c r="I807">
        <v>400</v>
      </c>
      <c r="J807">
        <v>0</v>
      </c>
      <c r="K807">
        <v>0</v>
      </c>
      <c r="L807">
        <v>0</v>
      </c>
      <c r="M807">
        <v>-8200</v>
      </c>
      <c r="N807">
        <v>240001</v>
      </c>
      <c r="O807">
        <v>100000</v>
      </c>
      <c r="P807">
        <v>0</v>
      </c>
      <c r="Q807">
        <v>0</v>
      </c>
      <c r="R807">
        <v>0</v>
      </c>
    </row>
    <row r="808" spans="1:18" x14ac:dyDescent="0.25">
      <c r="A808" s="3">
        <v>42633</v>
      </c>
      <c r="B808">
        <v>4000</v>
      </c>
      <c r="C808">
        <v>500</v>
      </c>
      <c r="D808">
        <v>100</v>
      </c>
      <c r="E808">
        <v>0</v>
      </c>
      <c r="F808">
        <v>13000</v>
      </c>
      <c r="G808">
        <v>1000</v>
      </c>
      <c r="H808">
        <v>2000</v>
      </c>
      <c r="I808">
        <v>400</v>
      </c>
      <c r="J808">
        <v>0</v>
      </c>
      <c r="K808">
        <v>0</v>
      </c>
      <c r="L808">
        <v>0</v>
      </c>
      <c r="M808">
        <v>-8200</v>
      </c>
      <c r="N808">
        <v>240001</v>
      </c>
      <c r="O808">
        <v>100000</v>
      </c>
      <c r="P808">
        <v>0</v>
      </c>
      <c r="Q808">
        <v>0</v>
      </c>
      <c r="R808">
        <v>0</v>
      </c>
    </row>
    <row r="809" spans="1:18" x14ac:dyDescent="0.25">
      <c r="A809" s="3">
        <v>42634</v>
      </c>
      <c r="B809">
        <v>4000</v>
      </c>
      <c r="C809">
        <v>500</v>
      </c>
      <c r="D809">
        <v>100</v>
      </c>
      <c r="E809">
        <v>0</v>
      </c>
      <c r="F809">
        <v>13000</v>
      </c>
      <c r="G809">
        <v>1000</v>
      </c>
      <c r="H809">
        <v>2000</v>
      </c>
      <c r="I809">
        <v>400</v>
      </c>
      <c r="J809">
        <v>0</v>
      </c>
      <c r="K809">
        <v>0</v>
      </c>
      <c r="L809">
        <v>0</v>
      </c>
      <c r="M809">
        <v>-8200</v>
      </c>
      <c r="N809">
        <v>240001</v>
      </c>
      <c r="O809">
        <v>100000</v>
      </c>
      <c r="P809">
        <v>0</v>
      </c>
      <c r="Q809">
        <v>0</v>
      </c>
      <c r="R809">
        <v>0</v>
      </c>
    </row>
    <row r="810" spans="1:18" x14ac:dyDescent="0.25">
      <c r="A810" s="3">
        <v>42635</v>
      </c>
      <c r="B810">
        <v>4000</v>
      </c>
      <c r="C810">
        <v>500</v>
      </c>
      <c r="D810">
        <v>100</v>
      </c>
      <c r="E810">
        <v>0</v>
      </c>
      <c r="F810">
        <v>13000</v>
      </c>
      <c r="G810">
        <v>1000</v>
      </c>
      <c r="H810">
        <v>2000</v>
      </c>
      <c r="I810">
        <v>400</v>
      </c>
      <c r="J810">
        <v>0</v>
      </c>
      <c r="K810">
        <v>0</v>
      </c>
      <c r="L810">
        <v>0</v>
      </c>
      <c r="M810">
        <v>-8200</v>
      </c>
      <c r="N810">
        <v>240001</v>
      </c>
      <c r="O810">
        <v>100000</v>
      </c>
      <c r="P810">
        <v>0</v>
      </c>
      <c r="Q810">
        <v>0</v>
      </c>
      <c r="R810">
        <v>0</v>
      </c>
    </row>
    <row r="811" spans="1:18" x14ac:dyDescent="0.25">
      <c r="A811" s="3">
        <v>42636</v>
      </c>
      <c r="B811">
        <v>4000</v>
      </c>
      <c r="C811">
        <v>500</v>
      </c>
      <c r="D811">
        <v>100</v>
      </c>
      <c r="E811">
        <v>0</v>
      </c>
      <c r="F811">
        <v>13000</v>
      </c>
      <c r="G811">
        <v>1000</v>
      </c>
      <c r="H811">
        <v>2000</v>
      </c>
      <c r="I811">
        <v>400</v>
      </c>
      <c r="J811">
        <v>0</v>
      </c>
      <c r="K811">
        <v>0</v>
      </c>
      <c r="L811">
        <v>0</v>
      </c>
      <c r="M811">
        <v>-8200</v>
      </c>
      <c r="N811">
        <v>240001</v>
      </c>
      <c r="O811">
        <v>100000</v>
      </c>
      <c r="P811">
        <v>0</v>
      </c>
      <c r="Q811">
        <v>0</v>
      </c>
      <c r="R811">
        <v>0</v>
      </c>
    </row>
    <row r="812" spans="1:18" x14ac:dyDescent="0.25">
      <c r="A812" s="3">
        <v>42639</v>
      </c>
      <c r="B812">
        <v>4000</v>
      </c>
      <c r="C812">
        <v>500</v>
      </c>
      <c r="D812">
        <v>100</v>
      </c>
      <c r="E812">
        <v>0</v>
      </c>
      <c r="F812">
        <v>13000</v>
      </c>
      <c r="G812">
        <v>1000</v>
      </c>
      <c r="H812">
        <v>2000</v>
      </c>
      <c r="I812">
        <v>400</v>
      </c>
      <c r="J812">
        <v>0</v>
      </c>
      <c r="K812">
        <v>0</v>
      </c>
      <c r="L812">
        <v>0</v>
      </c>
      <c r="M812">
        <v>-8200</v>
      </c>
      <c r="N812">
        <v>240001</v>
      </c>
      <c r="O812">
        <v>100000</v>
      </c>
      <c r="P812">
        <v>0</v>
      </c>
      <c r="Q812">
        <v>0</v>
      </c>
      <c r="R812">
        <v>0</v>
      </c>
    </row>
    <row r="813" spans="1:18" x14ac:dyDescent="0.25">
      <c r="A813" s="3">
        <v>42640</v>
      </c>
      <c r="B813">
        <v>4000</v>
      </c>
      <c r="C813">
        <v>500</v>
      </c>
      <c r="D813">
        <v>100</v>
      </c>
      <c r="E813">
        <v>0</v>
      </c>
      <c r="F813">
        <v>13000</v>
      </c>
      <c r="G813">
        <v>1000</v>
      </c>
      <c r="H813">
        <v>2000</v>
      </c>
      <c r="I813">
        <v>400</v>
      </c>
      <c r="J813">
        <v>0</v>
      </c>
      <c r="K813">
        <v>0</v>
      </c>
      <c r="L813">
        <v>0</v>
      </c>
      <c r="M813">
        <v>-8200</v>
      </c>
      <c r="N813">
        <v>240001</v>
      </c>
      <c r="O813">
        <v>100000</v>
      </c>
      <c r="P813">
        <v>0</v>
      </c>
      <c r="Q813">
        <v>0</v>
      </c>
      <c r="R813">
        <v>0</v>
      </c>
    </row>
    <row r="814" spans="1:18" x14ac:dyDescent="0.25">
      <c r="A814" s="3">
        <v>42641</v>
      </c>
      <c r="B814">
        <v>4000</v>
      </c>
      <c r="C814">
        <v>500</v>
      </c>
      <c r="D814">
        <v>100</v>
      </c>
      <c r="E814">
        <v>0</v>
      </c>
      <c r="F814">
        <v>13000</v>
      </c>
      <c r="G814">
        <v>1000</v>
      </c>
      <c r="H814">
        <v>2000</v>
      </c>
      <c r="I814">
        <v>400</v>
      </c>
      <c r="J814">
        <v>0</v>
      </c>
      <c r="K814">
        <v>0</v>
      </c>
      <c r="L814">
        <v>0</v>
      </c>
      <c r="M814">
        <v>-8200</v>
      </c>
      <c r="N814">
        <v>240001</v>
      </c>
      <c r="O814">
        <v>100000</v>
      </c>
      <c r="P814">
        <v>0</v>
      </c>
      <c r="Q814">
        <v>0</v>
      </c>
      <c r="R814">
        <v>0</v>
      </c>
    </row>
    <row r="815" spans="1:18" x14ac:dyDescent="0.25">
      <c r="A815" s="3">
        <v>42642</v>
      </c>
      <c r="B815">
        <v>4000</v>
      </c>
      <c r="C815">
        <v>500</v>
      </c>
      <c r="D815">
        <v>100</v>
      </c>
      <c r="E815">
        <v>0</v>
      </c>
      <c r="F815">
        <v>13000</v>
      </c>
      <c r="G815">
        <v>1000</v>
      </c>
      <c r="H815">
        <v>2000</v>
      </c>
      <c r="I815">
        <v>400</v>
      </c>
      <c r="J815">
        <v>0</v>
      </c>
      <c r="K815">
        <v>0</v>
      </c>
      <c r="L815">
        <v>0</v>
      </c>
      <c r="M815">
        <v>-8200</v>
      </c>
      <c r="N815">
        <v>240001</v>
      </c>
      <c r="O815">
        <v>100000</v>
      </c>
      <c r="P815">
        <v>0</v>
      </c>
      <c r="Q815">
        <v>0</v>
      </c>
      <c r="R815">
        <v>0</v>
      </c>
    </row>
    <row r="816" spans="1:18" x14ac:dyDescent="0.25">
      <c r="A816" s="3">
        <v>42643</v>
      </c>
      <c r="B816">
        <v>4000</v>
      </c>
      <c r="C816">
        <v>500</v>
      </c>
      <c r="D816">
        <v>100</v>
      </c>
      <c r="E816">
        <v>0</v>
      </c>
      <c r="F816">
        <v>13000</v>
      </c>
      <c r="G816">
        <v>1000</v>
      </c>
      <c r="H816">
        <v>2000</v>
      </c>
      <c r="I816">
        <v>400</v>
      </c>
      <c r="J816">
        <v>0</v>
      </c>
      <c r="K816">
        <v>0</v>
      </c>
      <c r="L816">
        <v>0</v>
      </c>
      <c r="M816">
        <v>-8200</v>
      </c>
      <c r="N816">
        <v>240001</v>
      </c>
      <c r="O816">
        <v>100000</v>
      </c>
      <c r="P816">
        <v>0</v>
      </c>
      <c r="Q816">
        <v>0</v>
      </c>
      <c r="R816">
        <v>0</v>
      </c>
    </row>
    <row r="817" spans="1:18" x14ac:dyDescent="0.25">
      <c r="A817" s="3">
        <v>42646</v>
      </c>
      <c r="B817">
        <v>4000</v>
      </c>
      <c r="C817">
        <v>500</v>
      </c>
      <c r="D817">
        <v>100</v>
      </c>
      <c r="E817">
        <v>0</v>
      </c>
      <c r="F817">
        <v>13000</v>
      </c>
      <c r="G817">
        <v>1000</v>
      </c>
      <c r="H817">
        <v>2000</v>
      </c>
      <c r="I817">
        <v>400</v>
      </c>
      <c r="J817">
        <v>0</v>
      </c>
      <c r="K817">
        <v>0</v>
      </c>
      <c r="L817">
        <v>0</v>
      </c>
      <c r="M817">
        <v>-8200</v>
      </c>
      <c r="N817">
        <v>240001</v>
      </c>
      <c r="O817">
        <v>100000</v>
      </c>
      <c r="P817">
        <v>0</v>
      </c>
      <c r="Q817">
        <v>0</v>
      </c>
      <c r="R817">
        <v>0</v>
      </c>
    </row>
    <row r="818" spans="1:18" x14ac:dyDescent="0.25">
      <c r="A818" s="3">
        <v>42647</v>
      </c>
      <c r="B818">
        <v>4000</v>
      </c>
      <c r="C818">
        <v>500</v>
      </c>
      <c r="D818">
        <v>100</v>
      </c>
      <c r="E818">
        <v>0</v>
      </c>
      <c r="F818">
        <v>13000</v>
      </c>
      <c r="G818">
        <v>1000</v>
      </c>
      <c r="H818">
        <v>2000</v>
      </c>
      <c r="I818">
        <v>400</v>
      </c>
      <c r="J818">
        <v>0</v>
      </c>
      <c r="K818">
        <v>0</v>
      </c>
      <c r="L818">
        <v>0</v>
      </c>
      <c r="M818">
        <v>-8200</v>
      </c>
      <c r="N818">
        <v>240001</v>
      </c>
      <c r="O818">
        <v>100000</v>
      </c>
      <c r="P818">
        <v>0</v>
      </c>
      <c r="Q818">
        <v>0</v>
      </c>
      <c r="R818">
        <v>0</v>
      </c>
    </row>
    <row r="819" spans="1:18" x14ac:dyDescent="0.25">
      <c r="A819" s="3">
        <v>42648</v>
      </c>
      <c r="B819">
        <v>4000</v>
      </c>
      <c r="C819">
        <v>500</v>
      </c>
      <c r="D819">
        <v>100</v>
      </c>
      <c r="E819">
        <v>0</v>
      </c>
      <c r="F819">
        <v>13000</v>
      </c>
      <c r="G819">
        <v>1000</v>
      </c>
      <c r="H819">
        <v>2000</v>
      </c>
      <c r="I819">
        <v>400</v>
      </c>
      <c r="J819">
        <v>0</v>
      </c>
      <c r="K819">
        <v>0</v>
      </c>
      <c r="L819">
        <v>0</v>
      </c>
      <c r="M819">
        <v>-8200</v>
      </c>
      <c r="N819">
        <v>240001</v>
      </c>
      <c r="O819">
        <v>100000</v>
      </c>
      <c r="P819">
        <v>0</v>
      </c>
      <c r="Q819">
        <v>0</v>
      </c>
      <c r="R819">
        <v>0</v>
      </c>
    </row>
    <row r="820" spans="1:18" x14ac:dyDescent="0.25">
      <c r="A820" s="3">
        <v>42649</v>
      </c>
      <c r="B820">
        <v>4000</v>
      </c>
      <c r="C820">
        <v>500</v>
      </c>
      <c r="D820">
        <v>100</v>
      </c>
      <c r="E820">
        <v>0</v>
      </c>
      <c r="F820">
        <v>13000</v>
      </c>
      <c r="G820">
        <v>1000</v>
      </c>
      <c r="H820">
        <v>2000</v>
      </c>
      <c r="I820">
        <v>400</v>
      </c>
      <c r="J820">
        <v>0</v>
      </c>
      <c r="K820">
        <v>0</v>
      </c>
      <c r="L820">
        <v>0</v>
      </c>
      <c r="M820">
        <v>-8200</v>
      </c>
      <c r="N820">
        <v>240001</v>
      </c>
      <c r="O820">
        <v>100000</v>
      </c>
      <c r="P820">
        <v>0</v>
      </c>
      <c r="Q820">
        <v>0</v>
      </c>
      <c r="R820">
        <v>0</v>
      </c>
    </row>
    <row r="821" spans="1:18" x14ac:dyDescent="0.25">
      <c r="A821" s="3">
        <v>42650</v>
      </c>
      <c r="B821">
        <v>4000</v>
      </c>
      <c r="C821">
        <v>500</v>
      </c>
      <c r="D821">
        <v>100</v>
      </c>
      <c r="E821">
        <v>0</v>
      </c>
      <c r="F821">
        <v>13000</v>
      </c>
      <c r="G821">
        <v>1000</v>
      </c>
      <c r="H821">
        <v>2000</v>
      </c>
      <c r="I821">
        <v>400</v>
      </c>
      <c r="J821">
        <v>0</v>
      </c>
      <c r="K821">
        <v>0</v>
      </c>
      <c r="L821">
        <v>0</v>
      </c>
      <c r="M821">
        <v>-8200</v>
      </c>
      <c r="N821">
        <v>240001</v>
      </c>
      <c r="O821">
        <v>100000</v>
      </c>
      <c r="P821">
        <v>0</v>
      </c>
      <c r="Q821">
        <v>0</v>
      </c>
      <c r="R821">
        <v>0</v>
      </c>
    </row>
    <row r="822" spans="1:18" x14ac:dyDescent="0.25">
      <c r="A822" s="3">
        <v>42653</v>
      </c>
      <c r="B822">
        <v>4000</v>
      </c>
      <c r="C822">
        <v>500</v>
      </c>
      <c r="D822">
        <v>100</v>
      </c>
      <c r="E822">
        <v>0</v>
      </c>
      <c r="F822">
        <v>13000</v>
      </c>
      <c r="G822">
        <v>1000</v>
      </c>
      <c r="H822">
        <v>2000</v>
      </c>
      <c r="I822">
        <v>400</v>
      </c>
      <c r="J822">
        <v>0</v>
      </c>
      <c r="K822">
        <v>0</v>
      </c>
      <c r="L822">
        <v>0</v>
      </c>
      <c r="M822">
        <v>-8200</v>
      </c>
      <c r="N822">
        <v>240001</v>
      </c>
      <c r="O822">
        <v>100000</v>
      </c>
      <c r="P822">
        <v>0</v>
      </c>
      <c r="Q822">
        <v>0</v>
      </c>
      <c r="R822">
        <v>0</v>
      </c>
    </row>
    <row r="823" spans="1:18" x14ac:dyDescent="0.25">
      <c r="A823" s="3">
        <v>42654</v>
      </c>
      <c r="B823">
        <v>4000</v>
      </c>
      <c r="C823">
        <v>500</v>
      </c>
      <c r="D823">
        <v>100</v>
      </c>
      <c r="E823">
        <v>0</v>
      </c>
      <c r="F823">
        <v>13000</v>
      </c>
      <c r="G823">
        <v>1000</v>
      </c>
      <c r="H823">
        <v>2000</v>
      </c>
      <c r="I823">
        <v>400</v>
      </c>
      <c r="J823">
        <v>0</v>
      </c>
      <c r="K823">
        <v>0</v>
      </c>
      <c r="L823">
        <v>0</v>
      </c>
      <c r="M823">
        <v>-8200</v>
      </c>
      <c r="N823">
        <v>240001</v>
      </c>
      <c r="O823">
        <v>100000</v>
      </c>
      <c r="P823">
        <v>0</v>
      </c>
      <c r="Q823">
        <v>0</v>
      </c>
      <c r="R823">
        <v>0</v>
      </c>
    </row>
    <row r="824" spans="1:18" x14ac:dyDescent="0.25">
      <c r="A824" s="3">
        <v>42655</v>
      </c>
      <c r="B824">
        <v>4000</v>
      </c>
      <c r="C824">
        <v>500</v>
      </c>
      <c r="D824">
        <v>100</v>
      </c>
      <c r="E824">
        <v>0</v>
      </c>
      <c r="F824">
        <v>13000</v>
      </c>
      <c r="G824">
        <v>1000</v>
      </c>
      <c r="H824">
        <v>2000</v>
      </c>
      <c r="I824">
        <v>400</v>
      </c>
      <c r="J824">
        <v>0</v>
      </c>
      <c r="K824">
        <v>0</v>
      </c>
      <c r="L824">
        <v>0</v>
      </c>
      <c r="M824">
        <v>-8200</v>
      </c>
      <c r="N824">
        <v>240001</v>
      </c>
      <c r="O824">
        <v>100000</v>
      </c>
      <c r="P824">
        <v>0</v>
      </c>
      <c r="Q824">
        <v>0</v>
      </c>
      <c r="R824">
        <v>0</v>
      </c>
    </row>
    <row r="825" spans="1:18" x14ac:dyDescent="0.25">
      <c r="A825" s="3">
        <v>42656</v>
      </c>
      <c r="B825">
        <v>4000</v>
      </c>
      <c r="C825">
        <v>500</v>
      </c>
      <c r="D825">
        <v>100</v>
      </c>
      <c r="E825">
        <v>0</v>
      </c>
      <c r="F825">
        <v>13000</v>
      </c>
      <c r="G825">
        <v>1000</v>
      </c>
      <c r="H825">
        <v>2000</v>
      </c>
      <c r="I825">
        <v>400</v>
      </c>
      <c r="J825">
        <v>0</v>
      </c>
      <c r="K825">
        <v>0</v>
      </c>
      <c r="L825">
        <v>0</v>
      </c>
      <c r="M825">
        <v>-8200</v>
      </c>
      <c r="N825">
        <v>240001</v>
      </c>
      <c r="O825">
        <v>100000</v>
      </c>
      <c r="P825">
        <v>0</v>
      </c>
      <c r="Q825">
        <v>0</v>
      </c>
      <c r="R825">
        <v>0</v>
      </c>
    </row>
    <row r="826" spans="1:18" x14ac:dyDescent="0.25">
      <c r="A826" s="3">
        <v>42657</v>
      </c>
      <c r="B826">
        <v>4000</v>
      </c>
      <c r="C826">
        <v>500</v>
      </c>
      <c r="D826">
        <v>100</v>
      </c>
      <c r="E826">
        <v>0</v>
      </c>
      <c r="F826">
        <v>13000</v>
      </c>
      <c r="G826">
        <v>1000</v>
      </c>
      <c r="H826">
        <v>2000</v>
      </c>
      <c r="I826">
        <v>400</v>
      </c>
      <c r="J826">
        <v>0</v>
      </c>
      <c r="K826">
        <v>0</v>
      </c>
      <c r="L826">
        <v>0</v>
      </c>
      <c r="M826">
        <v>-8200</v>
      </c>
      <c r="N826">
        <v>240001</v>
      </c>
      <c r="O826">
        <v>100000</v>
      </c>
      <c r="P826">
        <v>0</v>
      </c>
      <c r="Q826">
        <v>0</v>
      </c>
      <c r="R826">
        <v>0</v>
      </c>
    </row>
    <row r="827" spans="1:18" x14ac:dyDescent="0.25">
      <c r="A827" s="3">
        <v>42660</v>
      </c>
      <c r="B827">
        <v>4000</v>
      </c>
      <c r="C827">
        <v>500</v>
      </c>
      <c r="D827">
        <v>100</v>
      </c>
      <c r="E827">
        <v>0</v>
      </c>
      <c r="F827">
        <v>13000</v>
      </c>
      <c r="G827">
        <v>1000</v>
      </c>
      <c r="H827">
        <v>2000</v>
      </c>
      <c r="I827">
        <v>400</v>
      </c>
      <c r="J827">
        <v>0</v>
      </c>
      <c r="K827">
        <v>0</v>
      </c>
      <c r="L827">
        <v>0</v>
      </c>
      <c r="M827">
        <v>-8200</v>
      </c>
      <c r="N827">
        <v>240001</v>
      </c>
      <c r="O827">
        <v>100000</v>
      </c>
      <c r="P827">
        <v>0</v>
      </c>
      <c r="Q827">
        <v>0</v>
      </c>
      <c r="R827">
        <v>0</v>
      </c>
    </row>
    <row r="828" spans="1:18" x14ac:dyDescent="0.25">
      <c r="A828" s="3">
        <v>42661</v>
      </c>
      <c r="B828">
        <v>4000</v>
      </c>
      <c r="C828">
        <v>500</v>
      </c>
      <c r="D828">
        <v>100</v>
      </c>
      <c r="E828">
        <v>0</v>
      </c>
      <c r="F828">
        <v>13000</v>
      </c>
      <c r="G828">
        <v>1000</v>
      </c>
      <c r="H828">
        <v>2000</v>
      </c>
      <c r="I828">
        <v>400</v>
      </c>
      <c r="J828">
        <v>0</v>
      </c>
      <c r="K828">
        <v>0</v>
      </c>
      <c r="L828">
        <v>0</v>
      </c>
      <c r="M828">
        <v>-8200</v>
      </c>
      <c r="N828">
        <v>240001</v>
      </c>
      <c r="O828">
        <v>100000</v>
      </c>
      <c r="P828">
        <v>0</v>
      </c>
      <c r="Q828">
        <v>0</v>
      </c>
      <c r="R828">
        <v>0</v>
      </c>
    </row>
    <row r="829" spans="1:18" x14ac:dyDescent="0.25">
      <c r="A829" s="3">
        <v>42662</v>
      </c>
      <c r="B829">
        <v>4000</v>
      </c>
      <c r="C829">
        <v>500</v>
      </c>
      <c r="D829">
        <v>100</v>
      </c>
      <c r="E829">
        <v>0</v>
      </c>
      <c r="F829">
        <v>13000</v>
      </c>
      <c r="G829">
        <v>1000</v>
      </c>
      <c r="H829">
        <v>2000</v>
      </c>
      <c r="I829">
        <v>400</v>
      </c>
      <c r="J829">
        <v>0</v>
      </c>
      <c r="K829">
        <v>0</v>
      </c>
      <c r="L829">
        <v>0</v>
      </c>
      <c r="M829">
        <v>-8200</v>
      </c>
      <c r="N829">
        <v>240001</v>
      </c>
      <c r="O829">
        <v>100000</v>
      </c>
      <c r="P829">
        <v>0</v>
      </c>
      <c r="Q829">
        <v>0</v>
      </c>
      <c r="R829">
        <v>0</v>
      </c>
    </row>
    <row r="830" spans="1:18" x14ac:dyDescent="0.25">
      <c r="A830" s="3">
        <v>42663</v>
      </c>
      <c r="B830">
        <v>4000</v>
      </c>
      <c r="C830">
        <v>500</v>
      </c>
      <c r="D830">
        <v>100</v>
      </c>
      <c r="E830">
        <v>0</v>
      </c>
      <c r="F830">
        <v>13000</v>
      </c>
      <c r="G830">
        <v>1000</v>
      </c>
      <c r="H830">
        <v>2000</v>
      </c>
      <c r="I830">
        <v>400</v>
      </c>
      <c r="J830">
        <v>0</v>
      </c>
      <c r="K830">
        <v>0</v>
      </c>
      <c r="L830">
        <v>0</v>
      </c>
      <c r="M830">
        <v>-8200</v>
      </c>
      <c r="N830">
        <v>240001</v>
      </c>
      <c r="O830">
        <v>100000</v>
      </c>
      <c r="P830">
        <v>0</v>
      </c>
      <c r="Q830">
        <v>0</v>
      </c>
      <c r="R830">
        <v>0</v>
      </c>
    </row>
    <row r="831" spans="1:18" x14ac:dyDescent="0.25">
      <c r="A831" s="3">
        <v>42664</v>
      </c>
      <c r="B831">
        <v>4000</v>
      </c>
      <c r="C831">
        <v>500</v>
      </c>
      <c r="D831">
        <v>100</v>
      </c>
      <c r="E831">
        <v>0</v>
      </c>
      <c r="F831">
        <v>13000</v>
      </c>
      <c r="G831">
        <v>1000</v>
      </c>
      <c r="H831">
        <v>2000</v>
      </c>
      <c r="I831">
        <v>400</v>
      </c>
      <c r="J831">
        <v>0</v>
      </c>
      <c r="K831">
        <v>0</v>
      </c>
      <c r="L831">
        <v>0</v>
      </c>
      <c r="M831">
        <v>-8200</v>
      </c>
      <c r="N831">
        <v>240001</v>
      </c>
      <c r="O831">
        <v>100000</v>
      </c>
      <c r="P831">
        <v>0</v>
      </c>
      <c r="Q831">
        <v>0</v>
      </c>
      <c r="R831">
        <v>0</v>
      </c>
    </row>
    <row r="832" spans="1:18" x14ac:dyDescent="0.25">
      <c r="A832" s="3">
        <v>42667</v>
      </c>
      <c r="B832">
        <v>4000</v>
      </c>
      <c r="C832">
        <v>500</v>
      </c>
      <c r="D832">
        <v>100</v>
      </c>
      <c r="E832">
        <v>0</v>
      </c>
      <c r="F832">
        <v>13000</v>
      </c>
      <c r="G832">
        <v>1000</v>
      </c>
      <c r="H832">
        <v>2000</v>
      </c>
      <c r="I832">
        <v>400</v>
      </c>
      <c r="J832">
        <v>0</v>
      </c>
      <c r="K832">
        <v>0</v>
      </c>
      <c r="L832">
        <v>0</v>
      </c>
      <c r="M832">
        <v>-8200</v>
      </c>
      <c r="N832">
        <v>240001</v>
      </c>
      <c r="O832">
        <v>100000</v>
      </c>
      <c r="P832">
        <v>0</v>
      </c>
      <c r="Q832">
        <v>0</v>
      </c>
      <c r="R832">
        <v>0</v>
      </c>
    </row>
    <row r="833" spans="1:18" x14ac:dyDescent="0.25">
      <c r="A833" s="3">
        <v>42668</v>
      </c>
      <c r="B833">
        <v>4000</v>
      </c>
      <c r="C833">
        <v>500</v>
      </c>
      <c r="D833">
        <v>100</v>
      </c>
      <c r="E833">
        <v>0</v>
      </c>
      <c r="F833">
        <v>13000</v>
      </c>
      <c r="G833">
        <v>1000</v>
      </c>
      <c r="H833">
        <v>2000</v>
      </c>
      <c r="I833">
        <v>400</v>
      </c>
      <c r="J833">
        <v>0</v>
      </c>
      <c r="K833">
        <v>0</v>
      </c>
      <c r="L833">
        <v>0</v>
      </c>
      <c r="M833">
        <v>-8200</v>
      </c>
      <c r="N833">
        <v>240001</v>
      </c>
      <c r="O833">
        <v>100000</v>
      </c>
      <c r="P833">
        <v>0</v>
      </c>
      <c r="Q833">
        <v>0</v>
      </c>
      <c r="R833">
        <v>0</v>
      </c>
    </row>
    <row r="834" spans="1:18" x14ac:dyDescent="0.25">
      <c r="A834" s="3">
        <v>42669</v>
      </c>
      <c r="B834">
        <v>4000</v>
      </c>
      <c r="C834">
        <v>500</v>
      </c>
      <c r="D834">
        <v>100</v>
      </c>
      <c r="E834">
        <v>0</v>
      </c>
      <c r="F834">
        <v>13000</v>
      </c>
      <c r="G834">
        <v>1000</v>
      </c>
      <c r="H834">
        <v>2000</v>
      </c>
      <c r="I834">
        <v>400</v>
      </c>
      <c r="J834">
        <v>0</v>
      </c>
      <c r="K834">
        <v>0</v>
      </c>
      <c r="L834">
        <v>0</v>
      </c>
      <c r="M834">
        <v>-8200</v>
      </c>
      <c r="N834">
        <v>240001</v>
      </c>
      <c r="O834">
        <v>100000</v>
      </c>
      <c r="P834">
        <v>0</v>
      </c>
      <c r="Q834">
        <v>0</v>
      </c>
      <c r="R834">
        <v>0</v>
      </c>
    </row>
    <row r="835" spans="1:18" x14ac:dyDescent="0.25">
      <c r="A835" s="3">
        <v>42670</v>
      </c>
      <c r="B835">
        <v>4000</v>
      </c>
      <c r="C835">
        <v>500</v>
      </c>
      <c r="D835">
        <v>100</v>
      </c>
      <c r="E835">
        <v>0</v>
      </c>
      <c r="F835">
        <v>13000</v>
      </c>
      <c r="G835">
        <v>1000</v>
      </c>
      <c r="H835">
        <v>2000</v>
      </c>
      <c r="I835">
        <v>400</v>
      </c>
      <c r="J835">
        <v>0</v>
      </c>
      <c r="K835">
        <v>0</v>
      </c>
      <c r="L835">
        <v>0</v>
      </c>
      <c r="M835">
        <v>-8200</v>
      </c>
      <c r="N835">
        <v>240001</v>
      </c>
      <c r="O835">
        <v>100000</v>
      </c>
      <c r="P835">
        <v>0</v>
      </c>
      <c r="Q835">
        <v>0</v>
      </c>
      <c r="R835">
        <v>0</v>
      </c>
    </row>
    <row r="836" spans="1:18" x14ac:dyDescent="0.25">
      <c r="A836" s="3">
        <v>42671</v>
      </c>
      <c r="B836">
        <v>4000</v>
      </c>
      <c r="C836">
        <v>500</v>
      </c>
      <c r="D836">
        <v>100</v>
      </c>
      <c r="E836">
        <v>0</v>
      </c>
      <c r="F836">
        <v>13000</v>
      </c>
      <c r="G836">
        <v>1000</v>
      </c>
      <c r="H836">
        <v>2000</v>
      </c>
      <c r="I836">
        <v>400</v>
      </c>
      <c r="J836">
        <v>0</v>
      </c>
      <c r="K836">
        <v>0</v>
      </c>
      <c r="L836">
        <v>0</v>
      </c>
      <c r="M836">
        <v>-8200</v>
      </c>
      <c r="N836">
        <v>240001</v>
      </c>
      <c r="O836">
        <v>100000</v>
      </c>
      <c r="P836">
        <v>0</v>
      </c>
      <c r="Q836">
        <v>0</v>
      </c>
      <c r="R836">
        <v>0</v>
      </c>
    </row>
    <row r="837" spans="1:18" x14ac:dyDescent="0.25">
      <c r="A837" s="3">
        <v>42674</v>
      </c>
      <c r="B837">
        <v>4000</v>
      </c>
      <c r="C837">
        <v>500</v>
      </c>
      <c r="D837">
        <v>100</v>
      </c>
      <c r="E837">
        <v>0</v>
      </c>
      <c r="F837">
        <v>13000</v>
      </c>
      <c r="G837">
        <v>1000</v>
      </c>
      <c r="H837">
        <v>2000</v>
      </c>
      <c r="I837">
        <v>400</v>
      </c>
      <c r="J837">
        <v>0</v>
      </c>
      <c r="K837">
        <v>0</v>
      </c>
      <c r="L837">
        <v>0</v>
      </c>
      <c r="M837">
        <v>-8200</v>
      </c>
      <c r="N837">
        <v>240001</v>
      </c>
      <c r="O837">
        <v>100000</v>
      </c>
      <c r="P837">
        <v>0</v>
      </c>
      <c r="Q837">
        <v>0</v>
      </c>
      <c r="R837">
        <v>0</v>
      </c>
    </row>
    <row r="838" spans="1:18" x14ac:dyDescent="0.25">
      <c r="A838" s="3">
        <v>42675</v>
      </c>
      <c r="B838">
        <v>4000</v>
      </c>
      <c r="C838">
        <v>500</v>
      </c>
      <c r="D838">
        <v>100</v>
      </c>
      <c r="E838">
        <v>0</v>
      </c>
      <c r="F838">
        <v>13000</v>
      </c>
      <c r="G838">
        <v>1000</v>
      </c>
      <c r="H838">
        <v>2000</v>
      </c>
      <c r="I838">
        <v>400</v>
      </c>
      <c r="J838">
        <v>0</v>
      </c>
      <c r="K838">
        <v>0</v>
      </c>
      <c r="L838">
        <v>0</v>
      </c>
      <c r="M838">
        <v>-8200</v>
      </c>
      <c r="N838">
        <v>240001</v>
      </c>
      <c r="O838">
        <v>100000</v>
      </c>
      <c r="P838">
        <v>0</v>
      </c>
      <c r="Q838">
        <v>0</v>
      </c>
      <c r="R838">
        <v>0</v>
      </c>
    </row>
    <row r="839" spans="1:18" x14ac:dyDescent="0.25">
      <c r="A839" s="3">
        <v>42676</v>
      </c>
      <c r="B839">
        <v>4000</v>
      </c>
      <c r="C839">
        <v>500</v>
      </c>
      <c r="D839">
        <v>100</v>
      </c>
      <c r="E839">
        <v>0</v>
      </c>
      <c r="F839">
        <v>13000</v>
      </c>
      <c r="G839">
        <v>1000</v>
      </c>
      <c r="H839">
        <v>2000</v>
      </c>
      <c r="I839">
        <v>400</v>
      </c>
      <c r="J839">
        <v>0</v>
      </c>
      <c r="K839">
        <v>0</v>
      </c>
      <c r="L839">
        <v>0</v>
      </c>
      <c r="M839">
        <v>-8200</v>
      </c>
      <c r="N839">
        <v>240001</v>
      </c>
      <c r="O839">
        <v>100000</v>
      </c>
      <c r="P839">
        <v>0</v>
      </c>
      <c r="Q839">
        <v>0</v>
      </c>
      <c r="R839">
        <v>0</v>
      </c>
    </row>
    <row r="840" spans="1:18" x14ac:dyDescent="0.25">
      <c r="A840" s="3">
        <v>42677</v>
      </c>
      <c r="B840">
        <v>4000</v>
      </c>
      <c r="C840">
        <v>500</v>
      </c>
      <c r="D840">
        <v>100</v>
      </c>
      <c r="E840">
        <v>0</v>
      </c>
      <c r="F840">
        <v>13000</v>
      </c>
      <c r="G840">
        <v>1000</v>
      </c>
      <c r="H840">
        <v>2000</v>
      </c>
      <c r="I840">
        <v>400</v>
      </c>
      <c r="J840">
        <v>0</v>
      </c>
      <c r="K840">
        <v>0</v>
      </c>
      <c r="L840">
        <v>0</v>
      </c>
      <c r="M840">
        <v>-8200</v>
      </c>
      <c r="N840">
        <v>240001</v>
      </c>
      <c r="O840">
        <v>100000</v>
      </c>
      <c r="P840">
        <v>0</v>
      </c>
      <c r="Q840">
        <v>0</v>
      </c>
      <c r="R840">
        <v>0</v>
      </c>
    </row>
    <row r="841" spans="1:18" x14ac:dyDescent="0.25">
      <c r="A841" s="3">
        <v>42678</v>
      </c>
      <c r="B841">
        <v>4000</v>
      </c>
      <c r="C841">
        <v>500</v>
      </c>
      <c r="D841">
        <v>100</v>
      </c>
      <c r="E841">
        <v>0</v>
      </c>
      <c r="F841">
        <v>13000</v>
      </c>
      <c r="G841">
        <v>1000</v>
      </c>
      <c r="H841">
        <v>2000</v>
      </c>
      <c r="I841">
        <v>400</v>
      </c>
      <c r="J841">
        <v>0</v>
      </c>
      <c r="K841">
        <v>0</v>
      </c>
      <c r="L841">
        <v>0</v>
      </c>
      <c r="M841">
        <v>-8200</v>
      </c>
      <c r="N841">
        <v>240001</v>
      </c>
      <c r="O841">
        <v>100000</v>
      </c>
      <c r="P841">
        <v>0</v>
      </c>
      <c r="Q841">
        <v>0</v>
      </c>
      <c r="R841">
        <v>0</v>
      </c>
    </row>
    <row r="842" spans="1:18" x14ac:dyDescent="0.25">
      <c r="A842" s="3">
        <v>42681</v>
      </c>
      <c r="B842">
        <v>4000</v>
      </c>
      <c r="C842">
        <v>500</v>
      </c>
      <c r="D842">
        <v>100</v>
      </c>
      <c r="E842">
        <v>0</v>
      </c>
      <c r="F842">
        <v>13000</v>
      </c>
      <c r="G842">
        <v>1000</v>
      </c>
      <c r="H842">
        <v>2000</v>
      </c>
      <c r="I842">
        <v>400</v>
      </c>
      <c r="J842">
        <v>0</v>
      </c>
      <c r="K842">
        <v>0</v>
      </c>
      <c r="L842">
        <v>0</v>
      </c>
      <c r="M842">
        <v>-8200</v>
      </c>
      <c r="N842">
        <v>240001</v>
      </c>
      <c r="O842">
        <v>100000</v>
      </c>
      <c r="P842">
        <v>0</v>
      </c>
      <c r="Q842">
        <v>0</v>
      </c>
      <c r="R842">
        <v>0</v>
      </c>
    </row>
    <row r="843" spans="1:18" x14ac:dyDescent="0.25">
      <c r="A843" s="3">
        <v>42682</v>
      </c>
      <c r="B843">
        <v>4000</v>
      </c>
      <c r="C843">
        <v>500</v>
      </c>
      <c r="D843">
        <v>100</v>
      </c>
      <c r="E843">
        <v>0</v>
      </c>
      <c r="F843">
        <v>13000</v>
      </c>
      <c r="G843">
        <v>1000</v>
      </c>
      <c r="H843">
        <v>2000</v>
      </c>
      <c r="I843">
        <v>400</v>
      </c>
      <c r="J843">
        <v>0</v>
      </c>
      <c r="K843">
        <v>0</v>
      </c>
      <c r="L843">
        <v>0</v>
      </c>
      <c r="M843">
        <v>-8200</v>
      </c>
      <c r="N843">
        <v>240001</v>
      </c>
      <c r="O843">
        <v>100000</v>
      </c>
      <c r="P843">
        <v>0</v>
      </c>
      <c r="Q843">
        <v>0</v>
      </c>
      <c r="R843">
        <v>0</v>
      </c>
    </row>
    <row r="844" spans="1:18" x14ac:dyDescent="0.25">
      <c r="A844" s="3">
        <v>42683</v>
      </c>
      <c r="B844">
        <v>4000</v>
      </c>
      <c r="C844">
        <v>500</v>
      </c>
      <c r="D844">
        <v>100</v>
      </c>
      <c r="E844">
        <v>0</v>
      </c>
      <c r="F844">
        <v>13000</v>
      </c>
      <c r="G844">
        <v>1000</v>
      </c>
      <c r="H844">
        <v>2000</v>
      </c>
      <c r="I844">
        <v>400</v>
      </c>
      <c r="J844">
        <v>0</v>
      </c>
      <c r="K844">
        <v>0</v>
      </c>
      <c r="L844">
        <v>0</v>
      </c>
      <c r="M844">
        <v>-8200</v>
      </c>
      <c r="N844">
        <v>240001</v>
      </c>
      <c r="O844">
        <v>100000</v>
      </c>
      <c r="P844">
        <v>0</v>
      </c>
      <c r="Q844">
        <v>0</v>
      </c>
      <c r="R844">
        <v>0</v>
      </c>
    </row>
    <row r="845" spans="1:18" x14ac:dyDescent="0.25">
      <c r="A845" s="3">
        <v>42684</v>
      </c>
      <c r="B845">
        <v>4000</v>
      </c>
      <c r="C845">
        <v>500</v>
      </c>
      <c r="D845">
        <v>100</v>
      </c>
      <c r="E845">
        <v>0</v>
      </c>
      <c r="F845">
        <v>13000</v>
      </c>
      <c r="G845">
        <v>1000</v>
      </c>
      <c r="H845">
        <v>2000</v>
      </c>
      <c r="I845">
        <v>400</v>
      </c>
      <c r="J845">
        <v>0</v>
      </c>
      <c r="K845">
        <v>0</v>
      </c>
      <c r="L845">
        <v>0</v>
      </c>
      <c r="M845">
        <v>-8200</v>
      </c>
      <c r="N845">
        <v>240001</v>
      </c>
      <c r="O845">
        <v>100000</v>
      </c>
      <c r="P845">
        <v>0</v>
      </c>
      <c r="Q845">
        <v>0</v>
      </c>
      <c r="R845">
        <v>0</v>
      </c>
    </row>
    <row r="846" spans="1:18" x14ac:dyDescent="0.25">
      <c r="A846" s="3">
        <v>42685</v>
      </c>
      <c r="B846">
        <v>4000</v>
      </c>
      <c r="C846">
        <v>500</v>
      </c>
      <c r="D846">
        <v>100</v>
      </c>
      <c r="E846">
        <v>0</v>
      </c>
      <c r="F846">
        <v>13000</v>
      </c>
      <c r="G846">
        <v>1000</v>
      </c>
      <c r="H846">
        <v>2000</v>
      </c>
      <c r="I846">
        <v>400</v>
      </c>
      <c r="J846">
        <v>0</v>
      </c>
      <c r="K846">
        <v>0</v>
      </c>
      <c r="L846">
        <v>0</v>
      </c>
      <c r="M846">
        <v>-8200</v>
      </c>
      <c r="N846">
        <v>240001</v>
      </c>
      <c r="O846">
        <v>100000</v>
      </c>
      <c r="P846">
        <v>0</v>
      </c>
      <c r="Q846">
        <v>0</v>
      </c>
      <c r="R846">
        <v>0</v>
      </c>
    </row>
    <row r="847" spans="1:18" x14ac:dyDescent="0.25">
      <c r="A847" s="3">
        <v>42688</v>
      </c>
      <c r="B847">
        <v>4000</v>
      </c>
      <c r="C847">
        <v>500</v>
      </c>
      <c r="D847">
        <v>100</v>
      </c>
      <c r="E847">
        <v>0</v>
      </c>
      <c r="F847">
        <v>13000</v>
      </c>
      <c r="G847">
        <v>1000</v>
      </c>
      <c r="H847">
        <v>2000</v>
      </c>
      <c r="I847">
        <v>400</v>
      </c>
      <c r="J847">
        <v>0</v>
      </c>
      <c r="K847">
        <v>0</v>
      </c>
      <c r="L847">
        <v>0</v>
      </c>
      <c r="M847">
        <v>-8200</v>
      </c>
      <c r="N847">
        <v>240001</v>
      </c>
      <c r="O847">
        <v>100000</v>
      </c>
      <c r="P847">
        <v>0</v>
      </c>
      <c r="Q847">
        <v>0</v>
      </c>
      <c r="R847">
        <v>0</v>
      </c>
    </row>
    <row r="848" spans="1:18" x14ac:dyDescent="0.25">
      <c r="A848" s="3">
        <v>42689</v>
      </c>
      <c r="B848">
        <v>4000</v>
      </c>
      <c r="C848">
        <v>500</v>
      </c>
      <c r="D848">
        <v>100</v>
      </c>
      <c r="E848">
        <v>0</v>
      </c>
      <c r="F848">
        <v>13000</v>
      </c>
      <c r="G848">
        <v>1000</v>
      </c>
      <c r="H848">
        <v>2000</v>
      </c>
      <c r="I848">
        <v>400</v>
      </c>
      <c r="J848">
        <v>0</v>
      </c>
      <c r="K848">
        <v>0</v>
      </c>
      <c r="L848">
        <v>0</v>
      </c>
      <c r="M848">
        <v>-8200</v>
      </c>
      <c r="N848">
        <v>240001</v>
      </c>
      <c r="O848">
        <v>100000</v>
      </c>
      <c r="P848">
        <v>0</v>
      </c>
      <c r="Q848">
        <v>0</v>
      </c>
      <c r="R848">
        <v>0</v>
      </c>
    </row>
    <row r="849" spans="1:18" x14ac:dyDescent="0.25">
      <c r="A849" s="3">
        <v>42690</v>
      </c>
      <c r="B849">
        <v>4000</v>
      </c>
      <c r="C849">
        <v>500</v>
      </c>
      <c r="D849">
        <v>100</v>
      </c>
      <c r="E849">
        <v>0</v>
      </c>
      <c r="F849">
        <v>13000</v>
      </c>
      <c r="G849">
        <v>1000</v>
      </c>
      <c r="H849">
        <v>2000</v>
      </c>
      <c r="I849">
        <v>400</v>
      </c>
      <c r="J849">
        <v>0</v>
      </c>
      <c r="K849">
        <v>0</v>
      </c>
      <c r="L849">
        <v>0</v>
      </c>
      <c r="M849">
        <v>-8200</v>
      </c>
      <c r="N849">
        <v>240001</v>
      </c>
      <c r="O849">
        <v>100000</v>
      </c>
      <c r="P849">
        <v>0</v>
      </c>
      <c r="Q849">
        <v>0</v>
      </c>
      <c r="R849">
        <v>0</v>
      </c>
    </row>
    <row r="850" spans="1:18" x14ac:dyDescent="0.25">
      <c r="A850" s="3">
        <v>42691</v>
      </c>
      <c r="B850">
        <v>4000</v>
      </c>
      <c r="C850">
        <v>500</v>
      </c>
      <c r="D850">
        <v>100</v>
      </c>
      <c r="E850">
        <v>0</v>
      </c>
      <c r="F850">
        <v>13000</v>
      </c>
      <c r="G850">
        <v>1000</v>
      </c>
      <c r="H850">
        <v>2000</v>
      </c>
      <c r="I850">
        <v>400</v>
      </c>
      <c r="J850">
        <v>0</v>
      </c>
      <c r="K850">
        <v>0</v>
      </c>
      <c r="L850">
        <v>0</v>
      </c>
      <c r="M850">
        <v>-8200</v>
      </c>
      <c r="N850">
        <v>240001</v>
      </c>
      <c r="O850">
        <v>100000</v>
      </c>
      <c r="P850">
        <v>0</v>
      </c>
      <c r="Q850">
        <v>0</v>
      </c>
      <c r="R850">
        <v>0</v>
      </c>
    </row>
    <row r="851" spans="1:18" x14ac:dyDescent="0.25">
      <c r="A851" s="3">
        <v>42692</v>
      </c>
      <c r="B851">
        <v>4000</v>
      </c>
      <c r="C851">
        <v>500</v>
      </c>
      <c r="D851">
        <v>100</v>
      </c>
      <c r="E851">
        <v>0</v>
      </c>
      <c r="F851">
        <v>13000</v>
      </c>
      <c r="G851">
        <v>1000</v>
      </c>
      <c r="H851">
        <v>2000</v>
      </c>
      <c r="I851">
        <v>400</v>
      </c>
      <c r="J851">
        <v>0</v>
      </c>
      <c r="K851">
        <v>0</v>
      </c>
      <c r="L851">
        <v>0</v>
      </c>
      <c r="M851">
        <v>-8200</v>
      </c>
      <c r="N851">
        <v>240001</v>
      </c>
      <c r="O851">
        <v>100000</v>
      </c>
      <c r="P851">
        <v>0</v>
      </c>
      <c r="Q851">
        <v>0</v>
      </c>
      <c r="R851">
        <v>0</v>
      </c>
    </row>
    <row r="852" spans="1:18" x14ac:dyDescent="0.25">
      <c r="A852" s="3">
        <v>42695</v>
      </c>
      <c r="B852">
        <v>4000</v>
      </c>
      <c r="C852">
        <v>500</v>
      </c>
      <c r="D852">
        <v>100</v>
      </c>
      <c r="E852">
        <v>0</v>
      </c>
      <c r="F852">
        <v>13000</v>
      </c>
      <c r="G852">
        <v>1000</v>
      </c>
      <c r="H852">
        <v>2000</v>
      </c>
      <c r="I852">
        <v>400</v>
      </c>
      <c r="J852">
        <v>0</v>
      </c>
      <c r="K852">
        <v>0</v>
      </c>
      <c r="L852">
        <v>0</v>
      </c>
      <c r="M852">
        <v>-8200</v>
      </c>
      <c r="N852">
        <v>240001</v>
      </c>
      <c r="O852">
        <v>100000</v>
      </c>
      <c r="P852">
        <v>0</v>
      </c>
      <c r="Q852">
        <v>0</v>
      </c>
      <c r="R852">
        <v>0</v>
      </c>
    </row>
    <row r="853" spans="1:18" x14ac:dyDescent="0.25">
      <c r="A853" s="3">
        <v>42696</v>
      </c>
      <c r="B853">
        <v>4000</v>
      </c>
      <c r="C853">
        <v>500</v>
      </c>
      <c r="D853">
        <v>100</v>
      </c>
      <c r="E853">
        <v>0</v>
      </c>
      <c r="F853">
        <v>13000</v>
      </c>
      <c r="G853">
        <v>1000</v>
      </c>
      <c r="H853">
        <v>2000</v>
      </c>
      <c r="I853">
        <v>400</v>
      </c>
      <c r="J853">
        <v>0</v>
      </c>
      <c r="K853">
        <v>0</v>
      </c>
      <c r="L853">
        <v>0</v>
      </c>
      <c r="M853">
        <v>-8200</v>
      </c>
      <c r="N853">
        <v>240001</v>
      </c>
      <c r="O853">
        <v>100000</v>
      </c>
      <c r="P853">
        <v>0</v>
      </c>
      <c r="Q853">
        <v>0</v>
      </c>
      <c r="R853">
        <v>0</v>
      </c>
    </row>
    <row r="854" spans="1:18" x14ac:dyDescent="0.25">
      <c r="A854" s="3">
        <v>42697</v>
      </c>
      <c r="B854">
        <v>4000</v>
      </c>
      <c r="C854">
        <v>500</v>
      </c>
      <c r="D854">
        <v>100</v>
      </c>
      <c r="E854">
        <v>0</v>
      </c>
      <c r="F854">
        <v>13000</v>
      </c>
      <c r="G854">
        <v>1000</v>
      </c>
      <c r="H854">
        <v>2000</v>
      </c>
      <c r="I854">
        <v>400</v>
      </c>
      <c r="J854">
        <v>0</v>
      </c>
      <c r="K854">
        <v>0</v>
      </c>
      <c r="L854">
        <v>0</v>
      </c>
      <c r="M854">
        <v>-8200</v>
      </c>
      <c r="N854">
        <v>240001</v>
      </c>
      <c r="O854">
        <v>100000</v>
      </c>
      <c r="P854">
        <v>0</v>
      </c>
      <c r="Q854">
        <v>0</v>
      </c>
      <c r="R854">
        <v>0</v>
      </c>
    </row>
    <row r="855" spans="1:18" x14ac:dyDescent="0.25">
      <c r="A855" s="3">
        <v>42698</v>
      </c>
      <c r="B855">
        <v>4000</v>
      </c>
      <c r="C855">
        <v>500</v>
      </c>
      <c r="D855">
        <v>100</v>
      </c>
      <c r="E855">
        <v>0</v>
      </c>
      <c r="F855">
        <v>13000</v>
      </c>
      <c r="G855">
        <v>1000</v>
      </c>
      <c r="H855">
        <v>2000</v>
      </c>
      <c r="I855">
        <v>400</v>
      </c>
      <c r="J855">
        <v>0</v>
      </c>
      <c r="K855">
        <v>0</v>
      </c>
      <c r="L855">
        <v>0</v>
      </c>
      <c r="M855">
        <v>-8200</v>
      </c>
      <c r="N855">
        <v>240001</v>
      </c>
      <c r="O855">
        <v>100000</v>
      </c>
      <c r="P855">
        <v>0</v>
      </c>
      <c r="Q855">
        <v>0</v>
      </c>
      <c r="R855">
        <v>0</v>
      </c>
    </row>
    <row r="856" spans="1:18" x14ac:dyDescent="0.25">
      <c r="A856" s="3">
        <v>42699</v>
      </c>
      <c r="B856">
        <v>4000</v>
      </c>
      <c r="C856">
        <v>500</v>
      </c>
      <c r="D856">
        <v>100</v>
      </c>
      <c r="E856">
        <v>0</v>
      </c>
      <c r="F856">
        <v>13000</v>
      </c>
      <c r="G856">
        <v>1000</v>
      </c>
      <c r="H856">
        <v>2000</v>
      </c>
      <c r="I856">
        <v>400</v>
      </c>
      <c r="J856">
        <v>0</v>
      </c>
      <c r="K856">
        <v>0</v>
      </c>
      <c r="L856">
        <v>0</v>
      </c>
      <c r="M856">
        <v>-8200</v>
      </c>
      <c r="N856">
        <v>240001</v>
      </c>
      <c r="O856">
        <v>100000</v>
      </c>
      <c r="P856">
        <v>0</v>
      </c>
      <c r="Q856">
        <v>0</v>
      </c>
      <c r="R856">
        <v>0</v>
      </c>
    </row>
    <row r="857" spans="1:18" x14ac:dyDescent="0.25">
      <c r="A857" s="3">
        <v>42702</v>
      </c>
      <c r="B857">
        <v>4000</v>
      </c>
      <c r="C857">
        <v>500</v>
      </c>
      <c r="D857">
        <v>100</v>
      </c>
      <c r="E857">
        <v>0</v>
      </c>
      <c r="F857">
        <v>13000</v>
      </c>
      <c r="G857">
        <v>1000</v>
      </c>
      <c r="H857">
        <v>2000</v>
      </c>
      <c r="I857">
        <v>400</v>
      </c>
      <c r="J857">
        <v>0</v>
      </c>
      <c r="K857">
        <v>0</v>
      </c>
      <c r="L857">
        <v>0</v>
      </c>
      <c r="M857">
        <v>-8200</v>
      </c>
      <c r="N857">
        <v>240001</v>
      </c>
      <c r="O857">
        <v>100000</v>
      </c>
      <c r="P857">
        <v>0</v>
      </c>
      <c r="Q857">
        <v>0</v>
      </c>
      <c r="R857">
        <v>0</v>
      </c>
    </row>
    <row r="858" spans="1:18" x14ac:dyDescent="0.25">
      <c r="A858" s="3">
        <v>42703</v>
      </c>
      <c r="B858">
        <v>4000</v>
      </c>
      <c r="C858">
        <v>500</v>
      </c>
      <c r="D858">
        <v>100</v>
      </c>
      <c r="E858">
        <v>0</v>
      </c>
      <c r="F858">
        <v>13000</v>
      </c>
      <c r="G858">
        <v>1000</v>
      </c>
      <c r="H858">
        <v>2000</v>
      </c>
      <c r="I858">
        <v>400</v>
      </c>
      <c r="J858">
        <v>0</v>
      </c>
      <c r="K858">
        <v>0</v>
      </c>
      <c r="L858">
        <v>0</v>
      </c>
      <c r="M858">
        <v>-8200</v>
      </c>
      <c r="N858">
        <v>240001</v>
      </c>
      <c r="O858">
        <v>100000</v>
      </c>
      <c r="P858">
        <v>0</v>
      </c>
      <c r="Q858">
        <v>0</v>
      </c>
      <c r="R858">
        <v>0</v>
      </c>
    </row>
    <row r="859" spans="1:18" x14ac:dyDescent="0.25">
      <c r="A859" s="3">
        <v>42704</v>
      </c>
      <c r="B859">
        <v>4000</v>
      </c>
      <c r="C859">
        <v>500</v>
      </c>
      <c r="D859">
        <v>100</v>
      </c>
      <c r="E859">
        <v>0</v>
      </c>
      <c r="F859">
        <v>13000</v>
      </c>
      <c r="G859">
        <v>1000</v>
      </c>
      <c r="H859">
        <v>2000</v>
      </c>
      <c r="I859">
        <v>400</v>
      </c>
      <c r="J859">
        <v>0</v>
      </c>
      <c r="K859">
        <v>0</v>
      </c>
      <c r="L859">
        <v>0</v>
      </c>
      <c r="M859">
        <v>-8200</v>
      </c>
      <c r="N859">
        <v>240001</v>
      </c>
      <c r="O859">
        <v>100000</v>
      </c>
      <c r="P859">
        <v>0</v>
      </c>
      <c r="Q859">
        <v>0</v>
      </c>
      <c r="R859">
        <v>0</v>
      </c>
    </row>
    <row r="860" spans="1:18" x14ac:dyDescent="0.25">
      <c r="A860" s="3">
        <v>42705</v>
      </c>
      <c r="B860">
        <v>4000</v>
      </c>
      <c r="C860">
        <v>500</v>
      </c>
      <c r="D860">
        <v>100</v>
      </c>
      <c r="E860">
        <v>0</v>
      </c>
      <c r="F860">
        <v>13000</v>
      </c>
      <c r="G860">
        <v>1000</v>
      </c>
      <c r="H860">
        <v>2000</v>
      </c>
      <c r="I860">
        <v>400</v>
      </c>
      <c r="J860">
        <v>0</v>
      </c>
      <c r="K860">
        <v>0</v>
      </c>
      <c r="L860">
        <v>0</v>
      </c>
      <c r="M860">
        <v>-8200</v>
      </c>
      <c r="N860">
        <v>240001</v>
      </c>
      <c r="O860">
        <v>100000</v>
      </c>
      <c r="P860">
        <v>0</v>
      </c>
      <c r="Q860">
        <v>0</v>
      </c>
      <c r="R860">
        <v>0</v>
      </c>
    </row>
    <row r="861" spans="1:18" x14ac:dyDescent="0.25">
      <c r="A861" s="3">
        <v>42706</v>
      </c>
      <c r="B861">
        <v>4000</v>
      </c>
      <c r="C861">
        <v>500</v>
      </c>
      <c r="D861">
        <v>100</v>
      </c>
      <c r="E861">
        <v>0</v>
      </c>
      <c r="F861">
        <v>13000</v>
      </c>
      <c r="G861">
        <v>1000</v>
      </c>
      <c r="H861">
        <v>2000</v>
      </c>
      <c r="I861">
        <v>400</v>
      </c>
      <c r="J861">
        <v>0</v>
      </c>
      <c r="K861">
        <v>0</v>
      </c>
      <c r="L861">
        <v>0</v>
      </c>
      <c r="M861">
        <v>-8200</v>
      </c>
      <c r="N861">
        <v>240001</v>
      </c>
      <c r="O861">
        <v>100000</v>
      </c>
      <c r="P861">
        <v>0</v>
      </c>
      <c r="Q861">
        <v>0</v>
      </c>
      <c r="R861">
        <v>0</v>
      </c>
    </row>
    <row r="862" spans="1:18" x14ac:dyDescent="0.25">
      <c r="A862" s="3">
        <v>42709</v>
      </c>
      <c r="B862">
        <v>4000</v>
      </c>
      <c r="C862">
        <v>500</v>
      </c>
      <c r="D862">
        <v>100</v>
      </c>
      <c r="E862">
        <v>0</v>
      </c>
      <c r="F862">
        <v>13000</v>
      </c>
      <c r="G862">
        <v>1000</v>
      </c>
      <c r="H862">
        <v>2000</v>
      </c>
      <c r="I862">
        <v>400</v>
      </c>
      <c r="J862">
        <v>0</v>
      </c>
      <c r="K862">
        <v>0</v>
      </c>
      <c r="L862">
        <v>0</v>
      </c>
      <c r="M862">
        <v>-8200</v>
      </c>
      <c r="N862">
        <v>240001</v>
      </c>
      <c r="O862">
        <v>100000</v>
      </c>
      <c r="P862">
        <v>0</v>
      </c>
      <c r="Q862">
        <v>0</v>
      </c>
      <c r="R862">
        <v>0</v>
      </c>
    </row>
    <row r="863" spans="1:18" x14ac:dyDescent="0.25">
      <c r="A863" s="3">
        <v>42710</v>
      </c>
      <c r="B863">
        <v>4000</v>
      </c>
      <c r="C863">
        <v>500</v>
      </c>
      <c r="D863">
        <v>100</v>
      </c>
      <c r="E863">
        <v>0</v>
      </c>
      <c r="F863">
        <v>13000</v>
      </c>
      <c r="G863">
        <v>1000</v>
      </c>
      <c r="H863">
        <v>2000</v>
      </c>
      <c r="I863">
        <v>400</v>
      </c>
      <c r="J863">
        <v>0</v>
      </c>
      <c r="K863">
        <v>0</v>
      </c>
      <c r="L863">
        <v>0</v>
      </c>
      <c r="M863">
        <v>-8200</v>
      </c>
      <c r="N863">
        <v>240001</v>
      </c>
      <c r="O863">
        <v>100000</v>
      </c>
      <c r="P863">
        <v>0</v>
      </c>
      <c r="Q863">
        <v>0</v>
      </c>
      <c r="R863">
        <v>0</v>
      </c>
    </row>
    <row r="864" spans="1:18" x14ac:dyDescent="0.25">
      <c r="A864" s="3">
        <v>42711</v>
      </c>
      <c r="B864">
        <v>4000</v>
      </c>
      <c r="C864">
        <v>500</v>
      </c>
      <c r="D864">
        <v>100</v>
      </c>
      <c r="E864">
        <v>0</v>
      </c>
      <c r="F864">
        <v>13000</v>
      </c>
      <c r="G864">
        <v>1000</v>
      </c>
      <c r="H864">
        <v>2000</v>
      </c>
      <c r="I864">
        <v>400</v>
      </c>
      <c r="J864">
        <v>0</v>
      </c>
      <c r="K864">
        <v>0</v>
      </c>
      <c r="L864">
        <v>0</v>
      </c>
      <c r="M864">
        <v>-8200</v>
      </c>
      <c r="N864">
        <v>240001</v>
      </c>
      <c r="O864">
        <v>100000</v>
      </c>
      <c r="P864">
        <v>0</v>
      </c>
      <c r="Q864">
        <v>0</v>
      </c>
      <c r="R864">
        <v>0</v>
      </c>
    </row>
    <row r="865" spans="1:18" x14ac:dyDescent="0.25">
      <c r="A865" s="3">
        <v>42712</v>
      </c>
      <c r="B865">
        <v>4000</v>
      </c>
      <c r="C865">
        <v>500</v>
      </c>
      <c r="D865">
        <v>100</v>
      </c>
      <c r="E865">
        <v>0</v>
      </c>
      <c r="F865">
        <v>13000</v>
      </c>
      <c r="G865">
        <v>1000</v>
      </c>
      <c r="H865">
        <v>2000</v>
      </c>
      <c r="I865">
        <v>400</v>
      </c>
      <c r="J865">
        <v>0</v>
      </c>
      <c r="K865">
        <v>0</v>
      </c>
      <c r="L865">
        <v>0</v>
      </c>
      <c r="M865">
        <v>-8200</v>
      </c>
      <c r="N865">
        <v>240001</v>
      </c>
      <c r="O865">
        <v>100000</v>
      </c>
      <c r="P865">
        <v>0</v>
      </c>
      <c r="Q865">
        <v>0</v>
      </c>
      <c r="R865">
        <v>0</v>
      </c>
    </row>
    <row r="866" spans="1:18" x14ac:dyDescent="0.25">
      <c r="A866" s="3">
        <v>42713</v>
      </c>
      <c r="B866">
        <v>4000</v>
      </c>
      <c r="C866">
        <v>500</v>
      </c>
      <c r="D866">
        <v>100</v>
      </c>
      <c r="E866">
        <v>0</v>
      </c>
      <c r="F866">
        <v>13000</v>
      </c>
      <c r="G866">
        <v>1000</v>
      </c>
      <c r="H866">
        <v>2000</v>
      </c>
      <c r="I866">
        <v>400</v>
      </c>
      <c r="J866">
        <v>0</v>
      </c>
      <c r="K866">
        <v>0</v>
      </c>
      <c r="L866">
        <v>0</v>
      </c>
      <c r="M866">
        <v>-8200</v>
      </c>
      <c r="N866">
        <v>240001</v>
      </c>
      <c r="O866">
        <v>100000</v>
      </c>
      <c r="P866">
        <v>0</v>
      </c>
      <c r="Q866">
        <v>0</v>
      </c>
      <c r="R866">
        <v>0</v>
      </c>
    </row>
    <row r="867" spans="1:18" x14ac:dyDescent="0.25">
      <c r="A867" s="3">
        <v>42716</v>
      </c>
      <c r="B867">
        <v>4000</v>
      </c>
      <c r="C867">
        <v>500</v>
      </c>
      <c r="D867">
        <v>100</v>
      </c>
      <c r="E867">
        <v>0</v>
      </c>
      <c r="F867">
        <v>13000</v>
      </c>
      <c r="G867">
        <v>1000</v>
      </c>
      <c r="H867">
        <v>2000</v>
      </c>
      <c r="I867">
        <v>400</v>
      </c>
      <c r="J867">
        <v>0</v>
      </c>
      <c r="K867">
        <v>0</v>
      </c>
      <c r="L867">
        <v>0</v>
      </c>
      <c r="M867">
        <v>-8200</v>
      </c>
      <c r="N867">
        <v>240001</v>
      </c>
      <c r="O867">
        <v>100000</v>
      </c>
      <c r="P867">
        <v>0</v>
      </c>
      <c r="Q867">
        <v>0</v>
      </c>
      <c r="R867">
        <v>0</v>
      </c>
    </row>
    <row r="868" spans="1:18" x14ac:dyDescent="0.25">
      <c r="A868" s="3">
        <v>42717</v>
      </c>
      <c r="B868">
        <v>4000</v>
      </c>
      <c r="C868">
        <v>500</v>
      </c>
      <c r="D868">
        <v>100</v>
      </c>
      <c r="E868">
        <v>0</v>
      </c>
      <c r="F868">
        <v>13000</v>
      </c>
      <c r="G868">
        <v>1000</v>
      </c>
      <c r="H868">
        <v>2000</v>
      </c>
      <c r="I868">
        <v>400</v>
      </c>
      <c r="J868">
        <v>0</v>
      </c>
      <c r="K868">
        <v>0</v>
      </c>
      <c r="L868">
        <v>0</v>
      </c>
      <c r="M868">
        <v>-8200</v>
      </c>
      <c r="N868">
        <v>240001</v>
      </c>
      <c r="O868">
        <v>100000</v>
      </c>
      <c r="P868">
        <v>0</v>
      </c>
      <c r="Q868">
        <v>0</v>
      </c>
      <c r="R868">
        <v>0</v>
      </c>
    </row>
    <row r="869" spans="1:18" x14ac:dyDescent="0.25">
      <c r="A869" s="3">
        <v>42718</v>
      </c>
      <c r="B869">
        <v>4000</v>
      </c>
      <c r="C869">
        <v>500</v>
      </c>
      <c r="D869">
        <v>100</v>
      </c>
      <c r="E869">
        <v>0</v>
      </c>
      <c r="F869">
        <v>13000</v>
      </c>
      <c r="G869">
        <v>1000</v>
      </c>
      <c r="H869">
        <v>2000</v>
      </c>
      <c r="I869">
        <v>400</v>
      </c>
      <c r="J869">
        <v>0</v>
      </c>
      <c r="K869">
        <v>0</v>
      </c>
      <c r="L869">
        <v>0</v>
      </c>
      <c r="M869">
        <v>-8200</v>
      </c>
      <c r="N869">
        <v>240001</v>
      </c>
      <c r="O869">
        <v>100000</v>
      </c>
      <c r="P869">
        <v>0</v>
      </c>
      <c r="Q869">
        <v>0</v>
      </c>
      <c r="R869">
        <v>0</v>
      </c>
    </row>
    <row r="870" spans="1:18" x14ac:dyDescent="0.25">
      <c r="A870" s="3">
        <v>42719</v>
      </c>
      <c r="B870">
        <v>4000</v>
      </c>
      <c r="C870">
        <v>500</v>
      </c>
      <c r="D870">
        <v>100</v>
      </c>
      <c r="E870">
        <v>0</v>
      </c>
      <c r="F870">
        <v>13000</v>
      </c>
      <c r="G870">
        <v>1000</v>
      </c>
      <c r="H870">
        <v>2000</v>
      </c>
      <c r="I870">
        <v>400</v>
      </c>
      <c r="J870">
        <v>0</v>
      </c>
      <c r="K870">
        <v>0</v>
      </c>
      <c r="L870">
        <v>0</v>
      </c>
      <c r="M870">
        <v>-8200</v>
      </c>
      <c r="N870">
        <v>240001</v>
      </c>
      <c r="O870">
        <v>100000</v>
      </c>
      <c r="P870">
        <v>0</v>
      </c>
      <c r="Q870">
        <v>0</v>
      </c>
      <c r="R870">
        <v>0</v>
      </c>
    </row>
    <row r="871" spans="1:18" x14ac:dyDescent="0.25">
      <c r="A871" s="3">
        <v>42720</v>
      </c>
      <c r="B871">
        <v>4000</v>
      </c>
      <c r="C871">
        <v>500</v>
      </c>
      <c r="D871">
        <v>100</v>
      </c>
      <c r="E871">
        <v>0</v>
      </c>
      <c r="F871">
        <v>13000</v>
      </c>
      <c r="G871">
        <v>1000</v>
      </c>
      <c r="H871">
        <v>2000</v>
      </c>
      <c r="I871">
        <v>400</v>
      </c>
      <c r="J871">
        <v>0</v>
      </c>
      <c r="K871">
        <v>0</v>
      </c>
      <c r="L871">
        <v>0</v>
      </c>
      <c r="M871">
        <v>-8200</v>
      </c>
      <c r="N871">
        <v>240001</v>
      </c>
      <c r="O871">
        <v>100000</v>
      </c>
      <c r="P871">
        <v>0</v>
      </c>
      <c r="Q871">
        <v>0</v>
      </c>
      <c r="R871">
        <v>0</v>
      </c>
    </row>
    <row r="872" spans="1:18" x14ac:dyDescent="0.25">
      <c r="A872" s="3">
        <v>42723</v>
      </c>
      <c r="B872">
        <v>4000</v>
      </c>
      <c r="C872">
        <v>500</v>
      </c>
      <c r="D872">
        <v>100</v>
      </c>
      <c r="E872">
        <v>0</v>
      </c>
      <c r="F872">
        <v>13000</v>
      </c>
      <c r="G872">
        <v>1000</v>
      </c>
      <c r="H872">
        <v>2000</v>
      </c>
      <c r="I872">
        <v>400</v>
      </c>
      <c r="J872">
        <v>0</v>
      </c>
      <c r="K872">
        <v>0</v>
      </c>
      <c r="L872">
        <v>0</v>
      </c>
      <c r="M872">
        <v>-8200</v>
      </c>
      <c r="N872">
        <v>240001</v>
      </c>
      <c r="O872">
        <v>100000</v>
      </c>
      <c r="P872">
        <v>0</v>
      </c>
      <c r="Q872">
        <v>0</v>
      </c>
      <c r="R872">
        <v>0</v>
      </c>
    </row>
    <row r="873" spans="1:18" x14ac:dyDescent="0.25">
      <c r="A873" s="3">
        <v>42724</v>
      </c>
      <c r="B873">
        <v>4000</v>
      </c>
      <c r="C873">
        <v>500</v>
      </c>
      <c r="D873">
        <v>100</v>
      </c>
      <c r="E873">
        <v>0</v>
      </c>
      <c r="F873">
        <v>13000</v>
      </c>
      <c r="G873">
        <v>1000</v>
      </c>
      <c r="H873">
        <v>2000</v>
      </c>
      <c r="I873">
        <v>400</v>
      </c>
      <c r="J873">
        <v>0</v>
      </c>
      <c r="K873">
        <v>0</v>
      </c>
      <c r="L873">
        <v>0</v>
      </c>
      <c r="M873">
        <v>-8200</v>
      </c>
      <c r="N873">
        <v>240001</v>
      </c>
      <c r="O873">
        <v>100000</v>
      </c>
      <c r="P873">
        <v>0</v>
      </c>
      <c r="Q873">
        <v>0</v>
      </c>
      <c r="R873">
        <v>0</v>
      </c>
    </row>
    <row r="874" spans="1:18" x14ac:dyDescent="0.25">
      <c r="A874" s="3">
        <v>42725</v>
      </c>
      <c r="B874">
        <v>4000</v>
      </c>
      <c r="C874">
        <v>500</v>
      </c>
      <c r="D874">
        <v>100</v>
      </c>
      <c r="E874">
        <v>0</v>
      </c>
      <c r="F874">
        <v>13000</v>
      </c>
      <c r="G874">
        <v>1000</v>
      </c>
      <c r="H874">
        <v>2000</v>
      </c>
      <c r="I874">
        <v>400</v>
      </c>
      <c r="J874">
        <v>0</v>
      </c>
      <c r="K874">
        <v>0</v>
      </c>
      <c r="L874">
        <v>0</v>
      </c>
      <c r="M874">
        <v>-8200</v>
      </c>
      <c r="N874">
        <v>240001</v>
      </c>
      <c r="O874">
        <v>100000</v>
      </c>
      <c r="P874">
        <v>0</v>
      </c>
      <c r="Q874">
        <v>0</v>
      </c>
      <c r="R874">
        <v>0</v>
      </c>
    </row>
    <row r="875" spans="1:18" x14ac:dyDescent="0.25">
      <c r="A875" s="3">
        <v>42726</v>
      </c>
      <c r="B875">
        <v>4000</v>
      </c>
      <c r="C875">
        <v>500</v>
      </c>
      <c r="D875">
        <v>100</v>
      </c>
      <c r="E875">
        <v>0</v>
      </c>
      <c r="F875">
        <v>13000</v>
      </c>
      <c r="G875">
        <v>1000</v>
      </c>
      <c r="H875">
        <v>2000</v>
      </c>
      <c r="I875">
        <v>400</v>
      </c>
      <c r="J875">
        <v>0</v>
      </c>
      <c r="K875">
        <v>0</v>
      </c>
      <c r="L875">
        <v>0</v>
      </c>
      <c r="M875">
        <v>-8200</v>
      </c>
      <c r="N875">
        <v>240001</v>
      </c>
      <c r="O875">
        <v>100000</v>
      </c>
      <c r="P875">
        <v>0</v>
      </c>
      <c r="Q875">
        <v>0</v>
      </c>
      <c r="R875">
        <v>0</v>
      </c>
    </row>
    <row r="876" spans="1:18" x14ac:dyDescent="0.25">
      <c r="A876" s="3">
        <v>42727</v>
      </c>
      <c r="B876">
        <v>4000</v>
      </c>
      <c r="C876">
        <v>500</v>
      </c>
      <c r="D876">
        <v>100</v>
      </c>
      <c r="E876">
        <v>0</v>
      </c>
      <c r="F876">
        <v>13000</v>
      </c>
      <c r="G876">
        <v>1000</v>
      </c>
      <c r="H876">
        <v>2000</v>
      </c>
      <c r="I876">
        <v>400</v>
      </c>
      <c r="J876">
        <v>0</v>
      </c>
      <c r="K876">
        <v>0</v>
      </c>
      <c r="L876">
        <v>0</v>
      </c>
      <c r="M876">
        <v>-8200</v>
      </c>
      <c r="N876">
        <v>240001</v>
      </c>
      <c r="O876">
        <v>100000</v>
      </c>
      <c r="P876">
        <v>0</v>
      </c>
      <c r="Q876">
        <v>0</v>
      </c>
      <c r="R876">
        <v>0</v>
      </c>
    </row>
    <row r="877" spans="1:18" x14ac:dyDescent="0.25">
      <c r="A877" s="3">
        <v>42730</v>
      </c>
      <c r="B877">
        <v>4000</v>
      </c>
      <c r="C877">
        <v>500</v>
      </c>
      <c r="D877">
        <v>100</v>
      </c>
      <c r="E877">
        <v>0</v>
      </c>
      <c r="F877">
        <v>13000</v>
      </c>
      <c r="G877">
        <v>1000</v>
      </c>
      <c r="H877">
        <v>2000</v>
      </c>
      <c r="I877">
        <v>400</v>
      </c>
      <c r="J877">
        <v>0</v>
      </c>
      <c r="K877">
        <v>0</v>
      </c>
      <c r="L877">
        <v>0</v>
      </c>
      <c r="M877">
        <v>-8200</v>
      </c>
      <c r="N877">
        <v>240001</v>
      </c>
      <c r="O877">
        <v>100000</v>
      </c>
      <c r="P877">
        <v>0</v>
      </c>
      <c r="Q877">
        <v>0</v>
      </c>
      <c r="R877">
        <v>0</v>
      </c>
    </row>
    <row r="878" spans="1:18" x14ac:dyDescent="0.25">
      <c r="A878" s="3">
        <v>42731</v>
      </c>
      <c r="B878">
        <v>4000</v>
      </c>
      <c r="C878">
        <v>500</v>
      </c>
      <c r="D878">
        <v>100</v>
      </c>
      <c r="E878">
        <v>0</v>
      </c>
      <c r="F878">
        <v>13000</v>
      </c>
      <c r="G878">
        <v>1000</v>
      </c>
      <c r="H878">
        <v>2000</v>
      </c>
      <c r="I878">
        <v>400</v>
      </c>
      <c r="J878">
        <v>0</v>
      </c>
      <c r="K878">
        <v>0</v>
      </c>
      <c r="L878">
        <v>0</v>
      </c>
      <c r="M878">
        <v>-8200</v>
      </c>
      <c r="N878">
        <v>240001</v>
      </c>
      <c r="O878">
        <v>100000</v>
      </c>
      <c r="P878">
        <v>0</v>
      </c>
      <c r="Q878">
        <v>0</v>
      </c>
      <c r="R878">
        <v>0</v>
      </c>
    </row>
    <row r="879" spans="1:18" x14ac:dyDescent="0.25">
      <c r="A879" s="3">
        <v>42732</v>
      </c>
      <c r="B879">
        <v>4000</v>
      </c>
      <c r="C879">
        <v>500</v>
      </c>
      <c r="D879">
        <v>100</v>
      </c>
      <c r="E879">
        <v>0</v>
      </c>
      <c r="F879">
        <v>13000</v>
      </c>
      <c r="G879">
        <v>1000</v>
      </c>
      <c r="H879">
        <v>2000</v>
      </c>
      <c r="I879">
        <v>400</v>
      </c>
      <c r="J879">
        <v>0</v>
      </c>
      <c r="K879">
        <v>0</v>
      </c>
      <c r="L879">
        <v>0</v>
      </c>
      <c r="M879">
        <v>-8200</v>
      </c>
      <c r="N879">
        <v>240001</v>
      </c>
      <c r="O879">
        <v>100000</v>
      </c>
      <c r="P879">
        <v>0</v>
      </c>
      <c r="Q879">
        <v>0</v>
      </c>
      <c r="R879">
        <v>0</v>
      </c>
    </row>
    <row r="880" spans="1:18" x14ac:dyDescent="0.25">
      <c r="A880" s="3">
        <v>42733</v>
      </c>
      <c r="B880">
        <v>4000</v>
      </c>
      <c r="C880">
        <v>500</v>
      </c>
      <c r="D880">
        <v>100</v>
      </c>
      <c r="E880">
        <v>0</v>
      </c>
      <c r="F880">
        <v>13000</v>
      </c>
      <c r="G880">
        <v>1000</v>
      </c>
      <c r="H880">
        <v>2000</v>
      </c>
      <c r="I880">
        <v>400</v>
      </c>
      <c r="J880">
        <v>0</v>
      </c>
      <c r="K880">
        <v>0</v>
      </c>
      <c r="L880">
        <v>0</v>
      </c>
      <c r="M880">
        <v>-8200</v>
      </c>
      <c r="N880">
        <v>240001</v>
      </c>
      <c r="O880">
        <v>100000</v>
      </c>
      <c r="P880">
        <v>0</v>
      </c>
      <c r="Q880">
        <v>0</v>
      </c>
      <c r="R880">
        <v>0</v>
      </c>
    </row>
    <row r="881" spans="1:18" x14ac:dyDescent="0.25">
      <c r="A881" s="3">
        <v>42734</v>
      </c>
      <c r="B881">
        <v>4000</v>
      </c>
      <c r="C881">
        <v>500</v>
      </c>
      <c r="D881">
        <v>100</v>
      </c>
      <c r="E881">
        <v>0</v>
      </c>
      <c r="F881">
        <v>13000</v>
      </c>
      <c r="G881">
        <v>1000</v>
      </c>
      <c r="H881">
        <v>2000</v>
      </c>
      <c r="I881">
        <v>400</v>
      </c>
      <c r="J881">
        <v>0</v>
      </c>
      <c r="K881">
        <v>0</v>
      </c>
      <c r="L881">
        <v>0</v>
      </c>
      <c r="M881">
        <v>-8200</v>
      </c>
      <c r="N881">
        <v>240001</v>
      </c>
      <c r="O881">
        <v>100000</v>
      </c>
      <c r="P881">
        <v>0</v>
      </c>
      <c r="Q881">
        <v>0</v>
      </c>
      <c r="R881">
        <v>0</v>
      </c>
    </row>
    <row r="882" spans="1:18" x14ac:dyDescent="0.25">
      <c r="A882" s="3">
        <v>42737</v>
      </c>
      <c r="B882">
        <v>4000</v>
      </c>
      <c r="C882">
        <v>500</v>
      </c>
      <c r="D882">
        <v>100</v>
      </c>
      <c r="E882">
        <v>0</v>
      </c>
      <c r="F882">
        <v>13000</v>
      </c>
      <c r="G882">
        <v>1000</v>
      </c>
      <c r="H882">
        <v>2000</v>
      </c>
      <c r="I882">
        <v>400</v>
      </c>
      <c r="J882">
        <v>0</v>
      </c>
      <c r="K882">
        <v>0</v>
      </c>
      <c r="L882">
        <v>0</v>
      </c>
      <c r="M882">
        <v>-8200</v>
      </c>
      <c r="N882">
        <v>240001</v>
      </c>
      <c r="O882">
        <v>100000</v>
      </c>
      <c r="P882">
        <v>0</v>
      </c>
      <c r="Q882">
        <v>0</v>
      </c>
      <c r="R882">
        <v>0</v>
      </c>
    </row>
    <row r="883" spans="1:18" x14ac:dyDescent="0.25">
      <c r="A883" s="3">
        <v>42738</v>
      </c>
      <c r="B883">
        <v>4000</v>
      </c>
      <c r="C883">
        <v>500</v>
      </c>
      <c r="D883">
        <v>100</v>
      </c>
      <c r="E883">
        <v>0</v>
      </c>
      <c r="F883">
        <v>13000</v>
      </c>
      <c r="G883">
        <v>1000</v>
      </c>
      <c r="H883">
        <v>2000</v>
      </c>
      <c r="I883">
        <v>400</v>
      </c>
      <c r="J883">
        <v>0</v>
      </c>
      <c r="K883">
        <v>0</v>
      </c>
      <c r="L883">
        <v>0</v>
      </c>
      <c r="M883">
        <v>-8200</v>
      </c>
      <c r="N883">
        <v>240001</v>
      </c>
      <c r="O883">
        <v>100000</v>
      </c>
      <c r="P883">
        <v>0</v>
      </c>
      <c r="Q883">
        <v>0</v>
      </c>
      <c r="R883">
        <v>0</v>
      </c>
    </row>
    <row r="884" spans="1:18" x14ac:dyDescent="0.25">
      <c r="A884" s="3">
        <v>42739</v>
      </c>
      <c r="B884">
        <v>4000</v>
      </c>
      <c r="C884">
        <v>500</v>
      </c>
      <c r="D884">
        <v>100</v>
      </c>
      <c r="E884">
        <v>0</v>
      </c>
      <c r="F884">
        <v>13000</v>
      </c>
      <c r="G884">
        <v>1000</v>
      </c>
      <c r="H884">
        <v>2000</v>
      </c>
      <c r="I884">
        <v>400</v>
      </c>
      <c r="J884">
        <v>0</v>
      </c>
      <c r="K884">
        <v>0</v>
      </c>
      <c r="L884">
        <v>0</v>
      </c>
      <c r="M884">
        <v>-8200</v>
      </c>
      <c r="N884">
        <v>240001</v>
      </c>
      <c r="O884">
        <v>100000</v>
      </c>
      <c r="P884">
        <v>0</v>
      </c>
      <c r="Q884">
        <v>0</v>
      </c>
      <c r="R884">
        <v>0</v>
      </c>
    </row>
    <row r="885" spans="1:18" x14ac:dyDescent="0.25">
      <c r="A885" s="3">
        <v>42740</v>
      </c>
      <c r="B885">
        <v>4000</v>
      </c>
      <c r="C885">
        <v>500</v>
      </c>
      <c r="D885">
        <v>100</v>
      </c>
      <c r="E885">
        <v>0</v>
      </c>
      <c r="F885">
        <v>13000</v>
      </c>
      <c r="G885">
        <v>1000</v>
      </c>
      <c r="H885">
        <v>2000</v>
      </c>
      <c r="I885">
        <v>400</v>
      </c>
      <c r="J885">
        <v>0</v>
      </c>
      <c r="K885">
        <v>0</v>
      </c>
      <c r="L885">
        <v>0</v>
      </c>
      <c r="M885">
        <v>-8200</v>
      </c>
      <c r="N885">
        <v>240001</v>
      </c>
      <c r="O885">
        <v>100000</v>
      </c>
      <c r="P885">
        <v>0</v>
      </c>
      <c r="Q885">
        <v>0</v>
      </c>
      <c r="R885">
        <v>0</v>
      </c>
    </row>
    <row r="886" spans="1:18" x14ac:dyDescent="0.25">
      <c r="A886" s="3">
        <v>42741</v>
      </c>
      <c r="B886">
        <v>4000</v>
      </c>
      <c r="C886">
        <v>500</v>
      </c>
      <c r="D886">
        <v>100</v>
      </c>
      <c r="E886">
        <v>0</v>
      </c>
      <c r="F886">
        <v>13000</v>
      </c>
      <c r="G886">
        <v>1000</v>
      </c>
      <c r="H886">
        <v>2000</v>
      </c>
      <c r="I886">
        <v>400</v>
      </c>
      <c r="J886">
        <v>0</v>
      </c>
      <c r="K886">
        <v>0</v>
      </c>
      <c r="L886">
        <v>0</v>
      </c>
      <c r="M886">
        <v>-8200</v>
      </c>
      <c r="N886">
        <v>240001</v>
      </c>
      <c r="O886">
        <v>100000</v>
      </c>
      <c r="P886">
        <v>0</v>
      </c>
      <c r="Q886">
        <v>0</v>
      </c>
      <c r="R886">
        <v>0</v>
      </c>
    </row>
    <row r="887" spans="1:18" x14ac:dyDescent="0.25">
      <c r="A887" s="3">
        <v>42744</v>
      </c>
      <c r="B887">
        <v>4000</v>
      </c>
      <c r="C887">
        <v>500</v>
      </c>
      <c r="D887">
        <v>100</v>
      </c>
      <c r="E887">
        <v>0</v>
      </c>
      <c r="F887">
        <v>13000</v>
      </c>
      <c r="G887">
        <v>1000</v>
      </c>
      <c r="H887">
        <v>2000</v>
      </c>
      <c r="I887">
        <v>400</v>
      </c>
      <c r="J887">
        <v>0</v>
      </c>
      <c r="K887">
        <v>0</v>
      </c>
      <c r="L887">
        <v>0</v>
      </c>
      <c r="M887">
        <v>-8200</v>
      </c>
      <c r="N887">
        <v>240001</v>
      </c>
      <c r="O887">
        <v>100000</v>
      </c>
      <c r="P887">
        <v>0</v>
      </c>
      <c r="Q887">
        <v>0</v>
      </c>
      <c r="R887">
        <v>0</v>
      </c>
    </row>
    <row r="888" spans="1:18" x14ac:dyDescent="0.25">
      <c r="A888" s="3">
        <v>42745</v>
      </c>
      <c r="B888">
        <v>4000</v>
      </c>
      <c r="C888">
        <v>500</v>
      </c>
      <c r="D888">
        <v>100</v>
      </c>
      <c r="E888">
        <v>0</v>
      </c>
      <c r="F888">
        <v>13000</v>
      </c>
      <c r="G888">
        <v>1000</v>
      </c>
      <c r="H888">
        <v>2000</v>
      </c>
      <c r="I888">
        <v>400</v>
      </c>
      <c r="J888">
        <v>0</v>
      </c>
      <c r="K888">
        <v>0</v>
      </c>
      <c r="L888">
        <v>0</v>
      </c>
      <c r="M888">
        <v>-8200</v>
      </c>
      <c r="N888">
        <v>240001</v>
      </c>
      <c r="O888">
        <v>100000</v>
      </c>
      <c r="P888">
        <v>0</v>
      </c>
      <c r="Q888">
        <v>0</v>
      </c>
      <c r="R888">
        <v>0</v>
      </c>
    </row>
    <row r="889" spans="1:18" x14ac:dyDescent="0.25">
      <c r="A889" s="3">
        <v>42746</v>
      </c>
      <c r="B889">
        <v>4000</v>
      </c>
      <c r="C889">
        <v>500</v>
      </c>
      <c r="D889">
        <v>100</v>
      </c>
      <c r="E889">
        <v>0</v>
      </c>
      <c r="F889">
        <v>13000</v>
      </c>
      <c r="G889">
        <v>1000</v>
      </c>
      <c r="H889">
        <v>2000</v>
      </c>
      <c r="I889">
        <v>400</v>
      </c>
      <c r="J889">
        <v>0</v>
      </c>
      <c r="K889">
        <v>0</v>
      </c>
      <c r="L889">
        <v>0</v>
      </c>
      <c r="M889">
        <v>-8200</v>
      </c>
      <c r="N889">
        <v>240001</v>
      </c>
      <c r="O889">
        <v>100000</v>
      </c>
      <c r="P889">
        <v>0</v>
      </c>
      <c r="Q889">
        <v>0</v>
      </c>
      <c r="R889">
        <v>0</v>
      </c>
    </row>
    <row r="890" spans="1:18" x14ac:dyDescent="0.25">
      <c r="A890" s="3">
        <v>42747</v>
      </c>
      <c r="B890">
        <v>4000</v>
      </c>
      <c r="C890">
        <v>500</v>
      </c>
      <c r="D890">
        <v>100</v>
      </c>
      <c r="E890">
        <v>0</v>
      </c>
      <c r="F890">
        <v>13000</v>
      </c>
      <c r="G890">
        <v>1000</v>
      </c>
      <c r="H890">
        <v>2000</v>
      </c>
      <c r="I890">
        <v>400</v>
      </c>
      <c r="J890">
        <v>0</v>
      </c>
      <c r="K890">
        <v>0</v>
      </c>
      <c r="L890">
        <v>0</v>
      </c>
      <c r="M890">
        <v>-8200</v>
      </c>
      <c r="N890">
        <v>240001</v>
      </c>
      <c r="O890">
        <v>100000</v>
      </c>
      <c r="P890">
        <v>0</v>
      </c>
      <c r="Q890">
        <v>0</v>
      </c>
      <c r="R890">
        <v>0</v>
      </c>
    </row>
    <row r="891" spans="1:18" x14ac:dyDescent="0.25">
      <c r="A891" s="3">
        <v>42748</v>
      </c>
      <c r="B891">
        <v>4000</v>
      </c>
      <c r="C891">
        <v>500</v>
      </c>
      <c r="D891">
        <v>100</v>
      </c>
      <c r="E891">
        <v>0</v>
      </c>
      <c r="F891">
        <v>13000</v>
      </c>
      <c r="G891">
        <v>1000</v>
      </c>
      <c r="H891">
        <v>2000</v>
      </c>
      <c r="I891">
        <v>400</v>
      </c>
      <c r="J891">
        <v>0</v>
      </c>
      <c r="K891">
        <v>0</v>
      </c>
      <c r="L891">
        <v>0</v>
      </c>
      <c r="M891">
        <v>-8200</v>
      </c>
      <c r="N891">
        <v>240001</v>
      </c>
      <c r="O891">
        <v>100000</v>
      </c>
      <c r="P891">
        <v>0</v>
      </c>
      <c r="Q891">
        <v>0</v>
      </c>
      <c r="R891">
        <v>0</v>
      </c>
    </row>
    <row r="892" spans="1:18" x14ac:dyDescent="0.25">
      <c r="A892" s="3">
        <v>42751</v>
      </c>
      <c r="B892">
        <v>4000</v>
      </c>
      <c r="C892">
        <v>500</v>
      </c>
      <c r="D892">
        <v>100</v>
      </c>
      <c r="E892">
        <v>0</v>
      </c>
      <c r="F892">
        <v>13000</v>
      </c>
      <c r="G892">
        <v>1000</v>
      </c>
      <c r="H892">
        <v>2000</v>
      </c>
      <c r="I892">
        <v>400</v>
      </c>
      <c r="J892">
        <v>0</v>
      </c>
      <c r="K892">
        <v>0</v>
      </c>
      <c r="L892">
        <v>0</v>
      </c>
      <c r="M892">
        <v>-8200</v>
      </c>
      <c r="N892">
        <v>240001</v>
      </c>
      <c r="O892">
        <v>100000</v>
      </c>
      <c r="P892">
        <v>0</v>
      </c>
      <c r="Q892">
        <v>0</v>
      </c>
      <c r="R892">
        <v>0</v>
      </c>
    </row>
    <row r="893" spans="1:18" x14ac:dyDescent="0.25">
      <c r="A893" s="3">
        <v>42752</v>
      </c>
      <c r="B893">
        <v>4000</v>
      </c>
      <c r="C893">
        <v>500</v>
      </c>
      <c r="D893">
        <v>100</v>
      </c>
      <c r="E893">
        <v>0</v>
      </c>
      <c r="F893">
        <v>13000</v>
      </c>
      <c r="G893">
        <v>1000</v>
      </c>
      <c r="H893">
        <v>2000</v>
      </c>
      <c r="I893">
        <v>400</v>
      </c>
      <c r="J893">
        <v>0</v>
      </c>
      <c r="K893">
        <v>0</v>
      </c>
      <c r="L893">
        <v>0</v>
      </c>
      <c r="M893">
        <v>-8200</v>
      </c>
      <c r="N893">
        <v>240001</v>
      </c>
      <c r="O893">
        <v>100000</v>
      </c>
      <c r="P893">
        <v>0</v>
      </c>
      <c r="Q893">
        <v>0</v>
      </c>
      <c r="R893">
        <v>0</v>
      </c>
    </row>
    <row r="894" spans="1:18" x14ac:dyDescent="0.25">
      <c r="A894" s="3">
        <v>42753</v>
      </c>
      <c r="B894">
        <v>4000</v>
      </c>
      <c r="C894">
        <v>500</v>
      </c>
      <c r="D894">
        <v>100</v>
      </c>
      <c r="E894">
        <v>0</v>
      </c>
      <c r="F894">
        <v>13000</v>
      </c>
      <c r="G894">
        <v>1000</v>
      </c>
      <c r="H894">
        <v>2000</v>
      </c>
      <c r="I894">
        <v>400</v>
      </c>
      <c r="J894">
        <v>0</v>
      </c>
      <c r="K894">
        <v>0</v>
      </c>
      <c r="L894">
        <v>0</v>
      </c>
      <c r="M894">
        <v>-8200</v>
      </c>
      <c r="N894">
        <v>240001</v>
      </c>
      <c r="O894">
        <v>100000</v>
      </c>
      <c r="P894">
        <v>0</v>
      </c>
      <c r="Q894">
        <v>0</v>
      </c>
      <c r="R894">
        <v>0</v>
      </c>
    </row>
    <row r="895" spans="1:18" x14ac:dyDescent="0.25">
      <c r="A895" s="3">
        <v>42754</v>
      </c>
      <c r="B895">
        <v>4000</v>
      </c>
      <c r="C895">
        <v>500</v>
      </c>
      <c r="D895">
        <v>100</v>
      </c>
      <c r="E895">
        <v>0</v>
      </c>
      <c r="F895">
        <v>13000</v>
      </c>
      <c r="G895">
        <v>1000</v>
      </c>
      <c r="H895">
        <v>2000</v>
      </c>
      <c r="I895">
        <v>400</v>
      </c>
      <c r="J895">
        <v>0</v>
      </c>
      <c r="K895">
        <v>0</v>
      </c>
      <c r="L895">
        <v>0</v>
      </c>
      <c r="M895">
        <v>-8200</v>
      </c>
      <c r="N895">
        <v>240001</v>
      </c>
      <c r="O895">
        <v>100000</v>
      </c>
      <c r="P895">
        <v>0</v>
      </c>
      <c r="Q895">
        <v>0</v>
      </c>
      <c r="R895">
        <v>0</v>
      </c>
    </row>
    <row r="896" spans="1:18" x14ac:dyDescent="0.25">
      <c r="A896" s="3">
        <v>42755</v>
      </c>
      <c r="B896">
        <v>4000</v>
      </c>
      <c r="C896">
        <v>500</v>
      </c>
      <c r="D896">
        <v>100</v>
      </c>
      <c r="E896">
        <v>0</v>
      </c>
      <c r="F896">
        <v>13000</v>
      </c>
      <c r="G896">
        <v>1000</v>
      </c>
      <c r="H896">
        <v>2000</v>
      </c>
      <c r="I896">
        <v>400</v>
      </c>
      <c r="J896">
        <v>0</v>
      </c>
      <c r="K896">
        <v>0</v>
      </c>
      <c r="L896">
        <v>0</v>
      </c>
      <c r="M896">
        <v>-8200</v>
      </c>
      <c r="N896">
        <v>240001</v>
      </c>
      <c r="O896">
        <v>100000</v>
      </c>
      <c r="P896">
        <v>0</v>
      </c>
      <c r="Q896">
        <v>0</v>
      </c>
      <c r="R896">
        <v>0</v>
      </c>
    </row>
    <row r="897" spans="1:18" x14ac:dyDescent="0.25">
      <c r="A897" s="3">
        <v>42758</v>
      </c>
      <c r="B897">
        <v>4000</v>
      </c>
      <c r="C897">
        <v>500</v>
      </c>
      <c r="D897">
        <v>100</v>
      </c>
      <c r="E897">
        <v>0</v>
      </c>
      <c r="F897">
        <v>13000</v>
      </c>
      <c r="G897">
        <v>1000</v>
      </c>
      <c r="H897">
        <v>2000</v>
      </c>
      <c r="I897">
        <v>400</v>
      </c>
      <c r="J897">
        <v>0</v>
      </c>
      <c r="K897">
        <v>0</v>
      </c>
      <c r="L897">
        <v>0</v>
      </c>
      <c r="M897">
        <v>-8200</v>
      </c>
      <c r="N897">
        <v>240001</v>
      </c>
      <c r="O897">
        <v>100000</v>
      </c>
      <c r="P897">
        <v>0</v>
      </c>
      <c r="Q897">
        <v>0</v>
      </c>
      <c r="R897">
        <v>0</v>
      </c>
    </row>
    <row r="898" spans="1:18" x14ac:dyDescent="0.25">
      <c r="A898" s="3">
        <v>42759</v>
      </c>
      <c r="B898">
        <v>4000</v>
      </c>
      <c r="C898">
        <v>500</v>
      </c>
      <c r="D898">
        <v>100</v>
      </c>
      <c r="E898">
        <v>0</v>
      </c>
      <c r="F898">
        <v>13000</v>
      </c>
      <c r="G898">
        <v>1000</v>
      </c>
      <c r="H898">
        <v>2000</v>
      </c>
      <c r="I898">
        <v>400</v>
      </c>
      <c r="J898">
        <v>0</v>
      </c>
      <c r="K898">
        <v>0</v>
      </c>
      <c r="L898">
        <v>0</v>
      </c>
      <c r="M898">
        <v>-8200</v>
      </c>
      <c r="N898">
        <v>240001</v>
      </c>
      <c r="O898">
        <v>100000</v>
      </c>
      <c r="P898">
        <v>0</v>
      </c>
      <c r="Q898">
        <v>0</v>
      </c>
      <c r="R898">
        <v>0</v>
      </c>
    </row>
    <row r="899" spans="1:18" x14ac:dyDescent="0.25">
      <c r="A899" s="3">
        <v>42760</v>
      </c>
      <c r="B899">
        <v>4000</v>
      </c>
      <c r="C899">
        <v>500</v>
      </c>
      <c r="D899">
        <v>100</v>
      </c>
      <c r="E899">
        <v>0</v>
      </c>
      <c r="F899">
        <v>13000</v>
      </c>
      <c r="G899">
        <v>1000</v>
      </c>
      <c r="H899">
        <v>2000</v>
      </c>
      <c r="I899">
        <v>400</v>
      </c>
      <c r="J899">
        <v>0</v>
      </c>
      <c r="K899">
        <v>0</v>
      </c>
      <c r="L899">
        <v>0</v>
      </c>
      <c r="M899">
        <v>-8200</v>
      </c>
      <c r="N899">
        <v>240001</v>
      </c>
      <c r="O899">
        <v>100000</v>
      </c>
      <c r="P899">
        <v>0</v>
      </c>
      <c r="Q899">
        <v>0</v>
      </c>
      <c r="R899">
        <v>0</v>
      </c>
    </row>
    <row r="900" spans="1:18" x14ac:dyDescent="0.25">
      <c r="A900" s="3">
        <v>42761</v>
      </c>
      <c r="B900">
        <v>4000</v>
      </c>
      <c r="C900">
        <v>500</v>
      </c>
      <c r="D900">
        <v>100</v>
      </c>
      <c r="E900">
        <v>0</v>
      </c>
      <c r="F900">
        <v>13000</v>
      </c>
      <c r="G900">
        <v>1000</v>
      </c>
      <c r="H900">
        <v>2000</v>
      </c>
      <c r="I900">
        <v>400</v>
      </c>
      <c r="J900">
        <v>0</v>
      </c>
      <c r="K900">
        <v>0</v>
      </c>
      <c r="L900">
        <v>0</v>
      </c>
      <c r="M900">
        <v>-8200</v>
      </c>
      <c r="N900">
        <v>240001</v>
      </c>
      <c r="O900">
        <v>100000</v>
      </c>
      <c r="P900">
        <v>0</v>
      </c>
      <c r="Q900">
        <v>0</v>
      </c>
      <c r="R900">
        <v>0</v>
      </c>
    </row>
    <row r="901" spans="1:18" x14ac:dyDescent="0.25">
      <c r="A901" s="3">
        <v>42762</v>
      </c>
      <c r="B901">
        <v>4000</v>
      </c>
      <c r="C901">
        <v>500</v>
      </c>
      <c r="D901">
        <v>100</v>
      </c>
      <c r="E901">
        <v>0</v>
      </c>
      <c r="F901">
        <v>13000</v>
      </c>
      <c r="G901">
        <v>1000</v>
      </c>
      <c r="H901">
        <v>2000</v>
      </c>
      <c r="I901">
        <v>400</v>
      </c>
      <c r="J901">
        <v>0</v>
      </c>
      <c r="K901">
        <v>0</v>
      </c>
      <c r="L901">
        <v>0</v>
      </c>
      <c r="M901">
        <v>-8200</v>
      </c>
      <c r="N901">
        <v>240001</v>
      </c>
      <c r="O901">
        <v>100000</v>
      </c>
      <c r="P901">
        <v>0</v>
      </c>
      <c r="Q901">
        <v>0</v>
      </c>
      <c r="R901">
        <v>0</v>
      </c>
    </row>
    <row r="902" spans="1:18" x14ac:dyDescent="0.25">
      <c r="A902" s="3">
        <v>42765</v>
      </c>
      <c r="B902">
        <v>4000</v>
      </c>
      <c r="C902">
        <v>500</v>
      </c>
      <c r="D902">
        <v>100</v>
      </c>
      <c r="E902">
        <v>0</v>
      </c>
      <c r="F902">
        <v>13000</v>
      </c>
      <c r="G902">
        <v>1000</v>
      </c>
      <c r="H902">
        <v>2000</v>
      </c>
      <c r="I902">
        <v>400</v>
      </c>
      <c r="J902">
        <v>0</v>
      </c>
      <c r="K902">
        <v>0</v>
      </c>
      <c r="L902">
        <v>0</v>
      </c>
      <c r="M902">
        <v>-8200</v>
      </c>
      <c r="N902">
        <v>240001</v>
      </c>
      <c r="O902">
        <v>100000</v>
      </c>
      <c r="P902">
        <v>0</v>
      </c>
      <c r="Q902">
        <v>0</v>
      </c>
      <c r="R902">
        <v>0</v>
      </c>
    </row>
    <row r="903" spans="1:18" x14ac:dyDescent="0.25">
      <c r="A903" s="3">
        <v>42766</v>
      </c>
      <c r="B903">
        <v>4000</v>
      </c>
      <c r="C903">
        <v>500</v>
      </c>
      <c r="D903">
        <v>100</v>
      </c>
      <c r="E903">
        <v>0</v>
      </c>
      <c r="F903">
        <v>13000</v>
      </c>
      <c r="G903">
        <v>1000</v>
      </c>
      <c r="H903">
        <v>2000</v>
      </c>
      <c r="I903">
        <v>400</v>
      </c>
      <c r="J903">
        <v>0</v>
      </c>
      <c r="K903">
        <v>0</v>
      </c>
      <c r="L903">
        <v>0</v>
      </c>
      <c r="M903">
        <v>-8200</v>
      </c>
      <c r="N903">
        <v>240001</v>
      </c>
      <c r="O903">
        <v>100000</v>
      </c>
      <c r="P903">
        <v>0</v>
      </c>
      <c r="Q903">
        <v>0</v>
      </c>
      <c r="R903">
        <v>0</v>
      </c>
    </row>
    <row r="904" spans="1:18" x14ac:dyDescent="0.25">
      <c r="A904" s="3">
        <v>42767</v>
      </c>
      <c r="B904">
        <v>4000</v>
      </c>
      <c r="C904">
        <v>500</v>
      </c>
      <c r="D904">
        <v>100</v>
      </c>
      <c r="E904">
        <v>0</v>
      </c>
      <c r="F904">
        <v>13000</v>
      </c>
      <c r="G904">
        <v>1000</v>
      </c>
      <c r="H904">
        <v>2000</v>
      </c>
      <c r="I904">
        <v>400</v>
      </c>
      <c r="J904">
        <v>0</v>
      </c>
      <c r="K904">
        <v>0</v>
      </c>
      <c r="L904">
        <v>0</v>
      </c>
      <c r="M904">
        <v>-8200</v>
      </c>
      <c r="N904">
        <v>240001</v>
      </c>
      <c r="O904">
        <v>100000</v>
      </c>
      <c r="P904">
        <v>0</v>
      </c>
      <c r="Q904">
        <v>0</v>
      </c>
      <c r="R904">
        <v>0</v>
      </c>
    </row>
    <row r="905" spans="1:18" x14ac:dyDescent="0.25">
      <c r="A905" s="3">
        <v>42768</v>
      </c>
      <c r="B905">
        <v>4000</v>
      </c>
      <c r="C905">
        <v>500</v>
      </c>
      <c r="D905">
        <v>100</v>
      </c>
      <c r="E905">
        <v>0</v>
      </c>
      <c r="F905">
        <v>13000</v>
      </c>
      <c r="G905">
        <v>1000</v>
      </c>
      <c r="H905">
        <v>2000</v>
      </c>
      <c r="I905">
        <v>400</v>
      </c>
      <c r="J905">
        <v>0</v>
      </c>
      <c r="K905">
        <v>0</v>
      </c>
      <c r="L905">
        <v>0</v>
      </c>
      <c r="M905">
        <v>-8200</v>
      </c>
      <c r="N905">
        <v>240001</v>
      </c>
      <c r="O905">
        <v>100000</v>
      </c>
      <c r="P905">
        <v>0</v>
      </c>
      <c r="Q905">
        <v>0</v>
      </c>
      <c r="R905">
        <v>0</v>
      </c>
    </row>
    <row r="906" spans="1:18" x14ac:dyDescent="0.25">
      <c r="A906" s="3">
        <v>42769</v>
      </c>
      <c r="B906">
        <v>4000</v>
      </c>
      <c r="C906">
        <v>500</v>
      </c>
      <c r="D906">
        <v>100</v>
      </c>
      <c r="E906">
        <v>0</v>
      </c>
      <c r="F906">
        <v>13000</v>
      </c>
      <c r="G906">
        <v>1000</v>
      </c>
      <c r="H906">
        <v>2000</v>
      </c>
      <c r="I906">
        <v>400</v>
      </c>
      <c r="J906">
        <v>0</v>
      </c>
      <c r="K906">
        <v>0</v>
      </c>
      <c r="L906">
        <v>0</v>
      </c>
      <c r="M906">
        <v>-8200</v>
      </c>
      <c r="N906">
        <v>240001</v>
      </c>
      <c r="O906">
        <v>100000</v>
      </c>
      <c r="P906">
        <v>0</v>
      </c>
      <c r="Q906">
        <v>0</v>
      </c>
      <c r="R906">
        <v>0</v>
      </c>
    </row>
    <row r="907" spans="1:18" x14ac:dyDescent="0.25">
      <c r="A907" s="3">
        <v>42772</v>
      </c>
      <c r="B907">
        <v>4000</v>
      </c>
      <c r="C907">
        <v>500</v>
      </c>
      <c r="D907">
        <v>100</v>
      </c>
      <c r="E907">
        <v>0</v>
      </c>
      <c r="F907">
        <v>13000</v>
      </c>
      <c r="G907">
        <v>1000</v>
      </c>
      <c r="H907">
        <v>2000</v>
      </c>
      <c r="I907">
        <v>400</v>
      </c>
      <c r="J907">
        <v>0</v>
      </c>
      <c r="K907">
        <v>0</v>
      </c>
      <c r="L907">
        <v>0</v>
      </c>
      <c r="M907">
        <v>-8200</v>
      </c>
      <c r="N907">
        <v>240001</v>
      </c>
      <c r="O907">
        <v>100000</v>
      </c>
      <c r="P907">
        <v>0</v>
      </c>
      <c r="Q907">
        <v>0</v>
      </c>
      <c r="R907">
        <v>0</v>
      </c>
    </row>
    <row r="908" spans="1:18" x14ac:dyDescent="0.25">
      <c r="A908" s="3">
        <v>42773</v>
      </c>
      <c r="B908">
        <v>4000</v>
      </c>
      <c r="C908">
        <v>500</v>
      </c>
      <c r="D908">
        <v>100</v>
      </c>
      <c r="E908">
        <v>0</v>
      </c>
      <c r="F908">
        <v>13000</v>
      </c>
      <c r="G908">
        <v>1000</v>
      </c>
      <c r="H908">
        <v>2000</v>
      </c>
      <c r="I908">
        <v>400</v>
      </c>
      <c r="J908">
        <v>0</v>
      </c>
      <c r="K908">
        <v>0</v>
      </c>
      <c r="L908">
        <v>0</v>
      </c>
      <c r="M908">
        <v>-8200</v>
      </c>
      <c r="N908">
        <v>240001</v>
      </c>
      <c r="O908">
        <v>100000</v>
      </c>
      <c r="P908">
        <v>0</v>
      </c>
      <c r="Q908">
        <v>0</v>
      </c>
      <c r="R908">
        <v>0</v>
      </c>
    </row>
    <row r="909" spans="1:18" x14ac:dyDescent="0.25">
      <c r="A909" s="3">
        <v>42774</v>
      </c>
      <c r="B909">
        <v>4000</v>
      </c>
      <c r="C909">
        <v>500</v>
      </c>
      <c r="D909">
        <v>100</v>
      </c>
      <c r="E909">
        <v>0</v>
      </c>
      <c r="F909">
        <v>13000</v>
      </c>
      <c r="G909">
        <v>1000</v>
      </c>
      <c r="H909">
        <v>2000</v>
      </c>
      <c r="I909">
        <v>400</v>
      </c>
      <c r="J909">
        <v>0</v>
      </c>
      <c r="K909">
        <v>0</v>
      </c>
      <c r="L909">
        <v>0</v>
      </c>
      <c r="M909">
        <v>-8200</v>
      </c>
      <c r="N909">
        <v>240001</v>
      </c>
      <c r="O909">
        <v>100000</v>
      </c>
      <c r="P909">
        <v>0</v>
      </c>
      <c r="Q909">
        <v>0</v>
      </c>
      <c r="R909">
        <v>0</v>
      </c>
    </row>
    <row r="910" spans="1:18" x14ac:dyDescent="0.25">
      <c r="A910" s="3">
        <v>42775</v>
      </c>
      <c r="B910">
        <v>4000</v>
      </c>
      <c r="C910">
        <v>500</v>
      </c>
      <c r="D910">
        <v>100</v>
      </c>
      <c r="E910">
        <v>0</v>
      </c>
      <c r="F910">
        <v>13000</v>
      </c>
      <c r="G910">
        <v>1000</v>
      </c>
      <c r="H910">
        <v>2000</v>
      </c>
      <c r="I910">
        <v>400</v>
      </c>
      <c r="J910">
        <v>0</v>
      </c>
      <c r="K910">
        <v>0</v>
      </c>
      <c r="L910">
        <v>0</v>
      </c>
      <c r="M910">
        <v>-8200</v>
      </c>
      <c r="N910">
        <v>240001</v>
      </c>
      <c r="O910">
        <v>100000</v>
      </c>
      <c r="P910">
        <v>0</v>
      </c>
      <c r="Q910">
        <v>0</v>
      </c>
      <c r="R910">
        <v>0</v>
      </c>
    </row>
    <row r="911" spans="1:18" x14ac:dyDescent="0.25">
      <c r="A911" s="3">
        <v>42776</v>
      </c>
      <c r="B911">
        <v>4000</v>
      </c>
      <c r="C911">
        <v>500</v>
      </c>
      <c r="D911">
        <v>100</v>
      </c>
      <c r="E911">
        <v>0</v>
      </c>
      <c r="F911">
        <v>13000</v>
      </c>
      <c r="G911">
        <v>1000</v>
      </c>
      <c r="H911">
        <v>2000</v>
      </c>
      <c r="I911">
        <v>400</v>
      </c>
      <c r="J911">
        <v>0</v>
      </c>
      <c r="K911">
        <v>0</v>
      </c>
      <c r="L911">
        <v>0</v>
      </c>
      <c r="M911">
        <v>-8200</v>
      </c>
      <c r="N911">
        <v>240001</v>
      </c>
      <c r="O911">
        <v>100000</v>
      </c>
      <c r="P911">
        <v>0</v>
      </c>
      <c r="Q911">
        <v>0</v>
      </c>
      <c r="R911">
        <v>0</v>
      </c>
    </row>
    <row r="912" spans="1:18" x14ac:dyDescent="0.25">
      <c r="A912" s="3">
        <v>42779</v>
      </c>
      <c r="B912">
        <v>4000</v>
      </c>
      <c r="C912">
        <v>500</v>
      </c>
      <c r="D912">
        <v>100</v>
      </c>
      <c r="E912">
        <v>0</v>
      </c>
      <c r="F912">
        <v>13000</v>
      </c>
      <c r="G912">
        <v>1000</v>
      </c>
      <c r="H912">
        <v>2000</v>
      </c>
      <c r="I912">
        <v>400</v>
      </c>
      <c r="J912">
        <v>0</v>
      </c>
      <c r="K912">
        <v>0</v>
      </c>
      <c r="L912">
        <v>0</v>
      </c>
      <c r="M912">
        <v>-8200</v>
      </c>
      <c r="N912">
        <v>240001</v>
      </c>
      <c r="O912">
        <v>100000</v>
      </c>
      <c r="P912">
        <v>0</v>
      </c>
      <c r="Q912">
        <v>0</v>
      </c>
      <c r="R912">
        <v>0</v>
      </c>
    </row>
    <row r="913" spans="1:18" x14ac:dyDescent="0.25">
      <c r="A913" s="3">
        <v>42780</v>
      </c>
      <c r="B913">
        <v>4000</v>
      </c>
      <c r="C913">
        <v>500</v>
      </c>
      <c r="D913">
        <v>100</v>
      </c>
      <c r="E913">
        <v>0</v>
      </c>
      <c r="F913">
        <v>13000</v>
      </c>
      <c r="G913">
        <v>1000</v>
      </c>
      <c r="H913">
        <v>2000</v>
      </c>
      <c r="I913">
        <v>400</v>
      </c>
      <c r="J913">
        <v>0</v>
      </c>
      <c r="K913">
        <v>0</v>
      </c>
      <c r="L913">
        <v>0</v>
      </c>
      <c r="M913">
        <v>-8200</v>
      </c>
      <c r="N913">
        <v>240001</v>
      </c>
      <c r="O913">
        <v>100000</v>
      </c>
      <c r="P913">
        <v>0</v>
      </c>
      <c r="Q913">
        <v>0</v>
      </c>
      <c r="R913">
        <v>0</v>
      </c>
    </row>
    <row r="914" spans="1:18" x14ac:dyDescent="0.25">
      <c r="A914" s="3">
        <v>42781</v>
      </c>
      <c r="B914">
        <v>4000</v>
      </c>
      <c r="C914">
        <v>500</v>
      </c>
      <c r="D914">
        <v>100</v>
      </c>
      <c r="E914">
        <v>0</v>
      </c>
      <c r="F914">
        <v>13000</v>
      </c>
      <c r="G914">
        <v>1000</v>
      </c>
      <c r="H914">
        <v>2000</v>
      </c>
      <c r="I914">
        <v>400</v>
      </c>
      <c r="J914">
        <v>0</v>
      </c>
      <c r="K914">
        <v>0</v>
      </c>
      <c r="L914">
        <v>0</v>
      </c>
      <c r="M914">
        <v>-8200</v>
      </c>
      <c r="N914">
        <v>240001</v>
      </c>
      <c r="O914">
        <v>100000</v>
      </c>
      <c r="P914">
        <v>0</v>
      </c>
      <c r="Q914">
        <v>0</v>
      </c>
      <c r="R914">
        <v>0</v>
      </c>
    </row>
    <row r="915" spans="1:18" x14ac:dyDescent="0.25">
      <c r="A915" s="3">
        <v>42782</v>
      </c>
      <c r="B915">
        <v>4000</v>
      </c>
      <c r="C915">
        <v>500</v>
      </c>
      <c r="D915">
        <v>100</v>
      </c>
      <c r="E915">
        <v>0</v>
      </c>
      <c r="F915">
        <v>13000</v>
      </c>
      <c r="G915">
        <v>1000</v>
      </c>
      <c r="H915">
        <v>2000</v>
      </c>
      <c r="I915">
        <v>400</v>
      </c>
      <c r="J915">
        <v>0</v>
      </c>
      <c r="K915">
        <v>0</v>
      </c>
      <c r="L915">
        <v>0</v>
      </c>
      <c r="M915">
        <v>-8200</v>
      </c>
      <c r="N915">
        <v>240001</v>
      </c>
      <c r="O915">
        <v>100000</v>
      </c>
      <c r="P915">
        <v>0</v>
      </c>
      <c r="Q915">
        <v>0</v>
      </c>
      <c r="R915">
        <v>0</v>
      </c>
    </row>
    <row r="916" spans="1:18" x14ac:dyDescent="0.25">
      <c r="A916" s="3">
        <v>42783</v>
      </c>
      <c r="B916">
        <v>4000</v>
      </c>
      <c r="C916">
        <v>500</v>
      </c>
      <c r="D916">
        <v>100</v>
      </c>
      <c r="E916">
        <v>0</v>
      </c>
      <c r="F916">
        <v>13000</v>
      </c>
      <c r="G916">
        <v>1000</v>
      </c>
      <c r="H916">
        <v>2000</v>
      </c>
      <c r="I916">
        <v>400</v>
      </c>
      <c r="J916">
        <v>0</v>
      </c>
      <c r="K916">
        <v>0</v>
      </c>
      <c r="L916">
        <v>0</v>
      </c>
      <c r="M916">
        <v>-8200</v>
      </c>
      <c r="N916">
        <v>240001</v>
      </c>
      <c r="O916">
        <v>100000</v>
      </c>
      <c r="P916">
        <v>0</v>
      </c>
      <c r="Q916">
        <v>0</v>
      </c>
      <c r="R916">
        <v>0</v>
      </c>
    </row>
    <row r="917" spans="1:18" x14ac:dyDescent="0.25">
      <c r="A917" s="3">
        <v>42786</v>
      </c>
      <c r="B917">
        <v>4000</v>
      </c>
      <c r="C917">
        <v>500</v>
      </c>
      <c r="D917">
        <v>100</v>
      </c>
      <c r="E917">
        <v>0</v>
      </c>
      <c r="F917">
        <v>13000</v>
      </c>
      <c r="G917">
        <v>1000</v>
      </c>
      <c r="H917">
        <v>2000</v>
      </c>
      <c r="I917">
        <v>400</v>
      </c>
      <c r="J917">
        <v>0</v>
      </c>
      <c r="K917">
        <v>0</v>
      </c>
      <c r="L917">
        <v>0</v>
      </c>
      <c r="M917">
        <v>-8200</v>
      </c>
      <c r="N917">
        <v>240001</v>
      </c>
      <c r="O917">
        <v>100000</v>
      </c>
      <c r="P917">
        <v>0</v>
      </c>
      <c r="Q917">
        <v>0</v>
      </c>
      <c r="R917">
        <v>0</v>
      </c>
    </row>
    <row r="918" spans="1:18" x14ac:dyDescent="0.25">
      <c r="A918" s="3">
        <v>42787</v>
      </c>
      <c r="B918">
        <v>4000</v>
      </c>
      <c r="C918">
        <v>500</v>
      </c>
      <c r="D918">
        <v>100</v>
      </c>
      <c r="E918">
        <v>0</v>
      </c>
      <c r="F918">
        <v>13000</v>
      </c>
      <c r="G918">
        <v>1000</v>
      </c>
      <c r="H918">
        <v>2000</v>
      </c>
      <c r="I918">
        <v>400</v>
      </c>
      <c r="J918">
        <v>0</v>
      </c>
      <c r="K918">
        <v>0</v>
      </c>
      <c r="L918">
        <v>0</v>
      </c>
      <c r="M918">
        <v>-8200</v>
      </c>
      <c r="N918">
        <v>240001</v>
      </c>
      <c r="O918">
        <v>100000</v>
      </c>
      <c r="P918">
        <v>0</v>
      </c>
      <c r="Q918">
        <v>0</v>
      </c>
      <c r="R918">
        <v>0</v>
      </c>
    </row>
    <row r="919" spans="1:18" x14ac:dyDescent="0.25">
      <c r="A919" s="3">
        <v>42788</v>
      </c>
      <c r="B919">
        <v>4000</v>
      </c>
      <c r="C919">
        <v>500</v>
      </c>
      <c r="D919">
        <v>100</v>
      </c>
      <c r="E919">
        <v>0</v>
      </c>
      <c r="F919">
        <v>13000</v>
      </c>
      <c r="G919">
        <v>1000</v>
      </c>
      <c r="H919">
        <v>2000</v>
      </c>
      <c r="I919">
        <v>400</v>
      </c>
      <c r="J919">
        <v>0</v>
      </c>
      <c r="K919">
        <v>0</v>
      </c>
      <c r="L919">
        <v>0</v>
      </c>
      <c r="M919">
        <v>-8200</v>
      </c>
      <c r="N919">
        <v>240001</v>
      </c>
      <c r="O919">
        <v>100000</v>
      </c>
      <c r="P919">
        <v>0</v>
      </c>
      <c r="Q919">
        <v>0</v>
      </c>
      <c r="R919">
        <v>0</v>
      </c>
    </row>
    <row r="920" spans="1:18" x14ac:dyDescent="0.25">
      <c r="A920" s="3">
        <v>42789</v>
      </c>
      <c r="B920">
        <v>4000</v>
      </c>
      <c r="C920">
        <v>500</v>
      </c>
      <c r="D920">
        <v>100</v>
      </c>
      <c r="E920">
        <v>0</v>
      </c>
      <c r="F920">
        <v>13000</v>
      </c>
      <c r="G920">
        <v>1000</v>
      </c>
      <c r="H920">
        <v>2000</v>
      </c>
      <c r="I920">
        <v>400</v>
      </c>
      <c r="J920">
        <v>0</v>
      </c>
      <c r="K920">
        <v>0</v>
      </c>
      <c r="L920">
        <v>0</v>
      </c>
      <c r="M920">
        <v>-8200</v>
      </c>
      <c r="N920">
        <v>240001</v>
      </c>
      <c r="O920">
        <v>100000</v>
      </c>
      <c r="P920">
        <v>0</v>
      </c>
      <c r="Q920">
        <v>0</v>
      </c>
      <c r="R920">
        <v>0</v>
      </c>
    </row>
    <row r="921" spans="1:18" x14ac:dyDescent="0.25">
      <c r="A921" s="3">
        <v>42790</v>
      </c>
      <c r="B921">
        <v>4000</v>
      </c>
      <c r="C921">
        <v>500</v>
      </c>
      <c r="D921">
        <v>100</v>
      </c>
      <c r="E921">
        <v>0</v>
      </c>
      <c r="F921">
        <v>13000</v>
      </c>
      <c r="G921">
        <v>1000</v>
      </c>
      <c r="H921">
        <v>2000</v>
      </c>
      <c r="I921">
        <v>400</v>
      </c>
      <c r="J921">
        <v>0</v>
      </c>
      <c r="K921">
        <v>0</v>
      </c>
      <c r="L921">
        <v>0</v>
      </c>
      <c r="M921">
        <v>-8200</v>
      </c>
      <c r="N921">
        <v>240001</v>
      </c>
      <c r="O921">
        <v>100000</v>
      </c>
      <c r="P921">
        <v>0</v>
      </c>
      <c r="Q921">
        <v>0</v>
      </c>
      <c r="R921">
        <v>0</v>
      </c>
    </row>
    <row r="922" spans="1:18" x14ac:dyDescent="0.25">
      <c r="A922" s="3">
        <v>42793</v>
      </c>
      <c r="B922">
        <v>4000</v>
      </c>
      <c r="C922">
        <v>500</v>
      </c>
      <c r="D922">
        <v>100</v>
      </c>
      <c r="E922">
        <v>0</v>
      </c>
      <c r="F922">
        <v>13000</v>
      </c>
      <c r="G922">
        <v>1000</v>
      </c>
      <c r="H922">
        <v>2000</v>
      </c>
      <c r="I922">
        <v>400</v>
      </c>
      <c r="J922">
        <v>0</v>
      </c>
      <c r="K922">
        <v>0</v>
      </c>
      <c r="L922">
        <v>0</v>
      </c>
      <c r="M922">
        <v>-8200</v>
      </c>
      <c r="N922">
        <v>240001</v>
      </c>
      <c r="O922">
        <v>100000</v>
      </c>
      <c r="P922">
        <v>0</v>
      </c>
      <c r="Q922">
        <v>0</v>
      </c>
      <c r="R922">
        <v>0</v>
      </c>
    </row>
    <row r="923" spans="1:18" x14ac:dyDescent="0.25">
      <c r="A923" s="3">
        <v>42794</v>
      </c>
      <c r="B923">
        <v>4000</v>
      </c>
      <c r="C923">
        <v>500</v>
      </c>
      <c r="D923">
        <v>100</v>
      </c>
      <c r="E923">
        <v>0</v>
      </c>
      <c r="F923">
        <v>13000</v>
      </c>
      <c r="G923">
        <v>1000</v>
      </c>
      <c r="H923">
        <v>2000</v>
      </c>
      <c r="I923">
        <v>400</v>
      </c>
      <c r="J923">
        <v>0</v>
      </c>
      <c r="K923">
        <v>0</v>
      </c>
      <c r="L923">
        <v>0</v>
      </c>
      <c r="M923">
        <v>-8200</v>
      </c>
      <c r="N923">
        <v>240001</v>
      </c>
      <c r="O923">
        <v>100000</v>
      </c>
      <c r="P923">
        <v>0</v>
      </c>
      <c r="Q923">
        <v>0</v>
      </c>
      <c r="R923">
        <v>0</v>
      </c>
    </row>
    <row r="924" spans="1:18" x14ac:dyDescent="0.25">
      <c r="A924" s="3">
        <v>42795</v>
      </c>
      <c r="B924">
        <v>4000</v>
      </c>
      <c r="C924">
        <v>500</v>
      </c>
      <c r="D924">
        <v>100</v>
      </c>
      <c r="E924">
        <v>0</v>
      </c>
      <c r="F924">
        <v>13000</v>
      </c>
      <c r="G924">
        <v>1000</v>
      </c>
      <c r="H924">
        <v>2000</v>
      </c>
      <c r="I924">
        <v>400</v>
      </c>
      <c r="J924">
        <v>0</v>
      </c>
      <c r="K924">
        <v>0</v>
      </c>
      <c r="L924">
        <v>0</v>
      </c>
      <c r="M924">
        <v>-8200</v>
      </c>
      <c r="N924">
        <v>240001</v>
      </c>
      <c r="O924">
        <v>100000</v>
      </c>
      <c r="P924">
        <v>0</v>
      </c>
      <c r="Q924">
        <v>0</v>
      </c>
      <c r="R924">
        <v>0</v>
      </c>
    </row>
    <row r="925" spans="1:18" x14ac:dyDescent="0.25">
      <c r="A925" s="3">
        <v>42796</v>
      </c>
      <c r="B925">
        <v>4000</v>
      </c>
      <c r="C925">
        <v>500</v>
      </c>
      <c r="D925">
        <v>100</v>
      </c>
      <c r="E925">
        <v>0</v>
      </c>
      <c r="F925">
        <v>13000</v>
      </c>
      <c r="G925">
        <v>1000</v>
      </c>
      <c r="H925">
        <v>2000</v>
      </c>
      <c r="I925">
        <v>400</v>
      </c>
      <c r="J925">
        <v>0</v>
      </c>
      <c r="K925">
        <v>0</v>
      </c>
      <c r="L925">
        <v>0</v>
      </c>
      <c r="M925">
        <v>-8200</v>
      </c>
      <c r="N925">
        <v>240001</v>
      </c>
      <c r="O925">
        <v>100000</v>
      </c>
      <c r="P925">
        <v>0</v>
      </c>
      <c r="Q925">
        <v>0</v>
      </c>
      <c r="R925">
        <v>0</v>
      </c>
    </row>
    <row r="926" spans="1:18" x14ac:dyDescent="0.25">
      <c r="A926" s="3">
        <v>42797</v>
      </c>
      <c r="B926">
        <v>4000</v>
      </c>
      <c r="C926">
        <v>500</v>
      </c>
      <c r="D926">
        <v>100</v>
      </c>
      <c r="E926">
        <v>0</v>
      </c>
      <c r="F926">
        <v>13000</v>
      </c>
      <c r="G926">
        <v>1000</v>
      </c>
      <c r="H926">
        <v>2000</v>
      </c>
      <c r="I926">
        <v>400</v>
      </c>
      <c r="J926">
        <v>0</v>
      </c>
      <c r="K926">
        <v>0</v>
      </c>
      <c r="L926">
        <v>0</v>
      </c>
      <c r="M926">
        <v>-8200</v>
      </c>
      <c r="N926">
        <v>240001</v>
      </c>
      <c r="O926">
        <v>100000</v>
      </c>
      <c r="P926">
        <v>0</v>
      </c>
      <c r="Q926">
        <v>0</v>
      </c>
      <c r="R926">
        <v>0</v>
      </c>
    </row>
    <row r="927" spans="1:18" x14ac:dyDescent="0.25">
      <c r="A927" s="3">
        <v>42800</v>
      </c>
      <c r="B927">
        <v>4000</v>
      </c>
      <c r="C927">
        <v>500</v>
      </c>
      <c r="D927">
        <v>100</v>
      </c>
      <c r="E927">
        <v>0</v>
      </c>
      <c r="F927">
        <v>13000</v>
      </c>
      <c r="G927">
        <v>1000</v>
      </c>
      <c r="H927">
        <v>2000</v>
      </c>
      <c r="I927">
        <v>400</v>
      </c>
      <c r="J927">
        <v>0</v>
      </c>
      <c r="K927">
        <v>0</v>
      </c>
      <c r="L927">
        <v>0</v>
      </c>
      <c r="M927">
        <v>-8200</v>
      </c>
      <c r="N927">
        <v>240001</v>
      </c>
      <c r="O927">
        <v>100000</v>
      </c>
      <c r="P927">
        <v>0</v>
      </c>
      <c r="Q927">
        <v>0</v>
      </c>
      <c r="R927">
        <v>0</v>
      </c>
    </row>
    <row r="928" spans="1:18" x14ac:dyDescent="0.25">
      <c r="A928" s="3">
        <v>42801</v>
      </c>
      <c r="B928">
        <v>4000</v>
      </c>
      <c r="C928">
        <v>500</v>
      </c>
      <c r="D928">
        <v>100</v>
      </c>
      <c r="E928">
        <v>0</v>
      </c>
      <c r="F928">
        <v>13000</v>
      </c>
      <c r="G928">
        <v>1000</v>
      </c>
      <c r="H928">
        <v>2000</v>
      </c>
      <c r="I928">
        <v>400</v>
      </c>
      <c r="J928">
        <v>0</v>
      </c>
      <c r="K928">
        <v>0</v>
      </c>
      <c r="L928">
        <v>0</v>
      </c>
      <c r="M928">
        <v>-8200</v>
      </c>
      <c r="N928">
        <v>240001</v>
      </c>
      <c r="O928">
        <v>100000</v>
      </c>
      <c r="P928">
        <v>0</v>
      </c>
      <c r="Q928">
        <v>0</v>
      </c>
      <c r="R928">
        <v>0</v>
      </c>
    </row>
    <row r="929" spans="1:18" x14ac:dyDescent="0.25">
      <c r="A929" s="3">
        <v>42802</v>
      </c>
      <c r="B929">
        <v>4000</v>
      </c>
      <c r="C929">
        <v>500</v>
      </c>
      <c r="D929">
        <v>100</v>
      </c>
      <c r="E929">
        <v>0</v>
      </c>
      <c r="F929">
        <v>13000</v>
      </c>
      <c r="G929">
        <v>1000</v>
      </c>
      <c r="H929">
        <v>2000</v>
      </c>
      <c r="I929">
        <v>400</v>
      </c>
      <c r="J929">
        <v>0</v>
      </c>
      <c r="K929">
        <v>0</v>
      </c>
      <c r="L929">
        <v>0</v>
      </c>
      <c r="M929">
        <v>-8200</v>
      </c>
      <c r="N929">
        <v>240001</v>
      </c>
      <c r="O929">
        <v>100000</v>
      </c>
      <c r="P929">
        <v>0</v>
      </c>
      <c r="Q929">
        <v>0</v>
      </c>
      <c r="R929">
        <v>0</v>
      </c>
    </row>
    <row r="930" spans="1:18" x14ac:dyDescent="0.25">
      <c r="A930" s="3">
        <v>42803</v>
      </c>
      <c r="B930">
        <v>4000</v>
      </c>
      <c r="C930">
        <v>500</v>
      </c>
      <c r="D930">
        <v>100</v>
      </c>
      <c r="E930">
        <v>0</v>
      </c>
      <c r="F930">
        <v>13000</v>
      </c>
      <c r="G930">
        <v>1000</v>
      </c>
      <c r="H930">
        <v>2000</v>
      </c>
      <c r="I930">
        <v>400</v>
      </c>
      <c r="J930">
        <v>0</v>
      </c>
      <c r="K930">
        <v>0</v>
      </c>
      <c r="L930">
        <v>0</v>
      </c>
      <c r="M930">
        <v>-8200</v>
      </c>
      <c r="N930">
        <v>240001</v>
      </c>
      <c r="O930">
        <v>100000</v>
      </c>
      <c r="P930">
        <v>0</v>
      </c>
      <c r="Q930">
        <v>0</v>
      </c>
      <c r="R930">
        <v>0</v>
      </c>
    </row>
    <row r="931" spans="1:18" x14ac:dyDescent="0.25">
      <c r="A931" s="3">
        <v>42804</v>
      </c>
      <c r="B931">
        <v>4000</v>
      </c>
      <c r="C931">
        <v>500</v>
      </c>
      <c r="D931">
        <v>100</v>
      </c>
      <c r="E931">
        <v>0</v>
      </c>
      <c r="F931">
        <v>13000</v>
      </c>
      <c r="G931">
        <v>1000</v>
      </c>
      <c r="H931">
        <v>2000</v>
      </c>
      <c r="I931">
        <v>400</v>
      </c>
      <c r="J931">
        <v>0</v>
      </c>
      <c r="K931">
        <v>0</v>
      </c>
      <c r="L931">
        <v>0</v>
      </c>
      <c r="M931">
        <v>-8200</v>
      </c>
      <c r="N931">
        <v>240001</v>
      </c>
      <c r="O931">
        <v>100000</v>
      </c>
      <c r="P931">
        <v>0</v>
      </c>
      <c r="Q931">
        <v>0</v>
      </c>
      <c r="R931">
        <v>0</v>
      </c>
    </row>
    <row r="932" spans="1:18" x14ac:dyDescent="0.25">
      <c r="A932" s="3">
        <v>42807</v>
      </c>
      <c r="B932">
        <v>4000</v>
      </c>
      <c r="C932">
        <v>500</v>
      </c>
      <c r="D932">
        <v>100</v>
      </c>
      <c r="E932">
        <v>0</v>
      </c>
      <c r="F932">
        <v>13000</v>
      </c>
      <c r="G932">
        <v>1000</v>
      </c>
      <c r="H932">
        <v>2000</v>
      </c>
      <c r="I932">
        <v>400</v>
      </c>
      <c r="J932">
        <v>0</v>
      </c>
      <c r="K932">
        <v>0</v>
      </c>
      <c r="L932">
        <v>0</v>
      </c>
      <c r="M932">
        <v>-8200</v>
      </c>
      <c r="N932">
        <v>240001</v>
      </c>
      <c r="O932">
        <v>100000</v>
      </c>
      <c r="P932">
        <v>0</v>
      </c>
      <c r="Q932">
        <v>0</v>
      </c>
      <c r="R932">
        <v>0</v>
      </c>
    </row>
    <row r="933" spans="1:18" x14ac:dyDescent="0.25">
      <c r="A933" s="3">
        <v>42808</v>
      </c>
      <c r="B933">
        <v>4000</v>
      </c>
      <c r="C933">
        <v>500</v>
      </c>
      <c r="D933">
        <v>100</v>
      </c>
      <c r="E933">
        <v>0</v>
      </c>
      <c r="F933">
        <v>13000</v>
      </c>
      <c r="G933">
        <v>1000</v>
      </c>
      <c r="H933">
        <v>2000</v>
      </c>
      <c r="I933">
        <v>400</v>
      </c>
      <c r="J933">
        <v>0</v>
      </c>
      <c r="K933">
        <v>0</v>
      </c>
      <c r="L933">
        <v>0</v>
      </c>
      <c r="M933">
        <v>-8200</v>
      </c>
      <c r="N933">
        <v>240001</v>
      </c>
      <c r="O933">
        <v>100000</v>
      </c>
      <c r="P933">
        <v>0</v>
      </c>
      <c r="Q933">
        <v>0</v>
      </c>
      <c r="R933">
        <v>0</v>
      </c>
    </row>
    <row r="934" spans="1:18" x14ac:dyDescent="0.25">
      <c r="A934" s="3">
        <v>42809</v>
      </c>
      <c r="B934">
        <v>4000</v>
      </c>
      <c r="C934">
        <v>500</v>
      </c>
      <c r="D934">
        <v>100</v>
      </c>
      <c r="E934">
        <v>0</v>
      </c>
      <c r="F934">
        <v>13000</v>
      </c>
      <c r="G934">
        <v>1000</v>
      </c>
      <c r="H934">
        <v>2000</v>
      </c>
      <c r="I934">
        <v>400</v>
      </c>
      <c r="J934">
        <v>0</v>
      </c>
      <c r="K934">
        <v>0</v>
      </c>
      <c r="L934">
        <v>0</v>
      </c>
      <c r="M934">
        <v>-8200</v>
      </c>
      <c r="N934">
        <v>240001</v>
      </c>
      <c r="O934">
        <v>100000</v>
      </c>
      <c r="P934">
        <v>0</v>
      </c>
      <c r="Q934">
        <v>0</v>
      </c>
      <c r="R934">
        <v>0</v>
      </c>
    </row>
    <row r="935" spans="1:18" x14ac:dyDescent="0.25">
      <c r="A935" s="3">
        <v>42810</v>
      </c>
      <c r="B935">
        <v>4000</v>
      </c>
      <c r="C935">
        <v>500</v>
      </c>
      <c r="D935">
        <v>100</v>
      </c>
      <c r="E935">
        <v>0</v>
      </c>
      <c r="F935">
        <v>13000</v>
      </c>
      <c r="G935">
        <v>1000</v>
      </c>
      <c r="H935">
        <v>2000</v>
      </c>
      <c r="I935">
        <v>400</v>
      </c>
      <c r="J935">
        <v>0</v>
      </c>
      <c r="K935">
        <v>0</v>
      </c>
      <c r="L935">
        <v>0</v>
      </c>
      <c r="M935">
        <v>-8200</v>
      </c>
      <c r="N935">
        <v>240001</v>
      </c>
      <c r="O935">
        <v>100000</v>
      </c>
      <c r="P935">
        <v>0</v>
      </c>
      <c r="Q935">
        <v>0</v>
      </c>
      <c r="R935">
        <v>0</v>
      </c>
    </row>
    <row r="936" spans="1:18" x14ac:dyDescent="0.25">
      <c r="A936" s="3">
        <v>42811</v>
      </c>
      <c r="B936">
        <v>4000</v>
      </c>
      <c r="C936">
        <v>500</v>
      </c>
      <c r="D936">
        <v>100</v>
      </c>
      <c r="E936">
        <v>0</v>
      </c>
      <c r="F936">
        <v>13000</v>
      </c>
      <c r="G936">
        <v>1000</v>
      </c>
      <c r="H936">
        <v>2000</v>
      </c>
      <c r="I936">
        <v>400</v>
      </c>
      <c r="J936">
        <v>0</v>
      </c>
      <c r="K936">
        <v>0</v>
      </c>
      <c r="L936">
        <v>0</v>
      </c>
      <c r="M936">
        <v>-8200</v>
      </c>
      <c r="N936">
        <v>240001</v>
      </c>
      <c r="O936">
        <v>100000</v>
      </c>
      <c r="P936">
        <v>0</v>
      </c>
      <c r="Q936">
        <v>0</v>
      </c>
      <c r="R936">
        <v>0</v>
      </c>
    </row>
    <row r="937" spans="1:18" x14ac:dyDescent="0.25">
      <c r="A937" s="3">
        <v>42814</v>
      </c>
      <c r="B937">
        <v>4000</v>
      </c>
      <c r="C937">
        <v>500</v>
      </c>
      <c r="D937">
        <v>100</v>
      </c>
      <c r="E937">
        <v>0</v>
      </c>
      <c r="F937">
        <v>13000</v>
      </c>
      <c r="G937">
        <v>1000</v>
      </c>
      <c r="H937">
        <v>2000</v>
      </c>
      <c r="I937">
        <v>400</v>
      </c>
      <c r="J937">
        <v>0</v>
      </c>
      <c r="K937">
        <v>0</v>
      </c>
      <c r="L937">
        <v>0</v>
      </c>
      <c r="M937">
        <v>-8200</v>
      </c>
      <c r="N937">
        <v>240001</v>
      </c>
      <c r="O937">
        <v>100000</v>
      </c>
      <c r="P937">
        <v>0</v>
      </c>
      <c r="Q937">
        <v>0</v>
      </c>
      <c r="R937">
        <v>0</v>
      </c>
    </row>
    <row r="938" spans="1:18" x14ac:dyDescent="0.25">
      <c r="A938" s="3">
        <v>42815</v>
      </c>
      <c r="B938">
        <v>4000</v>
      </c>
      <c r="C938">
        <v>500</v>
      </c>
      <c r="D938">
        <v>100</v>
      </c>
      <c r="E938">
        <v>0</v>
      </c>
      <c r="F938">
        <v>13000</v>
      </c>
      <c r="G938">
        <v>1000</v>
      </c>
      <c r="H938">
        <v>2000</v>
      </c>
      <c r="I938">
        <v>400</v>
      </c>
      <c r="J938">
        <v>0</v>
      </c>
      <c r="K938">
        <v>0</v>
      </c>
      <c r="L938">
        <v>0</v>
      </c>
      <c r="M938">
        <v>-8200</v>
      </c>
      <c r="N938">
        <v>240001</v>
      </c>
      <c r="O938">
        <v>100000</v>
      </c>
      <c r="P938">
        <v>0</v>
      </c>
      <c r="Q938">
        <v>0</v>
      </c>
      <c r="R938">
        <v>0</v>
      </c>
    </row>
    <row r="939" spans="1:18" x14ac:dyDescent="0.25">
      <c r="A939" s="3">
        <v>42816</v>
      </c>
      <c r="B939">
        <v>4000</v>
      </c>
      <c r="C939">
        <v>500</v>
      </c>
      <c r="D939">
        <v>100</v>
      </c>
      <c r="E939">
        <v>0</v>
      </c>
      <c r="F939">
        <v>13000</v>
      </c>
      <c r="G939">
        <v>1000</v>
      </c>
      <c r="H939">
        <v>2000</v>
      </c>
      <c r="I939">
        <v>400</v>
      </c>
      <c r="J939">
        <v>0</v>
      </c>
      <c r="K939">
        <v>0</v>
      </c>
      <c r="L939">
        <v>0</v>
      </c>
      <c r="M939">
        <v>-8200</v>
      </c>
      <c r="N939">
        <v>240001</v>
      </c>
      <c r="O939">
        <v>100000</v>
      </c>
      <c r="P939">
        <v>0</v>
      </c>
      <c r="Q939">
        <v>0</v>
      </c>
      <c r="R939">
        <v>0</v>
      </c>
    </row>
    <row r="940" spans="1:18" x14ac:dyDescent="0.25">
      <c r="A940" s="3">
        <v>42817</v>
      </c>
      <c r="B940">
        <v>4000</v>
      </c>
      <c r="C940">
        <v>500</v>
      </c>
      <c r="D940">
        <v>100</v>
      </c>
      <c r="E940">
        <v>0</v>
      </c>
      <c r="F940">
        <v>13000</v>
      </c>
      <c r="G940">
        <v>1000</v>
      </c>
      <c r="H940">
        <v>2000</v>
      </c>
      <c r="I940">
        <v>400</v>
      </c>
      <c r="J940">
        <v>0</v>
      </c>
      <c r="K940">
        <v>0</v>
      </c>
      <c r="L940">
        <v>0</v>
      </c>
      <c r="M940">
        <v>-8200</v>
      </c>
      <c r="N940">
        <v>240001</v>
      </c>
      <c r="O940">
        <v>100000</v>
      </c>
      <c r="P940">
        <v>0</v>
      </c>
      <c r="Q940">
        <v>0</v>
      </c>
      <c r="R940">
        <v>0</v>
      </c>
    </row>
    <row r="941" spans="1:18" x14ac:dyDescent="0.25">
      <c r="A941" s="3">
        <v>42818</v>
      </c>
      <c r="B941">
        <v>4000</v>
      </c>
      <c r="C941">
        <v>500</v>
      </c>
      <c r="D941">
        <v>100</v>
      </c>
      <c r="E941">
        <v>0</v>
      </c>
      <c r="F941">
        <v>13000</v>
      </c>
      <c r="G941">
        <v>1000</v>
      </c>
      <c r="H941">
        <v>2000</v>
      </c>
      <c r="I941">
        <v>400</v>
      </c>
      <c r="J941">
        <v>0</v>
      </c>
      <c r="K941">
        <v>0</v>
      </c>
      <c r="L941">
        <v>0</v>
      </c>
      <c r="M941">
        <v>-8200</v>
      </c>
      <c r="N941">
        <v>240001</v>
      </c>
      <c r="O941">
        <v>100000</v>
      </c>
      <c r="P941">
        <v>0</v>
      </c>
      <c r="Q941">
        <v>0</v>
      </c>
      <c r="R941">
        <v>0</v>
      </c>
    </row>
    <row r="942" spans="1:18" x14ac:dyDescent="0.25">
      <c r="A942" s="3">
        <v>42821</v>
      </c>
      <c r="B942">
        <v>4000</v>
      </c>
      <c r="C942">
        <v>500</v>
      </c>
      <c r="D942">
        <v>100</v>
      </c>
      <c r="E942">
        <v>0</v>
      </c>
      <c r="F942">
        <v>13000</v>
      </c>
      <c r="G942">
        <v>1000</v>
      </c>
      <c r="H942">
        <v>2000</v>
      </c>
      <c r="I942">
        <v>400</v>
      </c>
      <c r="J942">
        <v>0</v>
      </c>
      <c r="K942">
        <v>0</v>
      </c>
      <c r="L942">
        <v>0</v>
      </c>
      <c r="M942">
        <v>-8200</v>
      </c>
      <c r="N942">
        <v>240001</v>
      </c>
      <c r="O942">
        <v>100000</v>
      </c>
      <c r="P942">
        <v>0</v>
      </c>
      <c r="Q942">
        <v>0</v>
      </c>
      <c r="R942">
        <v>0</v>
      </c>
    </row>
    <row r="943" spans="1:18" x14ac:dyDescent="0.25">
      <c r="A943" s="3">
        <v>42822</v>
      </c>
      <c r="B943">
        <v>4000</v>
      </c>
      <c r="C943">
        <v>500</v>
      </c>
      <c r="D943">
        <v>100</v>
      </c>
      <c r="E943">
        <v>0</v>
      </c>
      <c r="F943">
        <v>13000</v>
      </c>
      <c r="G943">
        <v>1000</v>
      </c>
      <c r="H943">
        <v>2000</v>
      </c>
      <c r="I943">
        <v>400</v>
      </c>
      <c r="J943">
        <v>0</v>
      </c>
      <c r="K943">
        <v>0</v>
      </c>
      <c r="L943">
        <v>0</v>
      </c>
      <c r="M943">
        <v>-8200</v>
      </c>
      <c r="N943">
        <v>240001</v>
      </c>
      <c r="O943">
        <v>100000</v>
      </c>
      <c r="P943">
        <v>0</v>
      </c>
      <c r="Q943">
        <v>0</v>
      </c>
      <c r="R943">
        <v>0</v>
      </c>
    </row>
    <row r="944" spans="1:18" x14ac:dyDescent="0.25">
      <c r="A944" s="3">
        <v>42823</v>
      </c>
      <c r="B944">
        <v>4000</v>
      </c>
      <c r="C944">
        <v>500</v>
      </c>
      <c r="D944">
        <v>100</v>
      </c>
      <c r="E944">
        <v>0</v>
      </c>
      <c r="F944">
        <v>13000</v>
      </c>
      <c r="G944">
        <v>1000</v>
      </c>
      <c r="H944">
        <v>2000</v>
      </c>
      <c r="I944">
        <v>400</v>
      </c>
      <c r="J944">
        <v>0</v>
      </c>
      <c r="K944">
        <v>0</v>
      </c>
      <c r="L944">
        <v>0</v>
      </c>
      <c r="M944">
        <v>-8200</v>
      </c>
      <c r="N944">
        <v>240001</v>
      </c>
      <c r="O944">
        <v>100000</v>
      </c>
      <c r="P944">
        <v>0</v>
      </c>
      <c r="Q944">
        <v>0</v>
      </c>
      <c r="R944">
        <v>0</v>
      </c>
    </row>
    <row r="945" spans="1:18" x14ac:dyDescent="0.25">
      <c r="A945" s="3">
        <v>42824</v>
      </c>
      <c r="B945">
        <v>4000</v>
      </c>
      <c r="C945">
        <v>500</v>
      </c>
      <c r="D945">
        <v>100</v>
      </c>
      <c r="E945">
        <v>0</v>
      </c>
      <c r="F945">
        <v>13000</v>
      </c>
      <c r="G945">
        <v>1000</v>
      </c>
      <c r="H945">
        <v>2000</v>
      </c>
      <c r="I945">
        <v>400</v>
      </c>
      <c r="J945">
        <v>0</v>
      </c>
      <c r="K945">
        <v>0</v>
      </c>
      <c r="L945">
        <v>0</v>
      </c>
      <c r="M945">
        <v>-8200</v>
      </c>
      <c r="N945">
        <v>240001</v>
      </c>
      <c r="O945">
        <v>100000</v>
      </c>
      <c r="P945">
        <v>0</v>
      </c>
      <c r="Q945">
        <v>0</v>
      </c>
      <c r="R945">
        <v>0</v>
      </c>
    </row>
    <row r="946" spans="1:18" x14ac:dyDescent="0.25">
      <c r="A946" s="3">
        <v>42825</v>
      </c>
      <c r="B946">
        <v>4000</v>
      </c>
      <c r="C946">
        <v>500</v>
      </c>
      <c r="D946">
        <v>100</v>
      </c>
      <c r="E946">
        <v>0</v>
      </c>
      <c r="F946">
        <v>13000</v>
      </c>
      <c r="G946">
        <v>1000</v>
      </c>
      <c r="H946">
        <v>2000</v>
      </c>
      <c r="I946">
        <v>400</v>
      </c>
      <c r="J946">
        <v>0</v>
      </c>
      <c r="K946">
        <v>0</v>
      </c>
      <c r="L946">
        <v>0</v>
      </c>
      <c r="M946">
        <v>-8200</v>
      </c>
      <c r="N946">
        <v>240001</v>
      </c>
      <c r="O946">
        <v>100000</v>
      </c>
      <c r="P946">
        <v>0</v>
      </c>
      <c r="Q946">
        <v>0</v>
      </c>
      <c r="R946">
        <v>0</v>
      </c>
    </row>
    <row r="947" spans="1:18" x14ac:dyDescent="0.25">
      <c r="A947" s="3">
        <v>42828</v>
      </c>
      <c r="B947">
        <v>4000</v>
      </c>
      <c r="C947">
        <v>500</v>
      </c>
      <c r="D947">
        <v>100</v>
      </c>
      <c r="E947">
        <v>0</v>
      </c>
      <c r="F947">
        <v>13000</v>
      </c>
      <c r="G947">
        <v>1000</v>
      </c>
      <c r="H947">
        <v>2000</v>
      </c>
      <c r="I947">
        <v>400</v>
      </c>
      <c r="J947">
        <v>0</v>
      </c>
      <c r="K947">
        <v>0</v>
      </c>
      <c r="L947">
        <v>0</v>
      </c>
      <c r="M947">
        <v>-8200</v>
      </c>
      <c r="N947">
        <v>240001</v>
      </c>
      <c r="O947">
        <v>100000</v>
      </c>
      <c r="P947">
        <v>0</v>
      </c>
      <c r="Q947">
        <v>0</v>
      </c>
      <c r="R947">
        <v>0</v>
      </c>
    </row>
    <row r="948" spans="1:18" x14ac:dyDescent="0.25">
      <c r="A948" s="3">
        <v>42829</v>
      </c>
      <c r="B948">
        <v>4000</v>
      </c>
      <c r="C948">
        <v>500</v>
      </c>
      <c r="D948">
        <v>100</v>
      </c>
      <c r="E948">
        <v>0</v>
      </c>
      <c r="F948">
        <v>13000</v>
      </c>
      <c r="G948">
        <v>1000</v>
      </c>
      <c r="H948">
        <v>2000</v>
      </c>
      <c r="I948">
        <v>400</v>
      </c>
      <c r="J948">
        <v>0</v>
      </c>
      <c r="K948">
        <v>0</v>
      </c>
      <c r="L948">
        <v>0</v>
      </c>
      <c r="M948">
        <v>-8200</v>
      </c>
      <c r="N948">
        <v>240001</v>
      </c>
      <c r="O948">
        <v>100000</v>
      </c>
      <c r="P948">
        <v>0</v>
      </c>
      <c r="Q948">
        <v>0</v>
      </c>
      <c r="R948">
        <v>0</v>
      </c>
    </row>
    <row r="949" spans="1:18" x14ac:dyDescent="0.25">
      <c r="A949" s="3">
        <v>42830</v>
      </c>
      <c r="B949">
        <v>4000</v>
      </c>
      <c r="C949">
        <v>500</v>
      </c>
      <c r="D949">
        <v>100</v>
      </c>
      <c r="E949">
        <v>0</v>
      </c>
      <c r="F949">
        <v>13000</v>
      </c>
      <c r="G949">
        <v>1000</v>
      </c>
      <c r="H949">
        <v>2000</v>
      </c>
      <c r="I949">
        <v>400</v>
      </c>
      <c r="J949">
        <v>0</v>
      </c>
      <c r="K949">
        <v>0</v>
      </c>
      <c r="L949">
        <v>0</v>
      </c>
      <c r="M949">
        <v>-8200</v>
      </c>
      <c r="N949">
        <v>240001</v>
      </c>
      <c r="O949">
        <v>100000</v>
      </c>
      <c r="P949">
        <v>0</v>
      </c>
      <c r="Q949">
        <v>0</v>
      </c>
      <c r="R949">
        <v>0</v>
      </c>
    </row>
    <row r="950" spans="1:18" x14ac:dyDescent="0.25">
      <c r="A950" s="3">
        <v>42831</v>
      </c>
      <c r="B950">
        <v>4000</v>
      </c>
      <c r="C950">
        <v>500</v>
      </c>
      <c r="D950">
        <v>100</v>
      </c>
      <c r="E950">
        <v>0</v>
      </c>
      <c r="F950">
        <v>13000</v>
      </c>
      <c r="G950">
        <v>1000</v>
      </c>
      <c r="H950">
        <v>2000</v>
      </c>
      <c r="I950">
        <v>400</v>
      </c>
      <c r="J950">
        <v>0</v>
      </c>
      <c r="K950">
        <v>0</v>
      </c>
      <c r="L950">
        <v>0</v>
      </c>
      <c r="M950">
        <v>-8200</v>
      </c>
      <c r="N950">
        <v>240001</v>
      </c>
      <c r="O950">
        <v>100000</v>
      </c>
      <c r="P950">
        <v>0</v>
      </c>
      <c r="Q950">
        <v>0</v>
      </c>
      <c r="R950">
        <v>0</v>
      </c>
    </row>
    <row r="951" spans="1:18" x14ac:dyDescent="0.25">
      <c r="A951" s="3">
        <v>42832</v>
      </c>
      <c r="B951">
        <v>4000</v>
      </c>
      <c r="C951">
        <v>500</v>
      </c>
      <c r="D951">
        <v>100</v>
      </c>
      <c r="E951">
        <v>0</v>
      </c>
      <c r="F951">
        <v>13000</v>
      </c>
      <c r="G951">
        <v>1000</v>
      </c>
      <c r="H951">
        <v>2000</v>
      </c>
      <c r="I951">
        <v>400</v>
      </c>
      <c r="J951">
        <v>0</v>
      </c>
      <c r="K951">
        <v>0</v>
      </c>
      <c r="L951">
        <v>0</v>
      </c>
      <c r="M951">
        <v>-8200</v>
      </c>
      <c r="N951">
        <v>240001</v>
      </c>
      <c r="O951">
        <v>100000</v>
      </c>
      <c r="P951">
        <v>0</v>
      </c>
      <c r="Q951">
        <v>0</v>
      </c>
      <c r="R951">
        <v>0</v>
      </c>
    </row>
    <row r="952" spans="1:18" x14ac:dyDescent="0.25">
      <c r="A952" s="3">
        <v>42835</v>
      </c>
      <c r="B952">
        <v>4000</v>
      </c>
      <c r="C952">
        <v>500</v>
      </c>
      <c r="D952">
        <v>100</v>
      </c>
      <c r="E952">
        <v>0</v>
      </c>
      <c r="F952">
        <v>13000</v>
      </c>
      <c r="G952">
        <v>1000</v>
      </c>
      <c r="H952">
        <v>2000</v>
      </c>
      <c r="I952">
        <v>400</v>
      </c>
      <c r="J952">
        <v>0</v>
      </c>
      <c r="K952">
        <v>0</v>
      </c>
      <c r="L952">
        <v>0</v>
      </c>
      <c r="M952">
        <v>-8200</v>
      </c>
      <c r="N952">
        <v>240001</v>
      </c>
      <c r="O952">
        <v>100000</v>
      </c>
      <c r="P952">
        <v>0</v>
      </c>
      <c r="Q952">
        <v>0</v>
      </c>
      <c r="R952">
        <v>0</v>
      </c>
    </row>
    <row r="953" spans="1:18" x14ac:dyDescent="0.25">
      <c r="A953" s="3">
        <v>42836</v>
      </c>
      <c r="B953">
        <v>4000</v>
      </c>
      <c r="C953">
        <v>500</v>
      </c>
      <c r="D953">
        <v>100</v>
      </c>
      <c r="E953">
        <v>0</v>
      </c>
      <c r="F953">
        <v>13000</v>
      </c>
      <c r="G953">
        <v>1000</v>
      </c>
      <c r="H953">
        <v>2000</v>
      </c>
      <c r="I953">
        <v>400</v>
      </c>
      <c r="J953">
        <v>0</v>
      </c>
      <c r="K953">
        <v>0</v>
      </c>
      <c r="L953">
        <v>0</v>
      </c>
      <c r="M953">
        <v>-8200</v>
      </c>
      <c r="N953">
        <v>240001</v>
      </c>
      <c r="O953">
        <v>100000</v>
      </c>
      <c r="P953">
        <v>0</v>
      </c>
      <c r="Q953">
        <v>0</v>
      </c>
      <c r="R953">
        <v>0</v>
      </c>
    </row>
    <row r="954" spans="1:18" x14ac:dyDescent="0.25">
      <c r="A954" s="3">
        <v>42837</v>
      </c>
      <c r="B954">
        <v>4000</v>
      </c>
      <c r="C954">
        <v>500</v>
      </c>
      <c r="D954">
        <v>100</v>
      </c>
      <c r="E954">
        <v>0</v>
      </c>
      <c r="F954">
        <v>13000</v>
      </c>
      <c r="G954">
        <v>1000</v>
      </c>
      <c r="H954">
        <v>2000</v>
      </c>
      <c r="I954">
        <v>400</v>
      </c>
      <c r="J954">
        <v>0</v>
      </c>
      <c r="K954">
        <v>0</v>
      </c>
      <c r="L954">
        <v>0</v>
      </c>
      <c r="M954">
        <v>-8200</v>
      </c>
      <c r="N954">
        <v>240001</v>
      </c>
      <c r="O954">
        <v>100000</v>
      </c>
      <c r="P954">
        <v>0</v>
      </c>
      <c r="Q954">
        <v>0</v>
      </c>
      <c r="R954">
        <v>0</v>
      </c>
    </row>
    <row r="955" spans="1:18" x14ac:dyDescent="0.25">
      <c r="A955" s="3">
        <v>42838</v>
      </c>
      <c r="B955">
        <v>4000</v>
      </c>
      <c r="C955">
        <v>500</v>
      </c>
      <c r="D955">
        <v>100</v>
      </c>
      <c r="E955">
        <v>0</v>
      </c>
      <c r="F955">
        <v>13000</v>
      </c>
      <c r="G955">
        <v>1000</v>
      </c>
      <c r="H955">
        <v>2000</v>
      </c>
      <c r="I955">
        <v>400</v>
      </c>
      <c r="J955">
        <v>0</v>
      </c>
      <c r="K955">
        <v>0</v>
      </c>
      <c r="L955">
        <v>0</v>
      </c>
      <c r="M955">
        <v>-8200</v>
      </c>
      <c r="N955">
        <v>240001</v>
      </c>
      <c r="O955">
        <v>100000</v>
      </c>
      <c r="P955">
        <v>0</v>
      </c>
      <c r="Q955">
        <v>0</v>
      </c>
      <c r="R955">
        <v>0</v>
      </c>
    </row>
    <row r="956" spans="1:18" x14ac:dyDescent="0.25">
      <c r="A956" s="3">
        <v>42839</v>
      </c>
      <c r="B956">
        <v>4000</v>
      </c>
      <c r="C956">
        <v>500</v>
      </c>
      <c r="D956">
        <v>100</v>
      </c>
      <c r="E956">
        <v>0</v>
      </c>
      <c r="F956">
        <v>13000</v>
      </c>
      <c r="G956">
        <v>1000</v>
      </c>
      <c r="H956">
        <v>2000</v>
      </c>
      <c r="I956">
        <v>400</v>
      </c>
      <c r="J956">
        <v>0</v>
      </c>
      <c r="K956">
        <v>0</v>
      </c>
      <c r="L956">
        <v>0</v>
      </c>
      <c r="M956">
        <v>-8200</v>
      </c>
      <c r="N956">
        <v>240001</v>
      </c>
      <c r="O956">
        <v>100000</v>
      </c>
      <c r="P956">
        <v>0</v>
      </c>
      <c r="Q956">
        <v>0</v>
      </c>
      <c r="R956">
        <v>0</v>
      </c>
    </row>
    <row r="957" spans="1:18" x14ac:dyDescent="0.25">
      <c r="A957" s="3">
        <v>42842</v>
      </c>
      <c r="B957">
        <v>4000</v>
      </c>
      <c r="C957">
        <v>500</v>
      </c>
      <c r="D957">
        <v>100</v>
      </c>
      <c r="E957">
        <v>0</v>
      </c>
      <c r="F957">
        <v>13000</v>
      </c>
      <c r="G957">
        <v>1000</v>
      </c>
      <c r="H957">
        <v>2000</v>
      </c>
      <c r="I957">
        <v>400</v>
      </c>
      <c r="J957">
        <v>0</v>
      </c>
      <c r="K957">
        <v>0</v>
      </c>
      <c r="L957">
        <v>0</v>
      </c>
      <c r="M957">
        <v>-8200</v>
      </c>
      <c r="N957">
        <v>240001</v>
      </c>
      <c r="O957">
        <v>100000</v>
      </c>
      <c r="P957">
        <v>0</v>
      </c>
      <c r="Q957">
        <v>0</v>
      </c>
      <c r="R957">
        <v>0</v>
      </c>
    </row>
    <row r="958" spans="1:18" x14ac:dyDescent="0.25">
      <c r="A958" s="3">
        <v>42843</v>
      </c>
      <c r="B958">
        <v>4000</v>
      </c>
      <c r="C958">
        <v>500</v>
      </c>
      <c r="D958">
        <v>100</v>
      </c>
      <c r="E958">
        <v>0</v>
      </c>
      <c r="F958">
        <v>13000</v>
      </c>
      <c r="G958">
        <v>1000</v>
      </c>
      <c r="H958">
        <v>2000</v>
      </c>
      <c r="I958">
        <v>400</v>
      </c>
      <c r="J958">
        <v>0</v>
      </c>
      <c r="K958">
        <v>0</v>
      </c>
      <c r="L958">
        <v>0</v>
      </c>
      <c r="M958">
        <v>-8200</v>
      </c>
      <c r="N958">
        <v>240001</v>
      </c>
      <c r="O958">
        <v>100000</v>
      </c>
      <c r="P958">
        <v>0</v>
      </c>
      <c r="Q958">
        <v>0</v>
      </c>
      <c r="R958">
        <v>0</v>
      </c>
    </row>
    <row r="959" spans="1:18" x14ac:dyDescent="0.25">
      <c r="A959" s="3">
        <v>42844</v>
      </c>
      <c r="B959">
        <v>4000</v>
      </c>
      <c r="C959">
        <v>500</v>
      </c>
      <c r="D959">
        <v>100</v>
      </c>
      <c r="E959">
        <v>0</v>
      </c>
      <c r="F959">
        <v>13000</v>
      </c>
      <c r="G959">
        <v>1000</v>
      </c>
      <c r="H959">
        <v>2000</v>
      </c>
      <c r="I959">
        <v>400</v>
      </c>
      <c r="J959">
        <v>0</v>
      </c>
      <c r="K959">
        <v>0</v>
      </c>
      <c r="L959">
        <v>0</v>
      </c>
      <c r="M959">
        <v>-8200</v>
      </c>
      <c r="N959">
        <v>240001</v>
      </c>
      <c r="O959">
        <v>100000</v>
      </c>
      <c r="P959">
        <v>0</v>
      </c>
      <c r="Q959">
        <v>0</v>
      </c>
      <c r="R959">
        <v>0</v>
      </c>
    </row>
    <row r="960" spans="1:18" x14ac:dyDescent="0.25">
      <c r="A960" s="3">
        <v>42845</v>
      </c>
      <c r="B960">
        <v>4000</v>
      </c>
      <c r="C960">
        <v>500</v>
      </c>
      <c r="D960">
        <v>100</v>
      </c>
      <c r="E960">
        <v>0</v>
      </c>
      <c r="F960">
        <v>13000</v>
      </c>
      <c r="G960">
        <v>1000</v>
      </c>
      <c r="H960">
        <v>2000</v>
      </c>
      <c r="I960">
        <v>400</v>
      </c>
      <c r="J960">
        <v>0</v>
      </c>
      <c r="K960">
        <v>0</v>
      </c>
      <c r="L960">
        <v>0</v>
      </c>
      <c r="M960">
        <v>-8200</v>
      </c>
      <c r="N960">
        <v>240001</v>
      </c>
      <c r="O960">
        <v>100000</v>
      </c>
      <c r="P960">
        <v>0</v>
      </c>
      <c r="Q960">
        <v>0</v>
      </c>
      <c r="R960">
        <v>0</v>
      </c>
    </row>
    <row r="961" spans="1:18" x14ac:dyDescent="0.25">
      <c r="A961" s="3">
        <v>42846</v>
      </c>
      <c r="B961">
        <v>4000</v>
      </c>
      <c r="C961">
        <v>500</v>
      </c>
      <c r="D961">
        <v>100</v>
      </c>
      <c r="E961">
        <v>0</v>
      </c>
      <c r="F961">
        <v>13000</v>
      </c>
      <c r="G961">
        <v>1000</v>
      </c>
      <c r="H961">
        <v>2000</v>
      </c>
      <c r="I961">
        <v>400</v>
      </c>
      <c r="J961">
        <v>0</v>
      </c>
      <c r="K961">
        <v>0</v>
      </c>
      <c r="L961">
        <v>0</v>
      </c>
      <c r="M961">
        <v>-8200</v>
      </c>
      <c r="N961">
        <v>240001</v>
      </c>
      <c r="O961">
        <v>100000</v>
      </c>
      <c r="P961">
        <v>0</v>
      </c>
      <c r="Q961">
        <v>0</v>
      </c>
      <c r="R961">
        <v>0</v>
      </c>
    </row>
    <row r="962" spans="1:18" x14ac:dyDescent="0.25">
      <c r="A962" s="3">
        <v>42849</v>
      </c>
      <c r="B962">
        <v>4000</v>
      </c>
      <c r="C962">
        <v>500</v>
      </c>
      <c r="D962">
        <v>100</v>
      </c>
      <c r="E962">
        <v>0</v>
      </c>
      <c r="F962">
        <v>13000</v>
      </c>
      <c r="G962">
        <v>1000</v>
      </c>
      <c r="H962">
        <v>2000</v>
      </c>
      <c r="I962">
        <v>400</v>
      </c>
      <c r="J962">
        <v>0</v>
      </c>
      <c r="K962">
        <v>0</v>
      </c>
      <c r="L962">
        <v>0</v>
      </c>
      <c r="M962">
        <v>-8200</v>
      </c>
      <c r="N962">
        <v>240001</v>
      </c>
      <c r="O962">
        <v>100000</v>
      </c>
      <c r="P962">
        <v>0</v>
      </c>
      <c r="Q962">
        <v>0</v>
      </c>
      <c r="R962">
        <v>0</v>
      </c>
    </row>
    <row r="963" spans="1:18" x14ac:dyDescent="0.25">
      <c r="A963" s="3">
        <v>42850</v>
      </c>
      <c r="B963">
        <v>4000</v>
      </c>
      <c r="C963">
        <v>500</v>
      </c>
      <c r="D963">
        <v>100</v>
      </c>
      <c r="E963">
        <v>0</v>
      </c>
      <c r="F963">
        <v>13000</v>
      </c>
      <c r="G963">
        <v>1000</v>
      </c>
      <c r="H963">
        <v>2000</v>
      </c>
      <c r="I963">
        <v>400</v>
      </c>
      <c r="J963">
        <v>0</v>
      </c>
      <c r="K963">
        <v>0</v>
      </c>
      <c r="L963">
        <v>0</v>
      </c>
      <c r="M963">
        <v>-8200</v>
      </c>
      <c r="N963">
        <v>240001</v>
      </c>
      <c r="O963">
        <v>100000</v>
      </c>
      <c r="P963">
        <v>0</v>
      </c>
      <c r="Q963">
        <v>0</v>
      </c>
      <c r="R963">
        <v>0</v>
      </c>
    </row>
    <row r="964" spans="1:18" x14ac:dyDescent="0.25">
      <c r="A964" s="3">
        <v>42851</v>
      </c>
      <c r="B964">
        <v>4000</v>
      </c>
      <c r="C964">
        <v>500</v>
      </c>
      <c r="D964">
        <v>100</v>
      </c>
      <c r="E964">
        <v>0</v>
      </c>
      <c r="F964">
        <v>13000</v>
      </c>
      <c r="G964">
        <v>1000</v>
      </c>
      <c r="H964">
        <v>2000</v>
      </c>
      <c r="I964">
        <v>400</v>
      </c>
      <c r="J964">
        <v>0</v>
      </c>
      <c r="K964">
        <v>0</v>
      </c>
      <c r="L964">
        <v>0</v>
      </c>
      <c r="M964">
        <v>-8200</v>
      </c>
      <c r="N964">
        <v>240001</v>
      </c>
      <c r="O964">
        <v>100000</v>
      </c>
      <c r="P964">
        <v>0</v>
      </c>
      <c r="Q964">
        <v>0</v>
      </c>
      <c r="R964">
        <v>0</v>
      </c>
    </row>
    <row r="965" spans="1:18" x14ac:dyDescent="0.25">
      <c r="A965" s="3">
        <v>42852</v>
      </c>
      <c r="B965">
        <v>4000</v>
      </c>
      <c r="C965">
        <v>500</v>
      </c>
      <c r="D965">
        <v>100</v>
      </c>
      <c r="E965">
        <v>0</v>
      </c>
      <c r="F965">
        <v>13000</v>
      </c>
      <c r="G965">
        <v>1000</v>
      </c>
      <c r="H965">
        <v>2000</v>
      </c>
      <c r="I965">
        <v>400</v>
      </c>
      <c r="J965">
        <v>0</v>
      </c>
      <c r="K965">
        <v>0</v>
      </c>
      <c r="L965">
        <v>0</v>
      </c>
      <c r="M965">
        <v>-8200</v>
      </c>
      <c r="N965">
        <v>240001</v>
      </c>
      <c r="O965">
        <v>100000</v>
      </c>
      <c r="P965">
        <v>0</v>
      </c>
      <c r="Q965">
        <v>0</v>
      </c>
      <c r="R965">
        <v>0</v>
      </c>
    </row>
    <row r="966" spans="1:18" x14ac:dyDescent="0.25">
      <c r="A966" s="3">
        <v>42853</v>
      </c>
      <c r="B966">
        <v>4000</v>
      </c>
      <c r="C966">
        <v>500</v>
      </c>
      <c r="D966">
        <v>100</v>
      </c>
      <c r="E966">
        <v>0</v>
      </c>
      <c r="F966">
        <v>13000</v>
      </c>
      <c r="G966">
        <v>1000</v>
      </c>
      <c r="H966">
        <v>2000</v>
      </c>
      <c r="I966">
        <v>400</v>
      </c>
      <c r="J966">
        <v>0</v>
      </c>
      <c r="K966">
        <v>0</v>
      </c>
      <c r="L966">
        <v>0</v>
      </c>
      <c r="M966">
        <v>-8200</v>
      </c>
      <c r="N966">
        <v>240001</v>
      </c>
      <c r="O966">
        <v>100000</v>
      </c>
      <c r="P966">
        <v>0</v>
      </c>
      <c r="Q966">
        <v>0</v>
      </c>
      <c r="R966">
        <v>0</v>
      </c>
    </row>
    <row r="967" spans="1:18" x14ac:dyDescent="0.25">
      <c r="A967" s="3">
        <v>42856</v>
      </c>
      <c r="B967">
        <v>4000</v>
      </c>
      <c r="C967">
        <v>500</v>
      </c>
      <c r="D967">
        <v>100</v>
      </c>
      <c r="E967">
        <v>0</v>
      </c>
      <c r="F967">
        <v>13000</v>
      </c>
      <c r="G967">
        <v>1000</v>
      </c>
      <c r="H967">
        <v>2000</v>
      </c>
      <c r="I967">
        <v>400</v>
      </c>
      <c r="J967">
        <v>0</v>
      </c>
      <c r="K967">
        <v>0</v>
      </c>
      <c r="L967">
        <v>0</v>
      </c>
      <c r="M967">
        <v>-8200</v>
      </c>
      <c r="N967">
        <v>240001</v>
      </c>
      <c r="O967">
        <v>100000</v>
      </c>
      <c r="P967">
        <v>0</v>
      </c>
      <c r="Q967">
        <v>0</v>
      </c>
      <c r="R967">
        <v>0</v>
      </c>
    </row>
    <row r="968" spans="1:18" x14ac:dyDescent="0.25">
      <c r="A968" s="3">
        <v>42857</v>
      </c>
      <c r="B968">
        <v>4000</v>
      </c>
      <c r="C968">
        <v>500</v>
      </c>
      <c r="D968">
        <v>100</v>
      </c>
      <c r="E968">
        <v>0</v>
      </c>
      <c r="F968">
        <v>13000</v>
      </c>
      <c r="G968">
        <v>1000</v>
      </c>
      <c r="H968">
        <v>2000</v>
      </c>
      <c r="I968">
        <v>400</v>
      </c>
      <c r="J968">
        <v>0</v>
      </c>
      <c r="K968">
        <v>0</v>
      </c>
      <c r="L968">
        <v>0</v>
      </c>
      <c r="M968">
        <v>-8200</v>
      </c>
      <c r="N968">
        <v>240001</v>
      </c>
      <c r="O968">
        <v>100000</v>
      </c>
      <c r="P968">
        <v>0</v>
      </c>
      <c r="Q968">
        <v>0</v>
      </c>
      <c r="R968">
        <v>0</v>
      </c>
    </row>
    <row r="969" spans="1:18" x14ac:dyDescent="0.25">
      <c r="A969" s="3">
        <v>42858</v>
      </c>
      <c r="B969">
        <v>4000</v>
      </c>
      <c r="C969">
        <v>500</v>
      </c>
      <c r="D969">
        <v>100</v>
      </c>
      <c r="E969">
        <v>0</v>
      </c>
      <c r="F969">
        <v>13000</v>
      </c>
      <c r="G969">
        <v>1000</v>
      </c>
      <c r="H969">
        <v>2000</v>
      </c>
      <c r="I969">
        <v>400</v>
      </c>
      <c r="J969">
        <v>0</v>
      </c>
      <c r="K969">
        <v>0</v>
      </c>
      <c r="L969">
        <v>0</v>
      </c>
      <c r="M969">
        <v>-8200</v>
      </c>
      <c r="N969">
        <v>240001</v>
      </c>
      <c r="O969">
        <v>100000</v>
      </c>
      <c r="P969">
        <v>0</v>
      </c>
      <c r="Q969">
        <v>0</v>
      </c>
      <c r="R969">
        <v>0</v>
      </c>
    </row>
    <row r="970" spans="1:18" x14ac:dyDescent="0.25">
      <c r="A970" s="3">
        <v>42859</v>
      </c>
      <c r="B970">
        <v>4000</v>
      </c>
      <c r="C970">
        <v>500</v>
      </c>
      <c r="D970">
        <v>100</v>
      </c>
      <c r="E970">
        <v>0</v>
      </c>
      <c r="F970">
        <v>13000</v>
      </c>
      <c r="G970">
        <v>1000</v>
      </c>
      <c r="H970">
        <v>2000</v>
      </c>
      <c r="I970">
        <v>400</v>
      </c>
      <c r="J970">
        <v>0</v>
      </c>
      <c r="K970">
        <v>0</v>
      </c>
      <c r="L970">
        <v>0</v>
      </c>
      <c r="M970">
        <v>-8200</v>
      </c>
      <c r="N970">
        <v>240001</v>
      </c>
      <c r="O970">
        <v>100000</v>
      </c>
      <c r="P970">
        <v>0</v>
      </c>
      <c r="Q970">
        <v>0</v>
      </c>
      <c r="R970">
        <v>0</v>
      </c>
    </row>
    <row r="971" spans="1:18" x14ac:dyDescent="0.25">
      <c r="A971" s="3">
        <v>42860</v>
      </c>
      <c r="B971">
        <v>4000</v>
      </c>
      <c r="C971">
        <v>500</v>
      </c>
      <c r="D971">
        <v>100</v>
      </c>
      <c r="E971">
        <v>0</v>
      </c>
      <c r="F971">
        <v>13000</v>
      </c>
      <c r="G971">
        <v>1000</v>
      </c>
      <c r="H971">
        <v>2000</v>
      </c>
      <c r="I971">
        <v>400</v>
      </c>
      <c r="J971">
        <v>0</v>
      </c>
      <c r="K971">
        <v>0</v>
      </c>
      <c r="L971">
        <v>0</v>
      </c>
      <c r="M971">
        <v>-8200</v>
      </c>
      <c r="N971">
        <v>240001</v>
      </c>
      <c r="O971">
        <v>100000</v>
      </c>
      <c r="P971">
        <v>0</v>
      </c>
      <c r="Q971">
        <v>0</v>
      </c>
      <c r="R971">
        <v>0</v>
      </c>
    </row>
    <row r="972" spans="1:18" x14ac:dyDescent="0.25">
      <c r="A972" s="3">
        <v>42863</v>
      </c>
      <c r="B972">
        <v>4000</v>
      </c>
      <c r="C972">
        <v>500</v>
      </c>
      <c r="D972">
        <v>100</v>
      </c>
      <c r="E972">
        <v>0</v>
      </c>
      <c r="F972">
        <v>13000</v>
      </c>
      <c r="G972">
        <v>1000</v>
      </c>
      <c r="H972">
        <v>2000</v>
      </c>
      <c r="I972">
        <v>400</v>
      </c>
      <c r="J972">
        <v>0</v>
      </c>
      <c r="K972">
        <v>0</v>
      </c>
      <c r="L972">
        <v>0</v>
      </c>
      <c r="M972">
        <v>-8200</v>
      </c>
      <c r="N972">
        <v>240001</v>
      </c>
      <c r="O972">
        <v>100000</v>
      </c>
      <c r="P972">
        <v>0</v>
      </c>
      <c r="Q972">
        <v>0</v>
      </c>
      <c r="R972">
        <v>0</v>
      </c>
    </row>
    <row r="973" spans="1:18" x14ac:dyDescent="0.25">
      <c r="A973" s="3">
        <v>42864</v>
      </c>
      <c r="B973">
        <v>4000</v>
      </c>
      <c r="C973">
        <v>500</v>
      </c>
      <c r="D973">
        <v>100</v>
      </c>
      <c r="E973">
        <v>0</v>
      </c>
      <c r="F973">
        <v>13000</v>
      </c>
      <c r="G973">
        <v>1000</v>
      </c>
      <c r="H973">
        <v>2000</v>
      </c>
      <c r="I973">
        <v>400</v>
      </c>
      <c r="J973">
        <v>0</v>
      </c>
      <c r="K973">
        <v>0</v>
      </c>
      <c r="L973">
        <v>0</v>
      </c>
      <c r="M973">
        <v>-8200</v>
      </c>
      <c r="N973">
        <v>240001</v>
      </c>
      <c r="O973">
        <v>100000</v>
      </c>
      <c r="P973">
        <v>0</v>
      </c>
      <c r="Q973">
        <v>0</v>
      </c>
      <c r="R973">
        <v>0</v>
      </c>
    </row>
    <row r="974" spans="1:18" x14ac:dyDescent="0.25">
      <c r="A974" s="3">
        <v>42865</v>
      </c>
      <c r="B974">
        <v>4000</v>
      </c>
      <c r="C974">
        <v>500</v>
      </c>
      <c r="D974">
        <v>100</v>
      </c>
      <c r="E974">
        <v>0</v>
      </c>
      <c r="F974">
        <v>13000</v>
      </c>
      <c r="G974">
        <v>1000</v>
      </c>
      <c r="H974">
        <v>2000</v>
      </c>
      <c r="I974">
        <v>400</v>
      </c>
      <c r="J974">
        <v>0</v>
      </c>
      <c r="K974">
        <v>0</v>
      </c>
      <c r="L974">
        <v>0</v>
      </c>
      <c r="M974">
        <v>-8200</v>
      </c>
      <c r="N974">
        <v>240001</v>
      </c>
      <c r="O974">
        <v>100000</v>
      </c>
      <c r="P974">
        <v>0</v>
      </c>
      <c r="Q974">
        <v>0</v>
      </c>
      <c r="R974">
        <v>0</v>
      </c>
    </row>
    <row r="975" spans="1:18" x14ac:dyDescent="0.25">
      <c r="A975" s="3">
        <v>42866</v>
      </c>
      <c r="B975">
        <v>4000</v>
      </c>
      <c r="C975">
        <v>500</v>
      </c>
      <c r="D975">
        <v>100</v>
      </c>
      <c r="E975">
        <v>0</v>
      </c>
      <c r="F975">
        <v>13000</v>
      </c>
      <c r="G975">
        <v>1000</v>
      </c>
      <c r="H975">
        <v>2000</v>
      </c>
      <c r="I975">
        <v>400</v>
      </c>
      <c r="J975">
        <v>0</v>
      </c>
      <c r="K975">
        <v>0</v>
      </c>
      <c r="L975">
        <v>0</v>
      </c>
      <c r="M975">
        <v>-8200</v>
      </c>
      <c r="N975">
        <v>240001</v>
      </c>
      <c r="O975">
        <v>100000</v>
      </c>
      <c r="P975">
        <v>0</v>
      </c>
      <c r="Q975">
        <v>0</v>
      </c>
      <c r="R975">
        <v>0</v>
      </c>
    </row>
    <row r="976" spans="1:18" x14ac:dyDescent="0.25">
      <c r="A976" s="3">
        <v>42867</v>
      </c>
      <c r="B976">
        <v>4000</v>
      </c>
      <c r="C976">
        <v>500</v>
      </c>
      <c r="D976">
        <v>100</v>
      </c>
      <c r="E976">
        <v>0</v>
      </c>
      <c r="F976">
        <v>13000</v>
      </c>
      <c r="G976">
        <v>1000</v>
      </c>
      <c r="H976">
        <v>2000</v>
      </c>
      <c r="I976">
        <v>400</v>
      </c>
      <c r="J976">
        <v>0</v>
      </c>
      <c r="K976">
        <v>0</v>
      </c>
      <c r="L976">
        <v>0</v>
      </c>
      <c r="M976">
        <v>-8200</v>
      </c>
      <c r="N976">
        <v>240001</v>
      </c>
      <c r="O976">
        <v>100000</v>
      </c>
      <c r="P976">
        <v>0</v>
      </c>
      <c r="Q976">
        <v>0</v>
      </c>
      <c r="R976">
        <v>0</v>
      </c>
    </row>
    <row r="977" spans="1:18" x14ac:dyDescent="0.25">
      <c r="A977" s="3">
        <v>42870</v>
      </c>
      <c r="B977">
        <v>4000</v>
      </c>
      <c r="C977">
        <v>500</v>
      </c>
      <c r="D977">
        <v>100</v>
      </c>
      <c r="E977">
        <v>0</v>
      </c>
      <c r="F977">
        <v>13000</v>
      </c>
      <c r="G977">
        <v>1000</v>
      </c>
      <c r="H977">
        <v>2000</v>
      </c>
      <c r="I977">
        <v>400</v>
      </c>
      <c r="J977">
        <v>0</v>
      </c>
      <c r="K977">
        <v>0</v>
      </c>
      <c r="L977">
        <v>0</v>
      </c>
      <c r="M977">
        <v>-8200</v>
      </c>
      <c r="N977">
        <v>240001</v>
      </c>
      <c r="O977">
        <v>100000</v>
      </c>
      <c r="P977">
        <v>0</v>
      </c>
      <c r="Q977">
        <v>0</v>
      </c>
      <c r="R977">
        <v>0</v>
      </c>
    </row>
    <row r="978" spans="1:18" x14ac:dyDescent="0.25">
      <c r="A978" s="3">
        <v>42871</v>
      </c>
      <c r="B978">
        <v>4000</v>
      </c>
      <c r="C978">
        <v>500</v>
      </c>
      <c r="D978">
        <v>100</v>
      </c>
      <c r="E978">
        <v>0</v>
      </c>
      <c r="F978">
        <v>13000</v>
      </c>
      <c r="G978">
        <v>1000</v>
      </c>
      <c r="H978">
        <v>2000</v>
      </c>
      <c r="I978">
        <v>400</v>
      </c>
      <c r="J978">
        <v>0</v>
      </c>
      <c r="K978">
        <v>0</v>
      </c>
      <c r="L978">
        <v>0</v>
      </c>
      <c r="M978">
        <v>-8200</v>
      </c>
      <c r="N978">
        <v>240001</v>
      </c>
      <c r="O978">
        <v>100000</v>
      </c>
      <c r="P978">
        <v>0</v>
      </c>
      <c r="Q978">
        <v>0</v>
      </c>
      <c r="R978">
        <v>0</v>
      </c>
    </row>
    <row r="979" spans="1:18" x14ac:dyDescent="0.25">
      <c r="A979" s="3">
        <v>42872</v>
      </c>
      <c r="B979">
        <v>4000</v>
      </c>
      <c r="C979">
        <v>500</v>
      </c>
      <c r="D979">
        <v>100</v>
      </c>
      <c r="E979">
        <v>0</v>
      </c>
      <c r="F979">
        <v>13000</v>
      </c>
      <c r="G979">
        <v>1000</v>
      </c>
      <c r="H979">
        <v>2000</v>
      </c>
      <c r="I979">
        <v>400</v>
      </c>
      <c r="J979">
        <v>0</v>
      </c>
      <c r="K979">
        <v>0</v>
      </c>
      <c r="L979">
        <v>0</v>
      </c>
      <c r="M979">
        <v>-8200</v>
      </c>
      <c r="N979">
        <v>240001</v>
      </c>
      <c r="O979">
        <v>100000</v>
      </c>
      <c r="P979">
        <v>0</v>
      </c>
      <c r="Q979">
        <v>0</v>
      </c>
      <c r="R979">
        <v>0</v>
      </c>
    </row>
    <row r="980" spans="1:18" x14ac:dyDescent="0.25">
      <c r="A980" s="3">
        <v>42873</v>
      </c>
      <c r="B980">
        <v>4000</v>
      </c>
      <c r="C980">
        <v>500</v>
      </c>
      <c r="D980">
        <v>100</v>
      </c>
      <c r="E980">
        <v>0</v>
      </c>
      <c r="F980">
        <v>13000</v>
      </c>
      <c r="G980">
        <v>1000</v>
      </c>
      <c r="H980">
        <v>2000</v>
      </c>
      <c r="I980">
        <v>400</v>
      </c>
      <c r="J980">
        <v>0</v>
      </c>
      <c r="K980">
        <v>0</v>
      </c>
      <c r="L980">
        <v>0</v>
      </c>
      <c r="M980">
        <v>-8200</v>
      </c>
      <c r="N980">
        <v>240001</v>
      </c>
      <c r="O980">
        <v>100000</v>
      </c>
      <c r="P980">
        <v>0</v>
      </c>
      <c r="Q980">
        <v>0</v>
      </c>
      <c r="R980">
        <v>0</v>
      </c>
    </row>
    <row r="981" spans="1:18" x14ac:dyDescent="0.25">
      <c r="A981" s="3">
        <v>42874</v>
      </c>
      <c r="B981">
        <v>4000</v>
      </c>
      <c r="C981">
        <v>500</v>
      </c>
      <c r="D981">
        <v>100</v>
      </c>
      <c r="E981">
        <v>0</v>
      </c>
      <c r="F981">
        <v>13000</v>
      </c>
      <c r="G981">
        <v>1000</v>
      </c>
      <c r="H981">
        <v>2000</v>
      </c>
      <c r="I981">
        <v>400</v>
      </c>
      <c r="J981">
        <v>0</v>
      </c>
      <c r="K981">
        <v>0</v>
      </c>
      <c r="L981">
        <v>0</v>
      </c>
      <c r="M981">
        <v>-8200</v>
      </c>
      <c r="N981">
        <v>240001</v>
      </c>
      <c r="O981">
        <v>100000</v>
      </c>
      <c r="P981">
        <v>0</v>
      </c>
      <c r="Q981">
        <v>0</v>
      </c>
      <c r="R981">
        <v>0</v>
      </c>
    </row>
    <row r="982" spans="1:18" x14ac:dyDescent="0.25">
      <c r="A982" s="3">
        <v>42877</v>
      </c>
      <c r="B982">
        <v>4000</v>
      </c>
      <c r="C982">
        <v>500</v>
      </c>
      <c r="D982">
        <v>100</v>
      </c>
      <c r="E982">
        <v>0</v>
      </c>
      <c r="F982">
        <v>13000</v>
      </c>
      <c r="G982">
        <v>1000</v>
      </c>
      <c r="H982">
        <v>2000</v>
      </c>
      <c r="I982">
        <v>400</v>
      </c>
      <c r="J982">
        <v>0</v>
      </c>
      <c r="K982">
        <v>0</v>
      </c>
      <c r="L982">
        <v>0</v>
      </c>
      <c r="M982">
        <v>-8200</v>
      </c>
      <c r="N982">
        <v>240001</v>
      </c>
      <c r="O982">
        <v>100000</v>
      </c>
      <c r="P982">
        <v>0</v>
      </c>
      <c r="Q982">
        <v>0</v>
      </c>
      <c r="R982">
        <v>0</v>
      </c>
    </row>
    <row r="983" spans="1:18" x14ac:dyDescent="0.25">
      <c r="A983" s="3">
        <v>42878</v>
      </c>
      <c r="B983">
        <v>4000</v>
      </c>
      <c r="C983">
        <v>500</v>
      </c>
      <c r="D983">
        <v>100</v>
      </c>
      <c r="E983">
        <v>0</v>
      </c>
      <c r="F983">
        <v>13000</v>
      </c>
      <c r="G983">
        <v>1000</v>
      </c>
      <c r="H983">
        <v>2000</v>
      </c>
      <c r="I983">
        <v>400</v>
      </c>
      <c r="J983">
        <v>0</v>
      </c>
      <c r="K983">
        <v>0</v>
      </c>
      <c r="L983">
        <v>0</v>
      </c>
      <c r="M983">
        <v>-8200</v>
      </c>
      <c r="N983">
        <v>240001</v>
      </c>
      <c r="O983">
        <v>100000</v>
      </c>
      <c r="P983">
        <v>0</v>
      </c>
      <c r="Q983">
        <v>0</v>
      </c>
      <c r="R983">
        <v>0</v>
      </c>
    </row>
    <row r="984" spans="1:18" x14ac:dyDescent="0.25">
      <c r="A984" s="3">
        <v>42879</v>
      </c>
      <c r="B984">
        <v>4000</v>
      </c>
      <c r="C984">
        <v>500</v>
      </c>
      <c r="D984">
        <v>100</v>
      </c>
      <c r="E984">
        <v>0</v>
      </c>
      <c r="F984">
        <v>13000</v>
      </c>
      <c r="G984">
        <v>1000</v>
      </c>
      <c r="H984">
        <v>2000</v>
      </c>
      <c r="I984">
        <v>400</v>
      </c>
      <c r="J984">
        <v>0</v>
      </c>
      <c r="K984">
        <v>0</v>
      </c>
      <c r="L984">
        <v>0</v>
      </c>
      <c r="M984">
        <v>-8200</v>
      </c>
      <c r="N984">
        <v>240001</v>
      </c>
      <c r="O984">
        <v>100000</v>
      </c>
      <c r="P984">
        <v>0</v>
      </c>
      <c r="Q984">
        <v>0</v>
      </c>
      <c r="R984">
        <v>0</v>
      </c>
    </row>
    <row r="985" spans="1:18" x14ac:dyDescent="0.25">
      <c r="A985" s="3">
        <v>42880</v>
      </c>
      <c r="B985">
        <v>4000</v>
      </c>
      <c r="C985">
        <v>500</v>
      </c>
      <c r="D985">
        <v>100</v>
      </c>
      <c r="E985">
        <v>0</v>
      </c>
      <c r="F985">
        <v>13000</v>
      </c>
      <c r="G985">
        <v>1000</v>
      </c>
      <c r="H985">
        <v>2000</v>
      </c>
      <c r="I985">
        <v>400</v>
      </c>
      <c r="J985">
        <v>0</v>
      </c>
      <c r="K985">
        <v>0</v>
      </c>
      <c r="L985">
        <v>0</v>
      </c>
      <c r="M985">
        <v>-8200</v>
      </c>
      <c r="N985">
        <v>240001</v>
      </c>
      <c r="O985">
        <v>100000</v>
      </c>
      <c r="P985">
        <v>0</v>
      </c>
      <c r="Q985">
        <v>0</v>
      </c>
      <c r="R985">
        <v>0</v>
      </c>
    </row>
    <row r="986" spans="1:18" x14ac:dyDescent="0.25">
      <c r="A986" s="3">
        <v>42881</v>
      </c>
      <c r="B986">
        <v>4000</v>
      </c>
      <c r="C986">
        <v>500</v>
      </c>
      <c r="D986">
        <v>100</v>
      </c>
      <c r="E986">
        <v>0</v>
      </c>
      <c r="F986">
        <v>13000</v>
      </c>
      <c r="G986">
        <v>1000</v>
      </c>
      <c r="H986">
        <v>2000</v>
      </c>
      <c r="I986">
        <v>400</v>
      </c>
      <c r="J986">
        <v>0</v>
      </c>
      <c r="K986">
        <v>0</v>
      </c>
      <c r="L986">
        <v>0</v>
      </c>
      <c r="M986">
        <v>-8200</v>
      </c>
      <c r="N986">
        <v>240001</v>
      </c>
      <c r="O986">
        <v>100000</v>
      </c>
      <c r="P986">
        <v>0</v>
      </c>
      <c r="Q986">
        <v>0</v>
      </c>
      <c r="R986">
        <v>0</v>
      </c>
    </row>
    <row r="987" spans="1:18" x14ac:dyDescent="0.25">
      <c r="A987" s="3">
        <v>42884</v>
      </c>
      <c r="B987">
        <v>4000</v>
      </c>
      <c r="C987">
        <v>500</v>
      </c>
      <c r="D987">
        <v>100</v>
      </c>
      <c r="E987">
        <v>0</v>
      </c>
      <c r="F987">
        <v>13000</v>
      </c>
      <c r="G987">
        <v>1000</v>
      </c>
      <c r="H987">
        <v>2000</v>
      </c>
      <c r="I987">
        <v>400</v>
      </c>
      <c r="J987">
        <v>0</v>
      </c>
      <c r="K987">
        <v>0</v>
      </c>
      <c r="L987">
        <v>0</v>
      </c>
      <c r="M987">
        <v>-8200</v>
      </c>
      <c r="N987">
        <v>240001</v>
      </c>
      <c r="O987">
        <v>100000</v>
      </c>
      <c r="P987">
        <v>0</v>
      </c>
      <c r="Q987">
        <v>0</v>
      </c>
      <c r="R987">
        <v>0</v>
      </c>
    </row>
    <row r="988" spans="1:18" x14ac:dyDescent="0.25">
      <c r="A988" s="3">
        <v>42885</v>
      </c>
      <c r="B988">
        <v>4000</v>
      </c>
      <c r="C988">
        <v>500</v>
      </c>
      <c r="D988">
        <v>100</v>
      </c>
      <c r="E988">
        <v>0</v>
      </c>
      <c r="F988">
        <v>13000</v>
      </c>
      <c r="G988">
        <v>1000</v>
      </c>
      <c r="H988">
        <v>2000</v>
      </c>
      <c r="I988">
        <v>400</v>
      </c>
      <c r="J988">
        <v>0</v>
      </c>
      <c r="K988">
        <v>0</v>
      </c>
      <c r="L988">
        <v>0</v>
      </c>
      <c r="M988">
        <v>-8200</v>
      </c>
      <c r="N988">
        <v>240001</v>
      </c>
      <c r="O988">
        <v>100000</v>
      </c>
      <c r="P988">
        <v>0</v>
      </c>
      <c r="Q988">
        <v>0</v>
      </c>
      <c r="R988">
        <v>0</v>
      </c>
    </row>
    <row r="989" spans="1:18" x14ac:dyDescent="0.25">
      <c r="A989" s="3">
        <v>42886</v>
      </c>
      <c r="B989">
        <v>4000</v>
      </c>
      <c r="C989">
        <v>500</v>
      </c>
      <c r="D989">
        <v>100</v>
      </c>
      <c r="E989">
        <v>0</v>
      </c>
      <c r="F989">
        <v>13000</v>
      </c>
      <c r="G989">
        <v>1000</v>
      </c>
      <c r="H989">
        <v>2000</v>
      </c>
      <c r="I989">
        <v>400</v>
      </c>
      <c r="J989">
        <v>0</v>
      </c>
      <c r="K989">
        <v>0</v>
      </c>
      <c r="L989">
        <v>0</v>
      </c>
      <c r="M989">
        <v>-8200</v>
      </c>
      <c r="N989">
        <v>240001</v>
      </c>
      <c r="O989">
        <v>100000</v>
      </c>
      <c r="P989">
        <v>0</v>
      </c>
      <c r="Q989">
        <v>0</v>
      </c>
      <c r="R989">
        <v>0</v>
      </c>
    </row>
    <row r="990" spans="1:18" x14ac:dyDescent="0.25">
      <c r="A990" s="3">
        <v>42887</v>
      </c>
      <c r="B990">
        <v>4000</v>
      </c>
      <c r="C990">
        <v>500</v>
      </c>
      <c r="D990">
        <v>100</v>
      </c>
      <c r="E990">
        <v>0</v>
      </c>
      <c r="F990">
        <v>13000</v>
      </c>
      <c r="G990">
        <v>1000</v>
      </c>
      <c r="H990">
        <v>2000</v>
      </c>
      <c r="I990">
        <v>400</v>
      </c>
      <c r="J990">
        <v>0</v>
      </c>
      <c r="K990">
        <v>0</v>
      </c>
      <c r="L990">
        <v>0</v>
      </c>
      <c r="M990">
        <v>-8200</v>
      </c>
      <c r="N990">
        <v>240001</v>
      </c>
      <c r="O990">
        <v>100000</v>
      </c>
      <c r="P990">
        <v>0</v>
      </c>
      <c r="Q990">
        <v>0</v>
      </c>
      <c r="R990">
        <v>0</v>
      </c>
    </row>
    <row r="991" spans="1:18" x14ac:dyDescent="0.25">
      <c r="A991" s="3">
        <v>42888</v>
      </c>
      <c r="B991">
        <v>4000</v>
      </c>
      <c r="C991">
        <v>500</v>
      </c>
      <c r="D991">
        <v>100</v>
      </c>
      <c r="E991">
        <v>0</v>
      </c>
      <c r="F991">
        <v>13000</v>
      </c>
      <c r="G991">
        <v>1000</v>
      </c>
      <c r="H991">
        <v>2000</v>
      </c>
      <c r="I991">
        <v>400</v>
      </c>
      <c r="J991">
        <v>0</v>
      </c>
      <c r="K991">
        <v>0</v>
      </c>
      <c r="L991">
        <v>0</v>
      </c>
      <c r="M991">
        <v>-8200</v>
      </c>
      <c r="N991">
        <v>240001</v>
      </c>
      <c r="O991">
        <v>100000</v>
      </c>
      <c r="P991">
        <v>0</v>
      </c>
      <c r="Q991">
        <v>0</v>
      </c>
      <c r="R991">
        <v>0</v>
      </c>
    </row>
    <row r="992" spans="1:18" x14ac:dyDescent="0.25">
      <c r="A992" s="3">
        <v>42891</v>
      </c>
      <c r="B992">
        <v>4000</v>
      </c>
      <c r="C992">
        <v>500</v>
      </c>
      <c r="D992">
        <v>100</v>
      </c>
      <c r="E992">
        <v>0</v>
      </c>
      <c r="F992">
        <v>13000</v>
      </c>
      <c r="G992">
        <v>1000</v>
      </c>
      <c r="H992">
        <v>2000</v>
      </c>
      <c r="I992">
        <v>400</v>
      </c>
      <c r="J992">
        <v>0</v>
      </c>
      <c r="K992">
        <v>0</v>
      </c>
      <c r="L992">
        <v>0</v>
      </c>
      <c r="M992">
        <v>-8200</v>
      </c>
      <c r="N992">
        <v>240001</v>
      </c>
      <c r="O992">
        <v>100000</v>
      </c>
      <c r="P992">
        <v>0</v>
      </c>
      <c r="Q992">
        <v>0</v>
      </c>
      <c r="R992">
        <v>0</v>
      </c>
    </row>
    <row r="993" spans="1:18" x14ac:dyDescent="0.25">
      <c r="A993" s="3">
        <v>42892</v>
      </c>
      <c r="B993">
        <v>4000</v>
      </c>
      <c r="C993">
        <v>500</v>
      </c>
      <c r="D993">
        <v>100</v>
      </c>
      <c r="E993">
        <v>0</v>
      </c>
      <c r="F993">
        <v>13000</v>
      </c>
      <c r="G993">
        <v>1000</v>
      </c>
      <c r="H993">
        <v>2000</v>
      </c>
      <c r="I993">
        <v>400</v>
      </c>
      <c r="J993">
        <v>0</v>
      </c>
      <c r="K993">
        <v>0</v>
      </c>
      <c r="L993">
        <v>0</v>
      </c>
      <c r="M993">
        <v>-8200</v>
      </c>
      <c r="N993">
        <v>240001</v>
      </c>
      <c r="O993">
        <v>100000</v>
      </c>
      <c r="P993">
        <v>0</v>
      </c>
      <c r="Q993">
        <v>0</v>
      </c>
      <c r="R993">
        <v>0</v>
      </c>
    </row>
    <row r="994" spans="1:18" x14ac:dyDescent="0.25">
      <c r="A994" s="3">
        <v>42893</v>
      </c>
      <c r="B994">
        <v>4000</v>
      </c>
      <c r="C994">
        <v>500</v>
      </c>
      <c r="D994">
        <v>100</v>
      </c>
      <c r="E994">
        <v>0</v>
      </c>
      <c r="F994">
        <v>13000</v>
      </c>
      <c r="G994">
        <v>1000</v>
      </c>
      <c r="H994">
        <v>2000</v>
      </c>
      <c r="I994">
        <v>400</v>
      </c>
      <c r="J994">
        <v>0</v>
      </c>
      <c r="K994">
        <v>0</v>
      </c>
      <c r="L994">
        <v>0</v>
      </c>
      <c r="M994">
        <v>-8200</v>
      </c>
      <c r="N994">
        <v>240001</v>
      </c>
      <c r="O994">
        <v>100000</v>
      </c>
      <c r="P994">
        <v>0</v>
      </c>
      <c r="Q994">
        <v>0</v>
      </c>
      <c r="R994">
        <v>0</v>
      </c>
    </row>
    <row r="995" spans="1:18" x14ac:dyDescent="0.25">
      <c r="A995" s="3">
        <v>42894</v>
      </c>
      <c r="B995">
        <v>4000</v>
      </c>
      <c r="C995">
        <v>500</v>
      </c>
      <c r="D995">
        <v>100</v>
      </c>
      <c r="E995">
        <v>0</v>
      </c>
      <c r="F995">
        <v>13000</v>
      </c>
      <c r="G995">
        <v>1000</v>
      </c>
      <c r="H995">
        <v>2000</v>
      </c>
      <c r="I995">
        <v>400</v>
      </c>
      <c r="J995">
        <v>0</v>
      </c>
      <c r="K995">
        <v>0</v>
      </c>
      <c r="L995">
        <v>0</v>
      </c>
      <c r="M995">
        <v>-8200</v>
      </c>
      <c r="N995">
        <v>240001</v>
      </c>
      <c r="O995">
        <v>100000</v>
      </c>
      <c r="P995">
        <v>0</v>
      </c>
      <c r="Q995">
        <v>0</v>
      </c>
      <c r="R995">
        <v>0</v>
      </c>
    </row>
    <row r="996" spans="1:18" x14ac:dyDescent="0.25">
      <c r="A996" s="3">
        <v>42895</v>
      </c>
      <c r="B996">
        <v>4000</v>
      </c>
      <c r="C996">
        <v>500</v>
      </c>
      <c r="D996">
        <v>100</v>
      </c>
      <c r="E996">
        <v>0</v>
      </c>
      <c r="F996">
        <v>13000</v>
      </c>
      <c r="G996">
        <v>1000</v>
      </c>
      <c r="H996">
        <v>2000</v>
      </c>
      <c r="I996">
        <v>400</v>
      </c>
      <c r="J996">
        <v>0</v>
      </c>
      <c r="K996">
        <v>0</v>
      </c>
      <c r="L996">
        <v>0</v>
      </c>
      <c r="M996">
        <v>-8200</v>
      </c>
      <c r="N996">
        <v>240001</v>
      </c>
      <c r="O996">
        <v>100000</v>
      </c>
      <c r="P996">
        <v>0</v>
      </c>
      <c r="Q996">
        <v>0</v>
      </c>
      <c r="R996">
        <v>0</v>
      </c>
    </row>
    <row r="997" spans="1:18" x14ac:dyDescent="0.25">
      <c r="A997" s="3">
        <v>42898</v>
      </c>
      <c r="B997">
        <v>4000</v>
      </c>
      <c r="C997">
        <v>500</v>
      </c>
      <c r="D997">
        <v>100</v>
      </c>
      <c r="E997">
        <v>0</v>
      </c>
      <c r="F997">
        <v>13000</v>
      </c>
      <c r="G997">
        <v>1000</v>
      </c>
      <c r="H997">
        <v>2000</v>
      </c>
      <c r="I997">
        <v>400</v>
      </c>
      <c r="J997">
        <v>0</v>
      </c>
      <c r="K997">
        <v>0</v>
      </c>
      <c r="L997">
        <v>0</v>
      </c>
      <c r="M997">
        <v>-8200</v>
      </c>
      <c r="N997">
        <v>240001</v>
      </c>
      <c r="O997">
        <v>100000</v>
      </c>
      <c r="P997">
        <v>0</v>
      </c>
      <c r="Q997">
        <v>0</v>
      </c>
      <c r="R997">
        <v>0</v>
      </c>
    </row>
    <row r="998" spans="1:18" x14ac:dyDescent="0.25">
      <c r="A998" s="3">
        <v>42899</v>
      </c>
      <c r="B998">
        <v>4000</v>
      </c>
      <c r="C998">
        <v>500</v>
      </c>
      <c r="D998">
        <v>100</v>
      </c>
      <c r="E998">
        <v>0</v>
      </c>
      <c r="F998">
        <v>13000</v>
      </c>
      <c r="G998">
        <v>1000</v>
      </c>
      <c r="H998">
        <v>2000</v>
      </c>
      <c r="I998">
        <v>400</v>
      </c>
      <c r="J998">
        <v>0</v>
      </c>
      <c r="K998">
        <v>0</v>
      </c>
      <c r="L998">
        <v>0</v>
      </c>
      <c r="M998">
        <v>-8200</v>
      </c>
      <c r="N998">
        <v>240001</v>
      </c>
      <c r="O998">
        <v>100000</v>
      </c>
      <c r="P998">
        <v>0</v>
      </c>
      <c r="Q998">
        <v>0</v>
      </c>
      <c r="R998">
        <v>0</v>
      </c>
    </row>
    <row r="999" spans="1:18" x14ac:dyDescent="0.25">
      <c r="A999" s="3">
        <v>42900</v>
      </c>
      <c r="B999">
        <v>4000</v>
      </c>
      <c r="C999">
        <v>500</v>
      </c>
      <c r="D999">
        <v>100</v>
      </c>
      <c r="E999">
        <v>0</v>
      </c>
      <c r="F999">
        <v>13000</v>
      </c>
      <c r="G999">
        <v>1000</v>
      </c>
      <c r="H999">
        <v>2000</v>
      </c>
      <c r="I999">
        <v>400</v>
      </c>
      <c r="J999">
        <v>0</v>
      </c>
      <c r="K999">
        <v>0</v>
      </c>
      <c r="L999">
        <v>0</v>
      </c>
      <c r="M999">
        <v>-8200</v>
      </c>
      <c r="N999">
        <v>240001</v>
      </c>
      <c r="O999">
        <v>100000</v>
      </c>
      <c r="P999">
        <v>0</v>
      </c>
      <c r="Q999">
        <v>0</v>
      </c>
      <c r="R999">
        <v>0</v>
      </c>
    </row>
    <row r="1000" spans="1:18" x14ac:dyDescent="0.25">
      <c r="A1000" s="3">
        <v>42901</v>
      </c>
      <c r="B1000">
        <v>4000</v>
      </c>
      <c r="C1000">
        <v>500</v>
      </c>
      <c r="D1000">
        <v>100</v>
      </c>
      <c r="E1000">
        <v>0</v>
      </c>
      <c r="F1000">
        <v>13000</v>
      </c>
      <c r="G1000">
        <v>1000</v>
      </c>
      <c r="H1000">
        <v>2000</v>
      </c>
      <c r="I1000">
        <v>400</v>
      </c>
      <c r="J1000">
        <v>0</v>
      </c>
      <c r="K1000">
        <v>0</v>
      </c>
      <c r="L1000">
        <v>0</v>
      </c>
      <c r="M1000">
        <v>-8200</v>
      </c>
      <c r="N1000">
        <v>240001</v>
      </c>
      <c r="O1000">
        <v>100000</v>
      </c>
      <c r="P1000">
        <v>0</v>
      </c>
      <c r="Q1000">
        <v>0</v>
      </c>
      <c r="R1000">
        <v>0</v>
      </c>
    </row>
    <row r="1001" spans="1:18" x14ac:dyDescent="0.25">
      <c r="A1001" s="3">
        <v>42902</v>
      </c>
      <c r="B1001">
        <v>4000</v>
      </c>
      <c r="C1001">
        <v>500</v>
      </c>
      <c r="D1001">
        <v>100</v>
      </c>
      <c r="E1001">
        <v>0</v>
      </c>
      <c r="F1001">
        <v>13000</v>
      </c>
      <c r="G1001">
        <v>1000</v>
      </c>
      <c r="H1001">
        <v>2000</v>
      </c>
      <c r="I1001">
        <v>400</v>
      </c>
      <c r="J1001">
        <v>0</v>
      </c>
      <c r="K1001">
        <v>0</v>
      </c>
      <c r="L1001">
        <v>0</v>
      </c>
      <c r="M1001">
        <v>-8200</v>
      </c>
      <c r="N1001">
        <v>240001</v>
      </c>
      <c r="O1001">
        <v>100000</v>
      </c>
      <c r="P1001">
        <v>0</v>
      </c>
      <c r="Q1001">
        <v>0</v>
      </c>
      <c r="R1001">
        <v>0</v>
      </c>
    </row>
    <row r="1002" spans="1:18" x14ac:dyDescent="0.25">
      <c r="A1002" s="3">
        <v>42905</v>
      </c>
      <c r="B1002">
        <v>4000</v>
      </c>
      <c r="C1002">
        <v>500</v>
      </c>
      <c r="D1002">
        <v>100</v>
      </c>
      <c r="E1002">
        <v>0</v>
      </c>
      <c r="F1002">
        <v>13000</v>
      </c>
      <c r="G1002">
        <v>1000</v>
      </c>
      <c r="H1002">
        <v>2000</v>
      </c>
      <c r="I1002">
        <v>400</v>
      </c>
      <c r="J1002">
        <v>0</v>
      </c>
      <c r="K1002">
        <v>0</v>
      </c>
      <c r="L1002">
        <v>0</v>
      </c>
      <c r="M1002">
        <v>-8200</v>
      </c>
      <c r="N1002">
        <v>240001</v>
      </c>
      <c r="O1002">
        <v>100000</v>
      </c>
      <c r="P1002">
        <v>0</v>
      </c>
      <c r="Q1002">
        <v>0</v>
      </c>
      <c r="R1002">
        <v>0</v>
      </c>
    </row>
    <row r="1003" spans="1:18" x14ac:dyDescent="0.25">
      <c r="A1003" s="3">
        <v>42906</v>
      </c>
      <c r="B1003">
        <v>4000</v>
      </c>
      <c r="C1003">
        <v>500</v>
      </c>
      <c r="D1003">
        <v>100</v>
      </c>
      <c r="E1003">
        <v>0</v>
      </c>
      <c r="F1003">
        <v>13000</v>
      </c>
      <c r="G1003">
        <v>1000</v>
      </c>
      <c r="H1003">
        <v>2000</v>
      </c>
      <c r="I1003">
        <v>400</v>
      </c>
      <c r="J1003">
        <v>0</v>
      </c>
      <c r="K1003">
        <v>0</v>
      </c>
      <c r="L1003">
        <v>0</v>
      </c>
      <c r="M1003">
        <v>-8200</v>
      </c>
      <c r="N1003">
        <v>240001</v>
      </c>
      <c r="O1003">
        <v>100000</v>
      </c>
      <c r="P1003">
        <v>0</v>
      </c>
      <c r="Q1003">
        <v>0</v>
      </c>
      <c r="R1003">
        <v>0</v>
      </c>
    </row>
    <row r="1004" spans="1:18" x14ac:dyDescent="0.25">
      <c r="A1004" s="3">
        <v>42907</v>
      </c>
      <c r="B1004">
        <v>4000</v>
      </c>
      <c r="C1004">
        <v>500</v>
      </c>
      <c r="D1004">
        <v>100</v>
      </c>
      <c r="E1004">
        <v>0</v>
      </c>
      <c r="F1004">
        <v>13000</v>
      </c>
      <c r="G1004">
        <v>1000</v>
      </c>
      <c r="H1004">
        <v>2000</v>
      </c>
      <c r="I1004">
        <v>400</v>
      </c>
      <c r="J1004">
        <v>0</v>
      </c>
      <c r="K1004">
        <v>0</v>
      </c>
      <c r="L1004">
        <v>0</v>
      </c>
      <c r="M1004">
        <v>-8200</v>
      </c>
      <c r="N1004">
        <v>240001</v>
      </c>
      <c r="O1004">
        <v>100000</v>
      </c>
      <c r="P1004">
        <v>0</v>
      </c>
      <c r="Q1004">
        <v>0</v>
      </c>
      <c r="R1004">
        <v>0</v>
      </c>
    </row>
    <row r="1005" spans="1:18" x14ac:dyDescent="0.25">
      <c r="A1005" s="3">
        <v>42908</v>
      </c>
      <c r="B1005">
        <v>4000</v>
      </c>
      <c r="C1005">
        <v>500</v>
      </c>
      <c r="D1005">
        <v>100</v>
      </c>
      <c r="E1005">
        <v>0</v>
      </c>
      <c r="F1005">
        <v>13000</v>
      </c>
      <c r="G1005">
        <v>1000</v>
      </c>
      <c r="H1005">
        <v>2000</v>
      </c>
      <c r="I1005">
        <v>400</v>
      </c>
      <c r="J1005">
        <v>0</v>
      </c>
      <c r="K1005">
        <v>0</v>
      </c>
      <c r="L1005">
        <v>0</v>
      </c>
      <c r="M1005">
        <v>-8200</v>
      </c>
      <c r="N1005">
        <v>240001</v>
      </c>
      <c r="O1005">
        <v>100000</v>
      </c>
      <c r="P1005">
        <v>0</v>
      </c>
      <c r="Q1005">
        <v>0</v>
      </c>
      <c r="R1005">
        <v>0</v>
      </c>
    </row>
    <row r="1006" spans="1:18" x14ac:dyDescent="0.25">
      <c r="A1006" s="3">
        <v>42909</v>
      </c>
      <c r="B1006">
        <v>4000</v>
      </c>
      <c r="C1006">
        <v>500</v>
      </c>
      <c r="D1006">
        <v>100</v>
      </c>
      <c r="E1006">
        <v>0</v>
      </c>
      <c r="F1006">
        <v>13000</v>
      </c>
      <c r="G1006">
        <v>1000</v>
      </c>
      <c r="H1006">
        <v>2000</v>
      </c>
      <c r="I1006">
        <v>400</v>
      </c>
      <c r="J1006">
        <v>0</v>
      </c>
      <c r="K1006">
        <v>0</v>
      </c>
      <c r="L1006">
        <v>0</v>
      </c>
      <c r="M1006">
        <v>-8200</v>
      </c>
      <c r="N1006">
        <v>240001</v>
      </c>
      <c r="O1006">
        <v>100000</v>
      </c>
      <c r="P1006">
        <v>0</v>
      </c>
      <c r="Q1006">
        <v>0</v>
      </c>
      <c r="R1006">
        <v>0</v>
      </c>
    </row>
    <row r="1007" spans="1:18" x14ac:dyDescent="0.25">
      <c r="A1007" s="3">
        <v>42912</v>
      </c>
      <c r="B1007">
        <v>4000</v>
      </c>
      <c r="C1007">
        <v>500</v>
      </c>
      <c r="D1007">
        <v>100</v>
      </c>
      <c r="E1007">
        <v>0</v>
      </c>
      <c r="F1007">
        <v>13000</v>
      </c>
      <c r="G1007">
        <v>1000</v>
      </c>
      <c r="H1007">
        <v>2000</v>
      </c>
      <c r="I1007">
        <v>400</v>
      </c>
      <c r="J1007">
        <v>0</v>
      </c>
      <c r="K1007">
        <v>0</v>
      </c>
      <c r="L1007">
        <v>0</v>
      </c>
      <c r="M1007">
        <v>-8200</v>
      </c>
      <c r="N1007">
        <v>240001</v>
      </c>
      <c r="O1007">
        <v>100000</v>
      </c>
      <c r="P1007">
        <v>0</v>
      </c>
      <c r="Q1007">
        <v>0</v>
      </c>
      <c r="R1007">
        <v>0</v>
      </c>
    </row>
    <row r="1008" spans="1:18" x14ac:dyDescent="0.25">
      <c r="A1008" s="3">
        <v>42913</v>
      </c>
      <c r="B1008">
        <v>4000</v>
      </c>
      <c r="C1008">
        <v>500</v>
      </c>
      <c r="D1008">
        <v>100</v>
      </c>
      <c r="E1008">
        <v>0</v>
      </c>
      <c r="F1008">
        <v>13000</v>
      </c>
      <c r="G1008">
        <v>1000</v>
      </c>
      <c r="H1008">
        <v>2000</v>
      </c>
      <c r="I1008">
        <v>400</v>
      </c>
      <c r="J1008">
        <v>0</v>
      </c>
      <c r="K1008">
        <v>0</v>
      </c>
      <c r="L1008">
        <v>0</v>
      </c>
      <c r="M1008">
        <v>-8200</v>
      </c>
      <c r="N1008">
        <v>240001</v>
      </c>
      <c r="O1008">
        <v>100000</v>
      </c>
      <c r="P1008">
        <v>0</v>
      </c>
      <c r="Q1008">
        <v>0</v>
      </c>
      <c r="R1008">
        <v>0</v>
      </c>
    </row>
    <row r="1009" spans="1:18" x14ac:dyDescent="0.25">
      <c r="A1009" s="3">
        <v>42914</v>
      </c>
      <c r="B1009">
        <v>4000</v>
      </c>
      <c r="C1009">
        <v>500</v>
      </c>
      <c r="D1009">
        <v>100</v>
      </c>
      <c r="E1009">
        <v>0</v>
      </c>
      <c r="F1009">
        <v>13000</v>
      </c>
      <c r="G1009">
        <v>1000</v>
      </c>
      <c r="H1009">
        <v>2000</v>
      </c>
      <c r="I1009">
        <v>400</v>
      </c>
      <c r="J1009">
        <v>0</v>
      </c>
      <c r="K1009">
        <v>0</v>
      </c>
      <c r="L1009">
        <v>0</v>
      </c>
      <c r="M1009">
        <v>-8200</v>
      </c>
      <c r="N1009">
        <v>240001</v>
      </c>
      <c r="O1009">
        <v>100000</v>
      </c>
      <c r="P1009">
        <v>0</v>
      </c>
      <c r="Q1009">
        <v>0</v>
      </c>
      <c r="R1009">
        <v>0</v>
      </c>
    </row>
    <row r="1010" spans="1:18" x14ac:dyDescent="0.25">
      <c r="A1010" s="3">
        <v>42915</v>
      </c>
      <c r="B1010">
        <v>4000</v>
      </c>
      <c r="C1010">
        <v>500</v>
      </c>
      <c r="D1010">
        <v>100</v>
      </c>
      <c r="E1010">
        <v>0</v>
      </c>
      <c r="F1010">
        <v>13000</v>
      </c>
      <c r="G1010">
        <v>1000</v>
      </c>
      <c r="H1010">
        <v>2000</v>
      </c>
      <c r="I1010">
        <v>400</v>
      </c>
      <c r="J1010">
        <v>0</v>
      </c>
      <c r="K1010">
        <v>0</v>
      </c>
      <c r="L1010">
        <v>0</v>
      </c>
      <c r="M1010">
        <v>-8200</v>
      </c>
      <c r="N1010">
        <v>240001</v>
      </c>
      <c r="O1010">
        <v>100000</v>
      </c>
      <c r="P1010">
        <v>0</v>
      </c>
      <c r="Q1010">
        <v>0</v>
      </c>
      <c r="R1010">
        <v>0</v>
      </c>
    </row>
    <row r="1011" spans="1:18" x14ac:dyDescent="0.25">
      <c r="A1011" s="3">
        <v>42916</v>
      </c>
      <c r="B1011">
        <v>4000</v>
      </c>
      <c r="C1011">
        <v>500</v>
      </c>
      <c r="D1011">
        <v>100</v>
      </c>
      <c r="E1011">
        <v>0</v>
      </c>
      <c r="F1011">
        <v>13000</v>
      </c>
      <c r="G1011">
        <v>1000</v>
      </c>
      <c r="H1011">
        <v>2000</v>
      </c>
      <c r="I1011">
        <v>400</v>
      </c>
      <c r="J1011">
        <v>0</v>
      </c>
      <c r="K1011">
        <v>0</v>
      </c>
      <c r="L1011">
        <v>0</v>
      </c>
      <c r="M1011">
        <v>-8200</v>
      </c>
      <c r="N1011">
        <v>240001</v>
      </c>
      <c r="O1011">
        <v>100000</v>
      </c>
      <c r="P1011">
        <v>0</v>
      </c>
      <c r="Q1011">
        <v>0</v>
      </c>
      <c r="R1011">
        <v>0</v>
      </c>
    </row>
    <row r="1012" spans="1:18" x14ac:dyDescent="0.25">
      <c r="A1012" s="3">
        <v>42919</v>
      </c>
      <c r="B1012">
        <v>4000</v>
      </c>
      <c r="C1012">
        <v>500</v>
      </c>
      <c r="D1012">
        <v>100</v>
      </c>
      <c r="E1012">
        <v>0</v>
      </c>
      <c r="F1012">
        <v>13000</v>
      </c>
      <c r="G1012">
        <v>1000</v>
      </c>
      <c r="H1012">
        <v>2000</v>
      </c>
      <c r="I1012">
        <v>400</v>
      </c>
      <c r="J1012">
        <v>0</v>
      </c>
      <c r="K1012">
        <v>0</v>
      </c>
      <c r="L1012">
        <v>0</v>
      </c>
      <c r="M1012">
        <v>-8200</v>
      </c>
      <c r="N1012">
        <v>240001</v>
      </c>
      <c r="O1012">
        <v>100000</v>
      </c>
      <c r="P1012">
        <v>0</v>
      </c>
      <c r="Q1012">
        <v>0</v>
      </c>
      <c r="R1012">
        <v>0</v>
      </c>
    </row>
    <row r="1013" spans="1:18" x14ac:dyDescent="0.25">
      <c r="A1013" s="3">
        <v>42920</v>
      </c>
      <c r="B1013">
        <v>4000</v>
      </c>
      <c r="C1013">
        <v>500</v>
      </c>
      <c r="D1013">
        <v>100</v>
      </c>
      <c r="E1013">
        <v>0</v>
      </c>
      <c r="F1013">
        <v>13000</v>
      </c>
      <c r="G1013">
        <v>1000</v>
      </c>
      <c r="H1013">
        <v>2000</v>
      </c>
      <c r="I1013">
        <v>400</v>
      </c>
      <c r="J1013">
        <v>0</v>
      </c>
      <c r="K1013">
        <v>0</v>
      </c>
      <c r="L1013">
        <v>0</v>
      </c>
      <c r="M1013">
        <v>-8200</v>
      </c>
      <c r="N1013">
        <v>240001</v>
      </c>
      <c r="O1013">
        <v>100000</v>
      </c>
      <c r="P1013">
        <v>0</v>
      </c>
      <c r="Q1013">
        <v>0</v>
      </c>
      <c r="R1013">
        <v>0</v>
      </c>
    </row>
    <row r="1014" spans="1:18" x14ac:dyDescent="0.25">
      <c r="A1014" s="3">
        <v>42921</v>
      </c>
      <c r="B1014">
        <v>4000</v>
      </c>
      <c r="C1014">
        <v>500</v>
      </c>
      <c r="D1014">
        <v>100</v>
      </c>
      <c r="E1014">
        <v>0</v>
      </c>
      <c r="F1014">
        <v>13000</v>
      </c>
      <c r="G1014">
        <v>1000</v>
      </c>
      <c r="H1014">
        <v>2000</v>
      </c>
      <c r="I1014">
        <v>400</v>
      </c>
      <c r="J1014">
        <v>0</v>
      </c>
      <c r="K1014">
        <v>0</v>
      </c>
      <c r="L1014">
        <v>0</v>
      </c>
      <c r="M1014">
        <v>-8200</v>
      </c>
      <c r="N1014">
        <v>240001</v>
      </c>
      <c r="O1014">
        <v>100000</v>
      </c>
      <c r="P1014">
        <v>0</v>
      </c>
      <c r="Q1014">
        <v>0</v>
      </c>
      <c r="R1014">
        <v>0</v>
      </c>
    </row>
    <row r="1015" spans="1:18" x14ac:dyDescent="0.25">
      <c r="A1015" s="3">
        <v>42922</v>
      </c>
      <c r="B1015">
        <v>4000</v>
      </c>
      <c r="C1015">
        <v>500</v>
      </c>
      <c r="D1015">
        <v>100</v>
      </c>
      <c r="E1015">
        <v>0</v>
      </c>
      <c r="F1015">
        <v>13000</v>
      </c>
      <c r="G1015">
        <v>1000</v>
      </c>
      <c r="H1015">
        <v>2000</v>
      </c>
      <c r="I1015">
        <v>400</v>
      </c>
      <c r="J1015">
        <v>0</v>
      </c>
      <c r="K1015">
        <v>0</v>
      </c>
      <c r="L1015">
        <v>0</v>
      </c>
      <c r="M1015">
        <v>-8200</v>
      </c>
      <c r="N1015">
        <v>240001</v>
      </c>
      <c r="O1015">
        <v>100000</v>
      </c>
      <c r="P1015">
        <v>0</v>
      </c>
      <c r="Q1015">
        <v>0</v>
      </c>
      <c r="R1015">
        <v>0</v>
      </c>
    </row>
    <row r="1016" spans="1:18" x14ac:dyDescent="0.25">
      <c r="A1016" s="3">
        <v>42923</v>
      </c>
      <c r="B1016">
        <v>4000</v>
      </c>
      <c r="C1016">
        <v>500</v>
      </c>
      <c r="D1016">
        <v>100</v>
      </c>
      <c r="E1016">
        <v>0</v>
      </c>
      <c r="F1016">
        <v>13000</v>
      </c>
      <c r="G1016">
        <v>1000</v>
      </c>
      <c r="H1016">
        <v>2000</v>
      </c>
      <c r="I1016">
        <v>400</v>
      </c>
      <c r="J1016">
        <v>0</v>
      </c>
      <c r="K1016">
        <v>0</v>
      </c>
      <c r="L1016">
        <v>0</v>
      </c>
      <c r="M1016">
        <v>-8200</v>
      </c>
      <c r="N1016">
        <v>240001</v>
      </c>
      <c r="O1016">
        <v>100000</v>
      </c>
      <c r="P1016">
        <v>0</v>
      </c>
      <c r="Q1016">
        <v>0</v>
      </c>
      <c r="R1016">
        <v>0</v>
      </c>
    </row>
    <row r="1017" spans="1:18" x14ac:dyDescent="0.25">
      <c r="A1017" s="3">
        <v>42926</v>
      </c>
      <c r="B1017">
        <v>4000</v>
      </c>
      <c r="C1017">
        <v>500</v>
      </c>
      <c r="D1017">
        <v>100</v>
      </c>
      <c r="E1017">
        <v>0</v>
      </c>
      <c r="F1017">
        <v>13000</v>
      </c>
      <c r="G1017">
        <v>1000</v>
      </c>
      <c r="H1017">
        <v>2000</v>
      </c>
      <c r="I1017">
        <v>400</v>
      </c>
      <c r="J1017">
        <v>0</v>
      </c>
      <c r="K1017">
        <v>0</v>
      </c>
      <c r="L1017">
        <v>0</v>
      </c>
      <c r="M1017">
        <v>-8200</v>
      </c>
      <c r="N1017">
        <v>240001</v>
      </c>
      <c r="O1017">
        <v>100000</v>
      </c>
      <c r="P1017">
        <v>0</v>
      </c>
      <c r="Q1017">
        <v>0</v>
      </c>
      <c r="R1017">
        <v>0</v>
      </c>
    </row>
    <row r="1018" spans="1:18" x14ac:dyDescent="0.25">
      <c r="A1018" s="3">
        <v>42927</v>
      </c>
      <c r="B1018">
        <v>4000</v>
      </c>
      <c r="C1018">
        <v>500</v>
      </c>
      <c r="D1018">
        <v>100</v>
      </c>
      <c r="E1018">
        <v>0</v>
      </c>
      <c r="F1018">
        <v>13000</v>
      </c>
      <c r="G1018">
        <v>1000</v>
      </c>
      <c r="H1018">
        <v>2000</v>
      </c>
      <c r="I1018">
        <v>400</v>
      </c>
      <c r="J1018">
        <v>0</v>
      </c>
      <c r="K1018">
        <v>0</v>
      </c>
      <c r="L1018">
        <v>0</v>
      </c>
      <c r="M1018">
        <v>-8200</v>
      </c>
      <c r="N1018">
        <v>240001</v>
      </c>
      <c r="O1018">
        <v>100000</v>
      </c>
      <c r="P1018">
        <v>0</v>
      </c>
      <c r="Q1018">
        <v>0</v>
      </c>
      <c r="R1018">
        <v>0</v>
      </c>
    </row>
    <row r="1019" spans="1:18" x14ac:dyDescent="0.25">
      <c r="A1019" s="3">
        <v>42928</v>
      </c>
      <c r="B1019">
        <v>4000</v>
      </c>
      <c r="C1019">
        <v>500</v>
      </c>
      <c r="D1019">
        <v>100</v>
      </c>
      <c r="E1019">
        <v>0</v>
      </c>
      <c r="F1019">
        <v>13000</v>
      </c>
      <c r="G1019">
        <v>1000</v>
      </c>
      <c r="H1019">
        <v>2000</v>
      </c>
      <c r="I1019">
        <v>400</v>
      </c>
      <c r="J1019">
        <v>0</v>
      </c>
      <c r="K1019">
        <v>0</v>
      </c>
      <c r="L1019">
        <v>0</v>
      </c>
      <c r="M1019">
        <v>-8200</v>
      </c>
      <c r="N1019">
        <v>240001</v>
      </c>
      <c r="O1019">
        <v>100000</v>
      </c>
      <c r="P1019">
        <v>0</v>
      </c>
      <c r="Q1019">
        <v>0</v>
      </c>
      <c r="R1019">
        <v>0</v>
      </c>
    </row>
    <row r="1020" spans="1:18" x14ac:dyDescent="0.25">
      <c r="A1020" s="3">
        <v>42929</v>
      </c>
      <c r="B1020">
        <v>4000</v>
      </c>
      <c r="C1020">
        <v>500</v>
      </c>
      <c r="D1020">
        <v>100</v>
      </c>
      <c r="E1020">
        <v>0</v>
      </c>
      <c r="F1020">
        <v>13000</v>
      </c>
      <c r="G1020">
        <v>1000</v>
      </c>
      <c r="H1020">
        <v>2000</v>
      </c>
      <c r="I1020">
        <v>400</v>
      </c>
      <c r="J1020">
        <v>0</v>
      </c>
      <c r="K1020">
        <v>0</v>
      </c>
      <c r="L1020">
        <v>0</v>
      </c>
      <c r="M1020">
        <v>-8200</v>
      </c>
      <c r="N1020">
        <v>240001</v>
      </c>
      <c r="O1020">
        <v>100000</v>
      </c>
      <c r="P1020">
        <v>0</v>
      </c>
      <c r="Q1020">
        <v>0</v>
      </c>
      <c r="R1020">
        <v>0</v>
      </c>
    </row>
    <row r="1021" spans="1:18" x14ac:dyDescent="0.25">
      <c r="A1021" s="3">
        <v>42930</v>
      </c>
      <c r="B1021">
        <v>4000</v>
      </c>
      <c r="C1021">
        <v>500</v>
      </c>
      <c r="D1021">
        <v>100</v>
      </c>
      <c r="E1021">
        <v>0</v>
      </c>
      <c r="F1021">
        <v>13000</v>
      </c>
      <c r="G1021">
        <v>1000</v>
      </c>
      <c r="H1021">
        <v>2000</v>
      </c>
      <c r="I1021">
        <v>400</v>
      </c>
      <c r="J1021">
        <v>0</v>
      </c>
      <c r="K1021">
        <v>0</v>
      </c>
      <c r="L1021">
        <v>0</v>
      </c>
      <c r="M1021">
        <v>-8200</v>
      </c>
      <c r="N1021">
        <v>240001</v>
      </c>
      <c r="O1021">
        <v>100000</v>
      </c>
      <c r="P1021">
        <v>0</v>
      </c>
      <c r="Q1021">
        <v>0</v>
      </c>
      <c r="R1021">
        <v>0</v>
      </c>
    </row>
    <row r="1022" spans="1:18" x14ac:dyDescent="0.25">
      <c r="A1022" s="3">
        <v>42933</v>
      </c>
      <c r="B1022">
        <v>4000</v>
      </c>
      <c r="C1022">
        <v>500</v>
      </c>
      <c r="D1022">
        <v>100</v>
      </c>
      <c r="E1022">
        <v>0</v>
      </c>
      <c r="F1022">
        <v>13000</v>
      </c>
      <c r="G1022">
        <v>1000</v>
      </c>
      <c r="H1022">
        <v>2000</v>
      </c>
      <c r="I1022">
        <v>400</v>
      </c>
      <c r="J1022">
        <v>0</v>
      </c>
      <c r="K1022">
        <v>0</v>
      </c>
      <c r="L1022">
        <v>0</v>
      </c>
      <c r="M1022">
        <v>-8200</v>
      </c>
      <c r="N1022">
        <v>240001</v>
      </c>
      <c r="O1022">
        <v>100000</v>
      </c>
      <c r="P1022">
        <v>0</v>
      </c>
      <c r="Q1022">
        <v>0</v>
      </c>
      <c r="R1022">
        <v>0</v>
      </c>
    </row>
    <row r="1023" spans="1:18" x14ac:dyDescent="0.25">
      <c r="A1023" s="3">
        <v>42934</v>
      </c>
      <c r="B1023">
        <v>4000</v>
      </c>
      <c r="C1023">
        <v>500</v>
      </c>
      <c r="D1023">
        <v>100</v>
      </c>
      <c r="E1023">
        <v>0</v>
      </c>
      <c r="F1023">
        <v>13000</v>
      </c>
      <c r="G1023">
        <v>1000</v>
      </c>
      <c r="H1023">
        <v>2000</v>
      </c>
      <c r="I1023">
        <v>400</v>
      </c>
      <c r="J1023">
        <v>0</v>
      </c>
      <c r="K1023">
        <v>0</v>
      </c>
      <c r="L1023">
        <v>0</v>
      </c>
      <c r="M1023">
        <v>-8200</v>
      </c>
      <c r="N1023">
        <v>240001</v>
      </c>
      <c r="O1023">
        <v>100000</v>
      </c>
      <c r="P1023">
        <v>0</v>
      </c>
      <c r="Q1023">
        <v>0</v>
      </c>
      <c r="R1023">
        <v>0</v>
      </c>
    </row>
    <row r="1024" spans="1:18" x14ac:dyDescent="0.25">
      <c r="A1024" s="3">
        <v>42935</v>
      </c>
      <c r="B1024">
        <v>4000</v>
      </c>
      <c r="C1024">
        <v>500</v>
      </c>
      <c r="D1024">
        <v>100</v>
      </c>
      <c r="E1024">
        <v>0</v>
      </c>
      <c r="F1024">
        <v>13000</v>
      </c>
      <c r="G1024">
        <v>1000</v>
      </c>
      <c r="H1024">
        <v>2000</v>
      </c>
      <c r="I1024">
        <v>400</v>
      </c>
      <c r="J1024">
        <v>0</v>
      </c>
      <c r="K1024">
        <v>0</v>
      </c>
      <c r="L1024">
        <v>0</v>
      </c>
      <c r="M1024">
        <v>-8200</v>
      </c>
      <c r="N1024">
        <v>240001</v>
      </c>
      <c r="O1024">
        <v>100000</v>
      </c>
      <c r="P1024">
        <v>0</v>
      </c>
      <c r="Q1024">
        <v>0</v>
      </c>
      <c r="R1024">
        <v>0</v>
      </c>
    </row>
    <row r="1025" spans="1:18" x14ac:dyDescent="0.25">
      <c r="A1025" s="3">
        <v>42936</v>
      </c>
      <c r="B1025">
        <v>4000</v>
      </c>
      <c r="C1025">
        <v>500</v>
      </c>
      <c r="D1025">
        <v>100</v>
      </c>
      <c r="E1025">
        <v>0</v>
      </c>
      <c r="F1025">
        <v>13000</v>
      </c>
      <c r="G1025">
        <v>1000</v>
      </c>
      <c r="H1025">
        <v>2000</v>
      </c>
      <c r="I1025">
        <v>400</v>
      </c>
      <c r="J1025">
        <v>0</v>
      </c>
      <c r="K1025">
        <v>0</v>
      </c>
      <c r="L1025">
        <v>0</v>
      </c>
      <c r="M1025">
        <v>-8200</v>
      </c>
      <c r="N1025">
        <v>240001</v>
      </c>
      <c r="O1025">
        <v>100000</v>
      </c>
      <c r="P1025">
        <v>0</v>
      </c>
      <c r="Q1025">
        <v>0</v>
      </c>
      <c r="R1025">
        <v>0</v>
      </c>
    </row>
    <row r="1026" spans="1:18" x14ac:dyDescent="0.25">
      <c r="A1026" s="3">
        <v>42937</v>
      </c>
      <c r="B1026">
        <v>4000</v>
      </c>
      <c r="C1026">
        <v>500</v>
      </c>
      <c r="D1026">
        <v>100</v>
      </c>
      <c r="E1026">
        <v>0</v>
      </c>
      <c r="F1026">
        <v>13000</v>
      </c>
      <c r="G1026">
        <v>1000</v>
      </c>
      <c r="H1026">
        <v>2000</v>
      </c>
      <c r="I1026">
        <v>400</v>
      </c>
      <c r="J1026">
        <v>0</v>
      </c>
      <c r="K1026">
        <v>0</v>
      </c>
      <c r="L1026">
        <v>0</v>
      </c>
      <c r="M1026">
        <v>-8200</v>
      </c>
      <c r="N1026">
        <v>240001</v>
      </c>
      <c r="O1026">
        <v>100000</v>
      </c>
      <c r="P1026">
        <v>0</v>
      </c>
      <c r="Q1026">
        <v>0</v>
      </c>
      <c r="R1026">
        <v>0</v>
      </c>
    </row>
    <row r="1027" spans="1:18" x14ac:dyDescent="0.25">
      <c r="A1027" s="3">
        <v>42940</v>
      </c>
      <c r="B1027">
        <v>4000</v>
      </c>
      <c r="C1027">
        <v>500</v>
      </c>
      <c r="D1027">
        <v>100</v>
      </c>
      <c r="E1027">
        <v>0</v>
      </c>
      <c r="F1027">
        <v>13000</v>
      </c>
      <c r="G1027">
        <v>1000</v>
      </c>
      <c r="H1027">
        <v>2000</v>
      </c>
      <c r="I1027">
        <v>400</v>
      </c>
      <c r="J1027">
        <v>0</v>
      </c>
      <c r="K1027">
        <v>0</v>
      </c>
      <c r="L1027">
        <v>0</v>
      </c>
      <c r="M1027">
        <v>-8200</v>
      </c>
      <c r="N1027">
        <v>240001</v>
      </c>
      <c r="O1027">
        <v>100000</v>
      </c>
      <c r="P1027">
        <v>0</v>
      </c>
      <c r="Q1027">
        <v>0</v>
      </c>
      <c r="R1027">
        <v>0</v>
      </c>
    </row>
    <row r="1028" spans="1:18" x14ac:dyDescent="0.25">
      <c r="A1028" s="3">
        <v>42941</v>
      </c>
      <c r="B1028">
        <v>4000</v>
      </c>
      <c r="C1028">
        <v>500</v>
      </c>
      <c r="D1028">
        <v>100</v>
      </c>
      <c r="E1028">
        <v>0</v>
      </c>
      <c r="F1028">
        <v>13000</v>
      </c>
      <c r="G1028">
        <v>1000</v>
      </c>
      <c r="H1028">
        <v>2000</v>
      </c>
      <c r="I1028">
        <v>400</v>
      </c>
      <c r="J1028">
        <v>0</v>
      </c>
      <c r="K1028">
        <v>0</v>
      </c>
      <c r="L1028">
        <v>0</v>
      </c>
      <c r="M1028">
        <v>-8200</v>
      </c>
      <c r="N1028">
        <v>240001</v>
      </c>
      <c r="O1028">
        <v>100000</v>
      </c>
      <c r="P1028">
        <v>0</v>
      </c>
      <c r="Q1028">
        <v>0</v>
      </c>
      <c r="R1028">
        <v>0</v>
      </c>
    </row>
    <row r="1029" spans="1:18" x14ac:dyDescent="0.25">
      <c r="A1029" s="3">
        <v>42942</v>
      </c>
      <c r="B1029">
        <v>4000</v>
      </c>
      <c r="C1029">
        <v>500</v>
      </c>
      <c r="D1029">
        <v>100</v>
      </c>
      <c r="E1029">
        <v>0</v>
      </c>
      <c r="F1029">
        <v>13000</v>
      </c>
      <c r="G1029">
        <v>1000</v>
      </c>
      <c r="H1029">
        <v>2000</v>
      </c>
      <c r="I1029">
        <v>400</v>
      </c>
      <c r="J1029">
        <v>0</v>
      </c>
      <c r="K1029">
        <v>0</v>
      </c>
      <c r="L1029">
        <v>0</v>
      </c>
      <c r="M1029">
        <v>-8200</v>
      </c>
      <c r="N1029">
        <v>240001</v>
      </c>
      <c r="O1029">
        <v>100000</v>
      </c>
      <c r="P1029">
        <v>0</v>
      </c>
      <c r="Q1029">
        <v>0</v>
      </c>
      <c r="R1029">
        <v>0</v>
      </c>
    </row>
    <row r="1030" spans="1:18" x14ac:dyDescent="0.25">
      <c r="A1030" s="3">
        <v>42943</v>
      </c>
      <c r="B1030">
        <v>4000</v>
      </c>
      <c r="C1030">
        <v>500</v>
      </c>
      <c r="D1030">
        <v>100</v>
      </c>
      <c r="E1030">
        <v>0</v>
      </c>
      <c r="F1030">
        <v>13000</v>
      </c>
      <c r="G1030">
        <v>1000</v>
      </c>
      <c r="H1030">
        <v>2000</v>
      </c>
      <c r="I1030">
        <v>400</v>
      </c>
      <c r="J1030">
        <v>0</v>
      </c>
      <c r="K1030">
        <v>0</v>
      </c>
      <c r="L1030">
        <v>0</v>
      </c>
      <c r="M1030">
        <v>-8200</v>
      </c>
      <c r="N1030">
        <v>240001</v>
      </c>
      <c r="O1030">
        <v>100000</v>
      </c>
      <c r="P1030">
        <v>0</v>
      </c>
      <c r="Q1030">
        <v>0</v>
      </c>
      <c r="R1030">
        <v>0</v>
      </c>
    </row>
    <row r="1031" spans="1:18" x14ac:dyDescent="0.25">
      <c r="A1031" s="3">
        <v>42944</v>
      </c>
      <c r="B1031">
        <v>4000</v>
      </c>
      <c r="C1031">
        <v>500</v>
      </c>
      <c r="D1031">
        <v>100</v>
      </c>
      <c r="E1031">
        <v>0</v>
      </c>
      <c r="F1031">
        <v>13000</v>
      </c>
      <c r="G1031">
        <v>1000</v>
      </c>
      <c r="H1031">
        <v>2000</v>
      </c>
      <c r="I1031">
        <v>400</v>
      </c>
      <c r="J1031">
        <v>0</v>
      </c>
      <c r="K1031">
        <v>0</v>
      </c>
      <c r="L1031">
        <v>0</v>
      </c>
      <c r="M1031">
        <v>-8200</v>
      </c>
      <c r="N1031">
        <v>240001</v>
      </c>
      <c r="O1031">
        <v>100000</v>
      </c>
      <c r="P1031">
        <v>0</v>
      </c>
      <c r="Q1031">
        <v>0</v>
      </c>
      <c r="R1031">
        <v>0</v>
      </c>
    </row>
    <row r="1032" spans="1:18" x14ac:dyDescent="0.25">
      <c r="A1032" s="3">
        <v>42947</v>
      </c>
      <c r="B1032">
        <v>4000</v>
      </c>
      <c r="C1032">
        <v>500</v>
      </c>
      <c r="D1032">
        <v>100</v>
      </c>
      <c r="E1032">
        <v>0</v>
      </c>
      <c r="F1032">
        <v>13000</v>
      </c>
      <c r="G1032">
        <v>1000</v>
      </c>
      <c r="H1032">
        <v>2000</v>
      </c>
      <c r="I1032">
        <v>400</v>
      </c>
      <c r="J1032">
        <v>0</v>
      </c>
      <c r="K1032">
        <v>0</v>
      </c>
      <c r="L1032">
        <v>0</v>
      </c>
      <c r="M1032">
        <v>-8200</v>
      </c>
      <c r="N1032">
        <v>240001</v>
      </c>
      <c r="O1032">
        <v>100000</v>
      </c>
      <c r="P1032">
        <v>0</v>
      </c>
      <c r="Q1032">
        <v>0</v>
      </c>
      <c r="R1032">
        <v>0</v>
      </c>
    </row>
    <row r="1033" spans="1:18" x14ac:dyDescent="0.25">
      <c r="A1033" s="3">
        <v>42948</v>
      </c>
      <c r="B1033">
        <v>4000</v>
      </c>
      <c r="C1033">
        <v>500</v>
      </c>
      <c r="D1033">
        <v>100</v>
      </c>
      <c r="E1033">
        <v>0</v>
      </c>
      <c r="F1033">
        <v>13000</v>
      </c>
      <c r="G1033">
        <v>1000</v>
      </c>
      <c r="H1033">
        <v>2000</v>
      </c>
      <c r="I1033">
        <v>400</v>
      </c>
      <c r="J1033">
        <v>0</v>
      </c>
      <c r="K1033">
        <v>0</v>
      </c>
      <c r="L1033">
        <v>0</v>
      </c>
      <c r="M1033">
        <v>-8200</v>
      </c>
      <c r="N1033">
        <v>240001</v>
      </c>
      <c r="O1033">
        <v>100000</v>
      </c>
      <c r="P1033">
        <v>0</v>
      </c>
      <c r="Q1033">
        <v>0</v>
      </c>
      <c r="R1033">
        <v>0</v>
      </c>
    </row>
    <row r="1034" spans="1:18" x14ac:dyDescent="0.25">
      <c r="A1034" s="3">
        <v>42949</v>
      </c>
      <c r="B1034">
        <v>4000</v>
      </c>
      <c r="C1034">
        <v>500</v>
      </c>
      <c r="D1034">
        <v>100</v>
      </c>
      <c r="E1034">
        <v>0</v>
      </c>
      <c r="F1034">
        <v>13000</v>
      </c>
      <c r="G1034">
        <v>1000</v>
      </c>
      <c r="H1034">
        <v>2000</v>
      </c>
      <c r="I1034">
        <v>400</v>
      </c>
      <c r="J1034">
        <v>0</v>
      </c>
      <c r="K1034">
        <v>0</v>
      </c>
      <c r="L1034">
        <v>0</v>
      </c>
      <c r="M1034">
        <v>-8200</v>
      </c>
      <c r="N1034">
        <v>240001</v>
      </c>
      <c r="O1034">
        <v>100000</v>
      </c>
      <c r="P1034">
        <v>0</v>
      </c>
      <c r="Q1034">
        <v>0</v>
      </c>
      <c r="R1034">
        <v>0</v>
      </c>
    </row>
    <row r="1035" spans="1:18" x14ac:dyDescent="0.25">
      <c r="A1035" s="3">
        <v>42950</v>
      </c>
      <c r="B1035">
        <v>4000</v>
      </c>
      <c r="C1035">
        <v>500</v>
      </c>
      <c r="D1035">
        <v>100</v>
      </c>
      <c r="E1035">
        <v>0</v>
      </c>
      <c r="F1035">
        <v>13000</v>
      </c>
      <c r="G1035">
        <v>1000</v>
      </c>
      <c r="H1035">
        <v>2000</v>
      </c>
      <c r="I1035">
        <v>400</v>
      </c>
      <c r="J1035">
        <v>0</v>
      </c>
      <c r="K1035">
        <v>0</v>
      </c>
      <c r="L1035">
        <v>0</v>
      </c>
      <c r="M1035">
        <v>-8200</v>
      </c>
      <c r="N1035">
        <v>240001</v>
      </c>
      <c r="O1035">
        <v>100000</v>
      </c>
      <c r="P1035">
        <v>0</v>
      </c>
      <c r="Q1035">
        <v>0</v>
      </c>
      <c r="R1035">
        <v>0</v>
      </c>
    </row>
    <row r="1036" spans="1:18" x14ac:dyDescent="0.25">
      <c r="A1036" s="3">
        <v>42951</v>
      </c>
      <c r="B1036">
        <v>4000</v>
      </c>
      <c r="C1036">
        <v>500</v>
      </c>
      <c r="D1036">
        <v>100</v>
      </c>
      <c r="E1036">
        <v>0</v>
      </c>
      <c r="F1036">
        <v>13000</v>
      </c>
      <c r="G1036">
        <v>1000</v>
      </c>
      <c r="H1036">
        <v>2000</v>
      </c>
      <c r="I1036">
        <v>400</v>
      </c>
      <c r="J1036">
        <v>0</v>
      </c>
      <c r="K1036">
        <v>0</v>
      </c>
      <c r="L1036">
        <v>0</v>
      </c>
      <c r="M1036">
        <v>-8200</v>
      </c>
      <c r="N1036">
        <v>240001</v>
      </c>
      <c r="O1036">
        <v>100000</v>
      </c>
      <c r="P1036">
        <v>0</v>
      </c>
      <c r="Q1036">
        <v>0</v>
      </c>
      <c r="R1036">
        <v>0</v>
      </c>
    </row>
    <row r="1037" spans="1:18" x14ac:dyDescent="0.25">
      <c r="A1037" s="3">
        <v>42954</v>
      </c>
      <c r="B1037">
        <v>4000</v>
      </c>
      <c r="C1037">
        <v>500</v>
      </c>
      <c r="D1037">
        <v>100</v>
      </c>
      <c r="E1037">
        <v>0</v>
      </c>
      <c r="F1037">
        <v>13000</v>
      </c>
      <c r="G1037">
        <v>1000</v>
      </c>
      <c r="H1037">
        <v>2000</v>
      </c>
      <c r="I1037">
        <v>400</v>
      </c>
      <c r="J1037">
        <v>0</v>
      </c>
      <c r="K1037">
        <v>0</v>
      </c>
      <c r="L1037">
        <v>0</v>
      </c>
      <c r="M1037">
        <v>-8200</v>
      </c>
      <c r="N1037">
        <v>240001</v>
      </c>
      <c r="O1037">
        <v>100000</v>
      </c>
      <c r="P1037">
        <v>0</v>
      </c>
      <c r="Q1037">
        <v>0</v>
      </c>
      <c r="R1037">
        <v>0</v>
      </c>
    </row>
    <row r="1038" spans="1:18" x14ac:dyDescent="0.25">
      <c r="A1038" s="3">
        <v>42955</v>
      </c>
      <c r="B1038">
        <v>4000</v>
      </c>
      <c r="C1038">
        <v>500</v>
      </c>
      <c r="D1038">
        <v>100</v>
      </c>
      <c r="E1038">
        <v>0</v>
      </c>
      <c r="F1038">
        <v>13000</v>
      </c>
      <c r="G1038">
        <v>1000</v>
      </c>
      <c r="H1038">
        <v>2000</v>
      </c>
      <c r="I1038">
        <v>400</v>
      </c>
      <c r="J1038">
        <v>0</v>
      </c>
      <c r="K1038">
        <v>0</v>
      </c>
      <c r="L1038">
        <v>0</v>
      </c>
      <c r="M1038">
        <v>-8200</v>
      </c>
      <c r="N1038">
        <v>240001</v>
      </c>
      <c r="O1038">
        <v>100000</v>
      </c>
      <c r="P1038">
        <v>0</v>
      </c>
      <c r="Q1038">
        <v>0</v>
      </c>
      <c r="R1038">
        <v>0</v>
      </c>
    </row>
    <row r="1039" spans="1:18" x14ac:dyDescent="0.25">
      <c r="A1039" s="3">
        <v>42956</v>
      </c>
      <c r="B1039">
        <v>4000</v>
      </c>
      <c r="C1039">
        <v>500</v>
      </c>
      <c r="D1039">
        <v>100</v>
      </c>
      <c r="E1039">
        <v>0</v>
      </c>
      <c r="F1039">
        <v>13000</v>
      </c>
      <c r="G1039">
        <v>1000</v>
      </c>
      <c r="H1039">
        <v>2000</v>
      </c>
      <c r="I1039">
        <v>400</v>
      </c>
      <c r="J1039">
        <v>0</v>
      </c>
      <c r="K1039">
        <v>0</v>
      </c>
      <c r="L1039">
        <v>0</v>
      </c>
      <c r="M1039">
        <v>-8200</v>
      </c>
      <c r="N1039">
        <v>240001</v>
      </c>
      <c r="O1039">
        <v>100000</v>
      </c>
      <c r="P1039">
        <v>0</v>
      </c>
      <c r="Q1039">
        <v>0</v>
      </c>
      <c r="R1039">
        <v>0</v>
      </c>
    </row>
    <row r="1040" spans="1:18" x14ac:dyDescent="0.25">
      <c r="A1040" s="3">
        <v>42957</v>
      </c>
      <c r="B1040">
        <v>4000</v>
      </c>
      <c r="C1040">
        <v>500</v>
      </c>
      <c r="D1040">
        <v>100</v>
      </c>
      <c r="E1040">
        <v>0</v>
      </c>
      <c r="F1040">
        <v>13000</v>
      </c>
      <c r="G1040">
        <v>1000</v>
      </c>
      <c r="H1040">
        <v>2000</v>
      </c>
      <c r="I1040">
        <v>400</v>
      </c>
      <c r="J1040">
        <v>0</v>
      </c>
      <c r="K1040">
        <v>0</v>
      </c>
      <c r="L1040">
        <v>0</v>
      </c>
      <c r="M1040">
        <v>-8200</v>
      </c>
      <c r="N1040">
        <v>240001</v>
      </c>
      <c r="O1040">
        <v>100000</v>
      </c>
      <c r="P1040">
        <v>0</v>
      </c>
      <c r="Q1040">
        <v>0</v>
      </c>
      <c r="R1040">
        <v>0</v>
      </c>
    </row>
    <row r="1041" spans="1:18" x14ac:dyDescent="0.25">
      <c r="A1041" s="3">
        <v>42958</v>
      </c>
      <c r="B1041">
        <v>4000</v>
      </c>
      <c r="C1041">
        <v>500</v>
      </c>
      <c r="D1041">
        <v>100</v>
      </c>
      <c r="E1041">
        <v>0</v>
      </c>
      <c r="F1041">
        <v>13000</v>
      </c>
      <c r="G1041">
        <v>1000</v>
      </c>
      <c r="H1041">
        <v>2000</v>
      </c>
      <c r="I1041">
        <v>400</v>
      </c>
      <c r="J1041">
        <v>0</v>
      </c>
      <c r="K1041">
        <v>0</v>
      </c>
      <c r="L1041">
        <v>0</v>
      </c>
      <c r="M1041">
        <v>-8200</v>
      </c>
      <c r="N1041">
        <v>240001</v>
      </c>
      <c r="O1041">
        <v>100000</v>
      </c>
      <c r="P1041">
        <v>0</v>
      </c>
      <c r="Q1041">
        <v>0</v>
      </c>
      <c r="R1041">
        <v>0</v>
      </c>
    </row>
    <row r="1042" spans="1:18" x14ac:dyDescent="0.25">
      <c r="A1042" s="3">
        <v>42961</v>
      </c>
      <c r="B1042">
        <v>4000</v>
      </c>
      <c r="C1042">
        <v>500</v>
      </c>
      <c r="D1042">
        <v>100</v>
      </c>
      <c r="E1042">
        <v>0</v>
      </c>
      <c r="F1042">
        <v>13000</v>
      </c>
      <c r="G1042">
        <v>1000</v>
      </c>
      <c r="H1042">
        <v>2000</v>
      </c>
      <c r="I1042">
        <v>400</v>
      </c>
      <c r="J1042">
        <v>0</v>
      </c>
      <c r="K1042">
        <v>0</v>
      </c>
      <c r="L1042">
        <v>0</v>
      </c>
      <c r="M1042">
        <v>-8200</v>
      </c>
      <c r="N1042">
        <v>240001</v>
      </c>
      <c r="O1042">
        <v>100000</v>
      </c>
      <c r="P1042">
        <v>0</v>
      </c>
      <c r="Q1042">
        <v>0</v>
      </c>
      <c r="R1042">
        <v>0</v>
      </c>
    </row>
    <row r="1043" spans="1:18" x14ac:dyDescent="0.25">
      <c r="A1043" s="3">
        <v>42962</v>
      </c>
      <c r="B1043">
        <v>4000</v>
      </c>
      <c r="C1043">
        <v>500</v>
      </c>
      <c r="D1043">
        <v>100</v>
      </c>
      <c r="E1043">
        <v>0</v>
      </c>
      <c r="F1043">
        <v>13000</v>
      </c>
      <c r="G1043">
        <v>1000</v>
      </c>
      <c r="H1043">
        <v>2000</v>
      </c>
      <c r="I1043">
        <v>400</v>
      </c>
      <c r="J1043">
        <v>0</v>
      </c>
      <c r="K1043">
        <v>0</v>
      </c>
      <c r="L1043">
        <v>0</v>
      </c>
      <c r="M1043">
        <v>-8200</v>
      </c>
      <c r="N1043">
        <v>240001</v>
      </c>
      <c r="O1043">
        <v>100000</v>
      </c>
      <c r="P1043">
        <v>0</v>
      </c>
      <c r="Q1043">
        <v>0</v>
      </c>
      <c r="R1043">
        <v>0</v>
      </c>
    </row>
    <row r="1044" spans="1:18" x14ac:dyDescent="0.25">
      <c r="A1044" s="3">
        <v>42963</v>
      </c>
      <c r="B1044">
        <v>4000</v>
      </c>
      <c r="C1044">
        <v>500</v>
      </c>
      <c r="D1044">
        <v>100</v>
      </c>
      <c r="E1044">
        <v>0</v>
      </c>
      <c r="F1044">
        <v>13000</v>
      </c>
      <c r="G1044">
        <v>1000</v>
      </c>
      <c r="H1044">
        <v>2000</v>
      </c>
      <c r="I1044">
        <v>400</v>
      </c>
      <c r="J1044">
        <v>0</v>
      </c>
      <c r="K1044">
        <v>0</v>
      </c>
      <c r="L1044">
        <v>0</v>
      </c>
      <c r="M1044">
        <v>-8200</v>
      </c>
      <c r="N1044">
        <v>240001</v>
      </c>
      <c r="O1044">
        <v>100000</v>
      </c>
      <c r="P1044">
        <v>0</v>
      </c>
      <c r="Q1044">
        <v>0</v>
      </c>
      <c r="R1044">
        <v>0</v>
      </c>
    </row>
    <row r="1045" spans="1:18" x14ac:dyDescent="0.25">
      <c r="A1045" s="3">
        <v>42964</v>
      </c>
      <c r="B1045">
        <v>4000</v>
      </c>
      <c r="C1045">
        <v>500</v>
      </c>
      <c r="D1045">
        <v>100</v>
      </c>
      <c r="E1045">
        <v>0</v>
      </c>
      <c r="F1045">
        <v>13000</v>
      </c>
      <c r="G1045">
        <v>1000</v>
      </c>
      <c r="H1045">
        <v>2000</v>
      </c>
      <c r="I1045">
        <v>400</v>
      </c>
      <c r="J1045">
        <v>0</v>
      </c>
      <c r="K1045">
        <v>0</v>
      </c>
      <c r="L1045">
        <v>0</v>
      </c>
      <c r="M1045">
        <v>-8200</v>
      </c>
      <c r="N1045">
        <v>240001</v>
      </c>
      <c r="O1045">
        <v>100000</v>
      </c>
      <c r="P1045">
        <v>0</v>
      </c>
      <c r="Q1045">
        <v>0</v>
      </c>
      <c r="R1045">
        <v>0</v>
      </c>
    </row>
    <row r="1046" spans="1:18" x14ac:dyDescent="0.25">
      <c r="A1046" s="3">
        <v>42965</v>
      </c>
      <c r="B1046">
        <v>4000</v>
      </c>
      <c r="C1046">
        <v>500</v>
      </c>
      <c r="D1046">
        <v>100</v>
      </c>
      <c r="E1046">
        <v>0</v>
      </c>
      <c r="F1046">
        <v>13000</v>
      </c>
      <c r="G1046">
        <v>1000</v>
      </c>
      <c r="H1046">
        <v>2000</v>
      </c>
      <c r="I1046">
        <v>400</v>
      </c>
      <c r="J1046">
        <v>0</v>
      </c>
      <c r="K1046">
        <v>0</v>
      </c>
      <c r="L1046">
        <v>0</v>
      </c>
      <c r="M1046">
        <v>-8200</v>
      </c>
      <c r="N1046">
        <v>240001</v>
      </c>
      <c r="O1046">
        <v>100000</v>
      </c>
      <c r="P1046">
        <v>0</v>
      </c>
      <c r="Q1046">
        <v>0</v>
      </c>
      <c r="R1046">
        <v>0</v>
      </c>
    </row>
    <row r="1047" spans="1:18" x14ac:dyDescent="0.25">
      <c r="A1047" s="3">
        <v>42968</v>
      </c>
      <c r="B1047">
        <v>4000</v>
      </c>
      <c r="C1047">
        <v>500</v>
      </c>
      <c r="D1047">
        <v>100</v>
      </c>
      <c r="E1047">
        <v>0</v>
      </c>
      <c r="F1047">
        <v>13000</v>
      </c>
      <c r="G1047">
        <v>1000</v>
      </c>
      <c r="H1047">
        <v>2000</v>
      </c>
      <c r="I1047">
        <v>400</v>
      </c>
      <c r="J1047">
        <v>0</v>
      </c>
      <c r="K1047">
        <v>0</v>
      </c>
      <c r="L1047">
        <v>0</v>
      </c>
      <c r="M1047">
        <v>-8200</v>
      </c>
      <c r="N1047">
        <v>240001</v>
      </c>
      <c r="O1047">
        <v>100000</v>
      </c>
      <c r="P1047">
        <v>0</v>
      </c>
      <c r="Q1047">
        <v>0</v>
      </c>
      <c r="R1047">
        <v>0</v>
      </c>
    </row>
    <row r="1048" spans="1:18" x14ac:dyDescent="0.25">
      <c r="A1048" s="3">
        <v>42969</v>
      </c>
      <c r="B1048">
        <v>4000</v>
      </c>
      <c r="C1048">
        <v>500</v>
      </c>
      <c r="D1048">
        <v>100</v>
      </c>
      <c r="E1048">
        <v>0</v>
      </c>
      <c r="F1048">
        <v>13000</v>
      </c>
      <c r="G1048">
        <v>1000</v>
      </c>
      <c r="H1048">
        <v>2000</v>
      </c>
      <c r="I1048">
        <v>400</v>
      </c>
      <c r="J1048">
        <v>0</v>
      </c>
      <c r="K1048">
        <v>0</v>
      </c>
      <c r="L1048">
        <v>0</v>
      </c>
      <c r="M1048">
        <v>-8200</v>
      </c>
      <c r="N1048">
        <v>240001</v>
      </c>
      <c r="O1048">
        <v>100000</v>
      </c>
      <c r="P1048">
        <v>0</v>
      </c>
      <c r="Q1048">
        <v>0</v>
      </c>
      <c r="R1048">
        <v>0</v>
      </c>
    </row>
    <row r="1049" spans="1:18" x14ac:dyDescent="0.25">
      <c r="A1049" s="3">
        <v>42970</v>
      </c>
      <c r="B1049">
        <v>4000</v>
      </c>
      <c r="C1049">
        <v>500</v>
      </c>
      <c r="D1049">
        <v>100</v>
      </c>
      <c r="E1049">
        <v>0</v>
      </c>
      <c r="F1049">
        <v>13000</v>
      </c>
      <c r="G1049">
        <v>1000</v>
      </c>
      <c r="H1049">
        <v>2000</v>
      </c>
      <c r="I1049">
        <v>400</v>
      </c>
      <c r="J1049">
        <v>0</v>
      </c>
      <c r="K1049">
        <v>0</v>
      </c>
      <c r="L1049">
        <v>0</v>
      </c>
      <c r="M1049">
        <v>-8200</v>
      </c>
      <c r="N1049">
        <v>240001</v>
      </c>
      <c r="O1049">
        <v>100000</v>
      </c>
      <c r="P1049">
        <v>0</v>
      </c>
      <c r="Q1049">
        <v>0</v>
      </c>
      <c r="R1049">
        <v>0</v>
      </c>
    </row>
    <row r="1050" spans="1:18" x14ac:dyDescent="0.25">
      <c r="A1050" s="3">
        <v>42971</v>
      </c>
      <c r="B1050">
        <v>4000</v>
      </c>
      <c r="C1050">
        <v>500</v>
      </c>
      <c r="D1050">
        <v>100</v>
      </c>
      <c r="E1050">
        <v>0</v>
      </c>
      <c r="F1050">
        <v>13000</v>
      </c>
      <c r="G1050">
        <v>1000</v>
      </c>
      <c r="H1050">
        <v>2000</v>
      </c>
      <c r="I1050">
        <v>400</v>
      </c>
      <c r="J1050">
        <v>0</v>
      </c>
      <c r="K1050">
        <v>0</v>
      </c>
      <c r="L1050">
        <v>0</v>
      </c>
      <c r="M1050">
        <v>-8200</v>
      </c>
      <c r="N1050">
        <v>240001</v>
      </c>
      <c r="O1050">
        <v>100000</v>
      </c>
      <c r="P1050">
        <v>0</v>
      </c>
      <c r="Q1050">
        <v>0</v>
      </c>
      <c r="R1050">
        <v>0</v>
      </c>
    </row>
    <row r="1051" spans="1:18" x14ac:dyDescent="0.25">
      <c r="A1051" s="3">
        <v>42972</v>
      </c>
      <c r="B1051">
        <v>4000</v>
      </c>
      <c r="C1051">
        <v>500</v>
      </c>
      <c r="D1051">
        <v>100</v>
      </c>
      <c r="E1051">
        <v>0</v>
      </c>
      <c r="F1051">
        <v>13000</v>
      </c>
      <c r="G1051">
        <v>1000</v>
      </c>
      <c r="H1051">
        <v>2000</v>
      </c>
      <c r="I1051">
        <v>400</v>
      </c>
      <c r="J1051">
        <v>0</v>
      </c>
      <c r="K1051">
        <v>0</v>
      </c>
      <c r="L1051">
        <v>0</v>
      </c>
      <c r="M1051">
        <v>-8200</v>
      </c>
      <c r="N1051">
        <v>240001</v>
      </c>
      <c r="O1051">
        <v>100000</v>
      </c>
      <c r="P1051">
        <v>0</v>
      </c>
      <c r="Q1051">
        <v>0</v>
      </c>
      <c r="R1051">
        <v>0</v>
      </c>
    </row>
    <row r="1052" spans="1:18" x14ac:dyDescent="0.25">
      <c r="A1052" s="3">
        <v>42975</v>
      </c>
      <c r="B1052">
        <v>4000</v>
      </c>
      <c r="C1052">
        <v>500</v>
      </c>
      <c r="D1052">
        <v>100</v>
      </c>
      <c r="E1052">
        <v>0</v>
      </c>
      <c r="F1052">
        <v>13000</v>
      </c>
      <c r="G1052">
        <v>1000</v>
      </c>
      <c r="H1052">
        <v>2000</v>
      </c>
      <c r="I1052">
        <v>400</v>
      </c>
      <c r="J1052">
        <v>0</v>
      </c>
      <c r="K1052">
        <v>0</v>
      </c>
      <c r="L1052">
        <v>0</v>
      </c>
      <c r="M1052">
        <v>-8200</v>
      </c>
      <c r="N1052">
        <v>240001</v>
      </c>
      <c r="O1052">
        <v>100000</v>
      </c>
      <c r="P1052">
        <v>0</v>
      </c>
      <c r="Q1052">
        <v>0</v>
      </c>
      <c r="R1052">
        <v>0</v>
      </c>
    </row>
    <row r="1053" spans="1:18" x14ac:dyDescent="0.25">
      <c r="A1053" s="3">
        <v>42976</v>
      </c>
      <c r="B1053">
        <v>4000</v>
      </c>
      <c r="C1053">
        <v>500</v>
      </c>
      <c r="D1053">
        <v>100</v>
      </c>
      <c r="E1053">
        <v>0</v>
      </c>
      <c r="F1053">
        <v>13000</v>
      </c>
      <c r="G1053">
        <v>1000</v>
      </c>
      <c r="H1053">
        <v>2000</v>
      </c>
      <c r="I1053">
        <v>400</v>
      </c>
      <c r="J1053">
        <v>0</v>
      </c>
      <c r="K1053">
        <v>0</v>
      </c>
      <c r="L1053">
        <v>0</v>
      </c>
      <c r="M1053">
        <v>-8200</v>
      </c>
      <c r="N1053">
        <v>240001</v>
      </c>
      <c r="O1053">
        <v>100000</v>
      </c>
      <c r="P1053">
        <v>0</v>
      </c>
      <c r="Q1053">
        <v>0</v>
      </c>
      <c r="R1053">
        <v>0</v>
      </c>
    </row>
    <row r="1054" spans="1:18" x14ac:dyDescent="0.25">
      <c r="A1054" s="3">
        <v>42977</v>
      </c>
      <c r="B1054">
        <v>4000</v>
      </c>
      <c r="C1054">
        <v>500</v>
      </c>
      <c r="D1054">
        <v>100</v>
      </c>
      <c r="E1054">
        <v>0</v>
      </c>
      <c r="F1054">
        <v>13000</v>
      </c>
      <c r="G1054">
        <v>1000</v>
      </c>
      <c r="H1054">
        <v>2000</v>
      </c>
      <c r="I1054">
        <v>400</v>
      </c>
      <c r="J1054">
        <v>0</v>
      </c>
      <c r="K1054">
        <v>0</v>
      </c>
      <c r="L1054">
        <v>0</v>
      </c>
      <c r="M1054">
        <v>-8200</v>
      </c>
      <c r="N1054">
        <v>240001</v>
      </c>
      <c r="O1054">
        <v>100000</v>
      </c>
      <c r="P1054">
        <v>0</v>
      </c>
      <c r="Q1054">
        <v>0</v>
      </c>
      <c r="R1054">
        <v>0</v>
      </c>
    </row>
    <row r="1055" spans="1:18" x14ac:dyDescent="0.25">
      <c r="A1055" s="3">
        <v>42978</v>
      </c>
      <c r="B1055">
        <v>4000</v>
      </c>
      <c r="C1055">
        <v>500</v>
      </c>
      <c r="D1055">
        <v>100</v>
      </c>
      <c r="E1055">
        <v>0</v>
      </c>
      <c r="F1055">
        <v>13000</v>
      </c>
      <c r="G1055">
        <v>1000</v>
      </c>
      <c r="H1055">
        <v>2000</v>
      </c>
      <c r="I1055">
        <v>400</v>
      </c>
      <c r="J1055">
        <v>0</v>
      </c>
      <c r="K1055">
        <v>0</v>
      </c>
      <c r="L1055">
        <v>0</v>
      </c>
      <c r="M1055">
        <v>-8200</v>
      </c>
      <c r="N1055">
        <v>240001</v>
      </c>
      <c r="O1055">
        <v>100000</v>
      </c>
      <c r="P1055">
        <v>0</v>
      </c>
      <c r="Q1055">
        <v>0</v>
      </c>
      <c r="R1055">
        <v>0</v>
      </c>
    </row>
    <row r="1056" spans="1:18" x14ac:dyDescent="0.25">
      <c r="A1056" s="3">
        <v>42979</v>
      </c>
      <c r="B1056">
        <v>4000</v>
      </c>
      <c r="C1056">
        <v>500</v>
      </c>
      <c r="D1056">
        <v>100</v>
      </c>
      <c r="E1056">
        <v>0</v>
      </c>
      <c r="F1056">
        <v>13000</v>
      </c>
      <c r="G1056">
        <v>1000</v>
      </c>
      <c r="H1056">
        <v>2000</v>
      </c>
      <c r="I1056">
        <v>400</v>
      </c>
      <c r="J1056">
        <v>0</v>
      </c>
      <c r="K1056">
        <v>0</v>
      </c>
      <c r="L1056">
        <v>0</v>
      </c>
      <c r="M1056">
        <v>-8200</v>
      </c>
      <c r="N1056">
        <v>240001</v>
      </c>
      <c r="O1056">
        <v>100000</v>
      </c>
      <c r="P1056">
        <v>0</v>
      </c>
      <c r="Q1056">
        <v>0</v>
      </c>
      <c r="R1056">
        <v>0</v>
      </c>
    </row>
    <row r="1057" spans="1:18" x14ac:dyDescent="0.25">
      <c r="A1057" s="3">
        <v>42982</v>
      </c>
      <c r="B1057">
        <v>4000</v>
      </c>
      <c r="C1057">
        <v>500</v>
      </c>
      <c r="D1057">
        <v>100</v>
      </c>
      <c r="E1057">
        <v>0</v>
      </c>
      <c r="F1057">
        <v>13000</v>
      </c>
      <c r="G1057">
        <v>1000</v>
      </c>
      <c r="H1057">
        <v>2000</v>
      </c>
      <c r="I1057">
        <v>400</v>
      </c>
      <c r="J1057">
        <v>0</v>
      </c>
      <c r="K1057">
        <v>0</v>
      </c>
      <c r="L1057">
        <v>0</v>
      </c>
      <c r="M1057">
        <v>-8200</v>
      </c>
      <c r="N1057">
        <v>240001</v>
      </c>
      <c r="O1057">
        <v>100000</v>
      </c>
      <c r="P1057">
        <v>0</v>
      </c>
      <c r="Q1057">
        <v>0</v>
      </c>
      <c r="R1057">
        <v>0</v>
      </c>
    </row>
    <row r="1058" spans="1:18" x14ac:dyDescent="0.25">
      <c r="A1058" s="3">
        <v>42983</v>
      </c>
      <c r="B1058">
        <v>4000</v>
      </c>
      <c r="C1058">
        <v>500</v>
      </c>
      <c r="D1058">
        <v>100</v>
      </c>
      <c r="E1058">
        <v>0</v>
      </c>
      <c r="F1058">
        <v>13000</v>
      </c>
      <c r="G1058">
        <v>1000</v>
      </c>
      <c r="H1058">
        <v>2000</v>
      </c>
      <c r="I1058">
        <v>400</v>
      </c>
      <c r="J1058">
        <v>0</v>
      </c>
      <c r="K1058">
        <v>0</v>
      </c>
      <c r="L1058">
        <v>0</v>
      </c>
      <c r="M1058">
        <v>-8200</v>
      </c>
      <c r="N1058">
        <v>240001</v>
      </c>
      <c r="O1058">
        <v>100000</v>
      </c>
      <c r="P1058">
        <v>0</v>
      </c>
      <c r="Q1058">
        <v>0</v>
      </c>
      <c r="R1058">
        <v>0</v>
      </c>
    </row>
    <row r="1059" spans="1:18" x14ac:dyDescent="0.25">
      <c r="A1059" s="3">
        <v>42984</v>
      </c>
      <c r="B1059">
        <v>4000</v>
      </c>
      <c r="C1059">
        <v>500</v>
      </c>
      <c r="D1059">
        <v>100</v>
      </c>
      <c r="E1059">
        <v>0</v>
      </c>
      <c r="F1059">
        <v>13000</v>
      </c>
      <c r="G1059">
        <v>1000</v>
      </c>
      <c r="H1059">
        <v>2000</v>
      </c>
      <c r="I1059">
        <v>400</v>
      </c>
      <c r="J1059">
        <v>0</v>
      </c>
      <c r="K1059">
        <v>0</v>
      </c>
      <c r="L1059">
        <v>0</v>
      </c>
      <c r="M1059">
        <v>-8200</v>
      </c>
      <c r="N1059">
        <v>240001</v>
      </c>
      <c r="O1059">
        <v>100000</v>
      </c>
      <c r="P1059">
        <v>0</v>
      </c>
      <c r="Q1059">
        <v>0</v>
      </c>
      <c r="R1059">
        <v>0</v>
      </c>
    </row>
    <row r="1060" spans="1:18" x14ac:dyDescent="0.25">
      <c r="A1060" s="3">
        <v>42985</v>
      </c>
      <c r="B1060">
        <v>4000</v>
      </c>
      <c r="C1060">
        <v>500</v>
      </c>
      <c r="D1060">
        <v>100</v>
      </c>
      <c r="E1060">
        <v>0</v>
      </c>
      <c r="F1060">
        <v>13000</v>
      </c>
      <c r="G1060">
        <v>1000</v>
      </c>
      <c r="H1060">
        <v>2000</v>
      </c>
      <c r="I1060">
        <v>400</v>
      </c>
      <c r="J1060">
        <v>0</v>
      </c>
      <c r="K1060">
        <v>0</v>
      </c>
      <c r="L1060">
        <v>0</v>
      </c>
      <c r="M1060">
        <v>-8200</v>
      </c>
      <c r="N1060">
        <v>240001</v>
      </c>
      <c r="O1060">
        <v>100000</v>
      </c>
      <c r="P1060">
        <v>0</v>
      </c>
      <c r="Q1060">
        <v>0</v>
      </c>
      <c r="R1060">
        <v>0</v>
      </c>
    </row>
    <row r="1061" spans="1:18" x14ac:dyDescent="0.25">
      <c r="A1061" s="3">
        <v>42986</v>
      </c>
      <c r="B1061">
        <v>4000</v>
      </c>
      <c r="C1061">
        <v>500</v>
      </c>
      <c r="D1061">
        <v>100</v>
      </c>
      <c r="E1061">
        <v>0</v>
      </c>
      <c r="F1061">
        <v>13000</v>
      </c>
      <c r="G1061">
        <v>1000</v>
      </c>
      <c r="H1061">
        <v>2000</v>
      </c>
      <c r="I1061">
        <v>400</v>
      </c>
      <c r="J1061">
        <v>0</v>
      </c>
      <c r="K1061">
        <v>0</v>
      </c>
      <c r="L1061">
        <v>0</v>
      </c>
      <c r="M1061">
        <v>-8200</v>
      </c>
      <c r="N1061">
        <v>240001</v>
      </c>
      <c r="O1061">
        <v>100000</v>
      </c>
      <c r="P1061">
        <v>0</v>
      </c>
      <c r="Q1061">
        <v>0</v>
      </c>
      <c r="R1061">
        <v>0</v>
      </c>
    </row>
    <row r="1062" spans="1:18" x14ac:dyDescent="0.25">
      <c r="A1062" s="3">
        <v>42989</v>
      </c>
      <c r="B1062">
        <v>4000</v>
      </c>
      <c r="C1062">
        <v>500</v>
      </c>
      <c r="D1062">
        <v>100</v>
      </c>
      <c r="E1062">
        <v>0</v>
      </c>
      <c r="F1062">
        <v>13000</v>
      </c>
      <c r="G1062">
        <v>1000</v>
      </c>
      <c r="H1062">
        <v>2000</v>
      </c>
      <c r="I1062">
        <v>400</v>
      </c>
      <c r="J1062">
        <v>0</v>
      </c>
      <c r="K1062">
        <v>0</v>
      </c>
      <c r="L1062">
        <v>0</v>
      </c>
      <c r="M1062">
        <v>-8200</v>
      </c>
      <c r="N1062">
        <v>240001</v>
      </c>
      <c r="O1062">
        <v>100000</v>
      </c>
      <c r="P1062">
        <v>0</v>
      </c>
      <c r="Q1062">
        <v>0</v>
      </c>
      <c r="R1062">
        <v>0</v>
      </c>
    </row>
    <row r="1063" spans="1:18" x14ac:dyDescent="0.25">
      <c r="A1063" s="3">
        <v>42990</v>
      </c>
      <c r="B1063">
        <v>4000</v>
      </c>
      <c r="C1063">
        <v>500</v>
      </c>
      <c r="D1063">
        <v>100</v>
      </c>
      <c r="E1063">
        <v>0</v>
      </c>
      <c r="F1063">
        <v>13000</v>
      </c>
      <c r="G1063">
        <v>1000</v>
      </c>
      <c r="H1063">
        <v>2000</v>
      </c>
      <c r="I1063">
        <v>400</v>
      </c>
      <c r="J1063">
        <v>0</v>
      </c>
      <c r="K1063">
        <v>0</v>
      </c>
      <c r="L1063">
        <v>0</v>
      </c>
      <c r="M1063">
        <v>-8200</v>
      </c>
      <c r="N1063">
        <v>240001</v>
      </c>
      <c r="O1063">
        <v>100000</v>
      </c>
      <c r="P1063">
        <v>0</v>
      </c>
      <c r="Q1063">
        <v>0</v>
      </c>
      <c r="R1063">
        <v>0</v>
      </c>
    </row>
    <row r="1064" spans="1:18" x14ac:dyDescent="0.25">
      <c r="A1064" s="3">
        <v>42991</v>
      </c>
      <c r="B1064">
        <v>4000</v>
      </c>
      <c r="C1064">
        <v>500</v>
      </c>
      <c r="D1064">
        <v>100</v>
      </c>
      <c r="E1064">
        <v>0</v>
      </c>
      <c r="F1064">
        <v>13000</v>
      </c>
      <c r="G1064">
        <v>1000</v>
      </c>
      <c r="H1064">
        <v>2000</v>
      </c>
      <c r="I1064">
        <v>400</v>
      </c>
      <c r="J1064">
        <v>0</v>
      </c>
      <c r="K1064">
        <v>0</v>
      </c>
      <c r="L1064">
        <v>0</v>
      </c>
      <c r="M1064">
        <v>-8200</v>
      </c>
      <c r="N1064">
        <v>240001</v>
      </c>
      <c r="O1064">
        <v>100000</v>
      </c>
      <c r="P1064">
        <v>0</v>
      </c>
      <c r="Q1064">
        <v>0</v>
      </c>
      <c r="R1064">
        <v>0</v>
      </c>
    </row>
    <row r="1065" spans="1:18" x14ac:dyDescent="0.25">
      <c r="A1065" s="3">
        <v>42992</v>
      </c>
      <c r="B1065">
        <v>4000</v>
      </c>
      <c r="C1065">
        <v>500</v>
      </c>
      <c r="D1065">
        <v>100</v>
      </c>
      <c r="E1065">
        <v>0</v>
      </c>
      <c r="F1065">
        <v>13000</v>
      </c>
      <c r="G1065">
        <v>1000</v>
      </c>
      <c r="H1065">
        <v>2000</v>
      </c>
      <c r="I1065">
        <v>400</v>
      </c>
      <c r="J1065">
        <v>0</v>
      </c>
      <c r="K1065">
        <v>0</v>
      </c>
      <c r="L1065">
        <v>0</v>
      </c>
      <c r="M1065">
        <v>-8200</v>
      </c>
      <c r="N1065">
        <v>240001</v>
      </c>
      <c r="O1065">
        <v>100000</v>
      </c>
      <c r="P1065">
        <v>0</v>
      </c>
      <c r="Q1065">
        <v>0</v>
      </c>
      <c r="R1065">
        <v>0</v>
      </c>
    </row>
    <row r="1066" spans="1:18" x14ac:dyDescent="0.25">
      <c r="A1066" s="3">
        <v>42993</v>
      </c>
      <c r="B1066">
        <v>4000</v>
      </c>
      <c r="C1066">
        <v>500</v>
      </c>
      <c r="D1066">
        <v>100</v>
      </c>
      <c r="E1066">
        <v>0</v>
      </c>
      <c r="F1066">
        <v>13000</v>
      </c>
      <c r="G1066">
        <v>1000</v>
      </c>
      <c r="H1066">
        <v>2000</v>
      </c>
      <c r="I1066">
        <v>400</v>
      </c>
      <c r="J1066">
        <v>0</v>
      </c>
      <c r="K1066">
        <v>0</v>
      </c>
      <c r="L1066">
        <v>0</v>
      </c>
      <c r="M1066">
        <v>-8200</v>
      </c>
      <c r="N1066">
        <v>240001</v>
      </c>
      <c r="O1066">
        <v>100000</v>
      </c>
      <c r="P1066">
        <v>0</v>
      </c>
      <c r="Q1066">
        <v>0</v>
      </c>
      <c r="R1066">
        <v>0</v>
      </c>
    </row>
    <row r="1067" spans="1:18" x14ac:dyDescent="0.25">
      <c r="A1067" s="3">
        <v>42996</v>
      </c>
      <c r="B1067">
        <v>4000</v>
      </c>
      <c r="C1067">
        <v>500</v>
      </c>
      <c r="D1067">
        <v>100</v>
      </c>
      <c r="E1067">
        <v>0</v>
      </c>
      <c r="F1067">
        <v>13000</v>
      </c>
      <c r="G1067">
        <v>1000</v>
      </c>
      <c r="H1067">
        <v>2000</v>
      </c>
      <c r="I1067">
        <v>400</v>
      </c>
      <c r="J1067">
        <v>0</v>
      </c>
      <c r="K1067">
        <v>0</v>
      </c>
      <c r="L1067">
        <v>0</v>
      </c>
      <c r="M1067">
        <v>-8200</v>
      </c>
      <c r="N1067">
        <v>240001</v>
      </c>
      <c r="O1067">
        <v>100000</v>
      </c>
      <c r="P1067">
        <v>0</v>
      </c>
      <c r="Q1067">
        <v>0</v>
      </c>
      <c r="R1067">
        <v>0</v>
      </c>
    </row>
    <row r="1068" spans="1:18" x14ac:dyDescent="0.25">
      <c r="A1068" s="3">
        <v>42997</v>
      </c>
      <c r="B1068">
        <v>4000</v>
      </c>
      <c r="C1068">
        <v>500</v>
      </c>
      <c r="D1068">
        <v>100</v>
      </c>
      <c r="E1068">
        <v>0</v>
      </c>
      <c r="F1068">
        <v>13000</v>
      </c>
      <c r="G1068">
        <v>1000</v>
      </c>
      <c r="H1068">
        <v>2000</v>
      </c>
      <c r="I1068">
        <v>400</v>
      </c>
      <c r="J1068">
        <v>0</v>
      </c>
      <c r="K1068">
        <v>0</v>
      </c>
      <c r="L1068">
        <v>0</v>
      </c>
      <c r="M1068">
        <v>-8200</v>
      </c>
      <c r="N1068">
        <v>240001</v>
      </c>
      <c r="O1068">
        <v>100000</v>
      </c>
      <c r="P1068">
        <v>0</v>
      </c>
      <c r="Q1068">
        <v>0</v>
      </c>
      <c r="R1068">
        <v>0</v>
      </c>
    </row>
    <row r="1069" spans="1:18" x14ac:dyDescent="0.25">
      <c r="A1069" s="3">
        <v>42998</v>
      </c>
      <c r="B1069">
        <v>4000</v>
      </c>
      <c r="C1069">
        <v>500</v>
      </c>
      <c r="D1069">
        <v>100</v>
      </c>
      <c r="E1069">
        <v>0</v>
      </c>
      <c r="F1069">
        <v>13000</v>
      </c>
      <c r="G1069">
        <v>1000</v>
      </c>
      <c r="H1069">
        <v>2000</v>
      </c>
      <c r="I1069">
        <v>400</v>
      </c>
      <c r="J1069">
        <v>0</v>
      </c>
      <c r="K1069">
        <v>0</v>
      </c>
      <c r="L1069">
        <v>0</v>
      </c>
      <c r="M1069">
        <v>-8200</v>
      </c>
      <c r="N1069">
        <v>240001</v>
      </c>
      <c r="O1069">
        <v>100000</v>
      </c>
      <c r="P1069">
        <v>0</v>
      </c>
      <c r="Q1069">
        <v>0</v>
      </c>
      <c r="R1069">
        <v>0</v>
      </c>
    </row>
    <row r="1070" spans="1:18" x14ac:dyDescent="0.25">
      <c r="A1070" s="3">
        <v>42999</v>
      </c>
      <c r="B1070">
        <v>4000</v>
      </c>
      <c r="C1070">
        <v>500</v>
      </c>
      <c r="D1070">
        <v>100</v>
      </c>
      <c r="E1070">
        <v>0</v>
      </c>
      <c r="F1070">
        <v>13000</v>
      </c>
      <c r="G1070">
        <v>1000</v>
      </c>
      <c r="H1070">
        <v>2000</v>
      </c>
      <c r="I1070">
        <v>400</v>
      </c>
      <c r="J1070">
        <v>0</v>
      </c>
      <c r="K1070">
        <v>0</v>
      </c>
      <c r="L1070">
        <v>0</v>
      </c>
      <c r="M1070">
        <v>-8200</v>
      </c>
      <c r="N1070">
        <v>240001</v>
      </c>
      <c r="O1070">
        <v>100000</v>
      </c>
      <c r="P1070">
        <v>0</v>
      </c>
      <c r="Q1070">
        <v>0</v>
      </c>
      <c r="R1070">
        <v>0</v>
      </c>
    </row>
    <row r="1071" spans="1:18" x14ac:dyDescent="0.25">
      <c r="A1071" s="3">
        <v>43000</v>
      </c>
      <c r="B1071">
        <v>4000</v>
      </c>
      <c r="C1071">
        <v>500</v>
      </c>
      <c r="D1071">
        <v>100</v>
      </c>
      <c r="E1071">
        <v>0</v>
      </c>
      <c r="F1071">
        <v>13000</v>
      </c>
      <c r="G1071">
        <v>1000</v>
      </c>
      <c r="H1071">
        <v>2000</v>
      </c>
      <c r="I1071">
        <v>400</v>
      </c>
      <c r="J1071">
        <v>0</v>
      </c>
      <c r="K1071">
        <v>0</v>
      </c>
      <c r="L1071">
        <v>0</v>
      </c>
      <c r="M1071">
        <v>-8200</v>
      </c>
      <c r="N1071">
        <v>240001</v>
      </c>
      <c r="O1071">
        <v>100000</v>
      </c>
      <c r="P1071">
        <v>0</v>
      </c>
      <c r="Q1071">
        <v>0</v>
      </c>
      <c r="R1071">
        <v>0</v>
      </c>
    </row>
    <row r="1072" spans="1:18" x14ac:dyDescent="0.25">
      <c r="A1072" s="3">
        <v>43003</v>
      </c>
      <c r="B1072">
        <v>4000</v>
      </c>
      <c r="C1072">
        <v>500</v>
      </c>
      <c r="D1072">
        <v>100</v>
      </c>
      <c r="E1072">
        <v>0</v>
      </c>
      <c r="F1072">
        <v>13000</v>
      </c>
      <c r="G1072">
        <v>1000</v>
      </c>
      <c r="H1072">
        <v>2000</v>
      </c>
      <c r="I1072">
        <v>400</v>
      </c>
      <c r="J1072">
        <v>0</v>
      </c>
      <c r="K1072">
        <v>0</v>
      </c>
      <c r="L1072">
        <v>0</v>
      </c>
      <c r="M1072">
        <v>-8200</v>
      </c>
      <c r="N1072">
        <v>240001</v>
      </c>
      <c r="O1072">
        <v>100000</v>
      </c>
      <c r="P1072">
        <v>0</v>
      </c>
      <c r="Q1072">
        <v>0</v>
      </c>
      <c r="R1072">
        <v>0</v>
      </c>
    </row>
    <row r="1073" spans="1:18" x14ac:dyDescent="0.25">
      <c r="A1073" s="3">
        <v>43004</v>
      </c>
      <c r="B1073">
        <v>4000</v>
      </c>
      <c r="C1073">
        <v>500</v>
      </c>
      <c r="D1073">
        <v>100</v>
      </c>
      <c r="E1073">
        <v>0</v>
      </c>
      <c r="F1073">
        <v>13000</v>
      </c>
      <c r="G1073">
        <v>1000</v>
      </c>
      <c r="H1073">
        <v>2000</v>
      </c>
      <c r="I1073">
        <v>400</v>
      </c>
      <c r="J1073">
        <v>0</v>
      </c>
      <c r="K1073">
        <v>0</v>
      </c>
      <c r="L1073">
        <v>0</v>
      </c>
      <c r="M1073">
        <v>-8200</v>
      </c>
      <c r="N1073">
        <v>240001</v>
      </c>
      <c r="O1073">
        <v>100000</v>
      </c>
      <c r="P1073">
        <v>0</v>
      </c>
      <c r="Q1073">
        <v>0</v>
      </c>
      <c r="R1073">
        <v>0</v>
      </c>
    </row>
    <row r="1074" spans="1:18" x14ac:dyDescent="0.25">
      <c r="A1074" s="3">
        <v>43005</v>
      </c>
      <c r="B1074">
        <v>4000</v>
      </c>
      <c r="C1074">
        <v>500</v>
      </c>
      <c r="D1074">
        <v>100</v>
      </c>
      <c r="E1074">
        <v>0</v>
      </c>
      <c r="F1074">
        <v>13000</v>
      </c>
      <c r="G1074">
        <v>1000</v>
      </c>
      <c r="H1074">
        <v>2000</v>
      </c>
      <c r="I1074">
        <v>400</v>
      </c>
      <c r="J1074">
        <v>0</v>
      </c>
      <c r="K1074">
        <v>0</v>
      </c>
      <c r="L1074">
        <v>0</v>
      </c>
      <c r="M1074">
        <v>-8200</v>
      </c>
      <c r="N1074">
        <v>240001</v>
      </c>
      <c r="O1074">
        <v>100000</v>
      </c>
      <c r="P1074">
        <v>0</v>
      </c>
      <c r="Q1074">
        <v>0</v>
      </c>
      <c r="R1074">
        <v>0</v>
      </c>
    </row>
    <row r="1075" spans="1:18" x14ac:dyDescent="0.25">
      <c r="A1075" s="3">
        <v>43006</v>
      </c>
      <c r="B1075">
        <v>4000</v>
      </c>
      <c r="C1075">
        <v>500</v>
      </c>
      <c r="D1075">
        <v>100</v>
      </c>
      <c r="E1075">
        <v>0</v>
      </c>
      <c r="F1075">
        <v>13000</v>
      </c>
      <c r="G1075">
        <v>1000</v>
      </c>
      <c r="H1075">
        <v>2000</v>
      </c>
      <c r="I1075">
        <v>400</v>
      </c>
      <c r="J1075">
        <v>0</v>
      </c>
      <c r="K1075">
        <v>0</v>
      </c>
      <c r="L1075">
        <v>0</v>
      </c>
      <c r="M1075">
        <v>-8200</v>
      </c>
      <c r="N1075">
        <v>240001</v>
      </c>
      <c r="O1075">
        <v>100000</v>
      </c>
      <c r="P1075">
        <v>0</v>
      </c>
      <c r="Q1075">
        <v>0</v>
      </c>
      <c r="R1075">
        <v>0</v>
      </c>
    </row>
    <row r="1076" spans="1:18" x14ac:dyDescent="0.25">
      <c r="A1076" s="3">
        <v>43007</v>
      </c>
      <c r="B1076">
        <v>4000</v>
      </c>
      <c r="C1076">
        <v>500</v>
      </c>
      <c r="D1076">
        <v>100</v>
      </c>
      <c r="E1076">
        <v>0</v>
      </c>
      <c r="F1076">
        <v>13000</v>
      </c>
      <c r="G1076">
        <v>1000</v>
      </c>
      <c r="H1076">
        <v>2000</v>
      </c>
      <c r="I1076">
        <v>400</v>
      </c>
      <c r="J1076">
        <v>0</v>
      </c>
      <c r="K1076">
        <v>0</v>
      </c>
      <c r="L1076">
        <v>0</v>
      </c>
      <c r="M1076">
        <v>-8200</v>
      </c>
      <c r="N1076">
        <v>240001</v>
      </c>
      <c r="O1076">
        <v>100000</v>
      </c>
      <c r="P1076">
        <v>0</v>
      </c>
      <c r="Q1076">
        <v>0</v>
      </c>
      <c r="R1076">
        <v>0</v>
      </c>
    </row>
    <row r="1077" spans="1:18" x14ac:dyDescent="0.25">
      <c r="A1077" s="3">
        <v>43010</v>
      </c>
      <c r="B1077">
        <v>4000</v>
      </c>
      <c r="C1077">
        <v>500</v>
      </c>
      <c r="D1077">
        <v>100</v>
      </c>
      <c r="E1077">
        <v>0</v>
      </c>
      <c r="F1077">
        <v>13000</v>
      </c>
      <c r="G1077">
        <v>1000</v>
      </c>
      <c r="H1077">
        <v>2000</v>
      </c>
      <c r="I1077">
        <v>400</v>
      </c>
      <c r="J1077">
        <v>0</v>
      </c>
      <c r="K1077">
        <v>0</v>
      </c>
      <c r="L1077">
        <v>0</v>
      </c>
      <c r="M1077">
        <v>-8200</v>
      </c>
      <c r="N1077">
        <v>240001</v>
      </c>
      <c r="O1077">
        <v>100000</v>
      </c>
      <c r="P1077">
        <v>0</v>
      </c>
      <c r="Q1077">
        <v>0</v>
      </c>
      <c r="R1077">
        <v>0</v>
      </c>
    </row>
    <row r="1078" spans="1:18" x14ac:dyDescent="0.25">
      <c r="A1078" s="3">
        <v>43011</v>
      </c>
      <c r="B1078">
        <v>4000</v>
      </c>
      <c r="C1078">
        <v>500</v>
      </c>
      <c r="D1078">
        <v>100</v>
      </c>
      <c r="E1078">
        <v>0</v>
      </c>
      <c r="F1078">
        <v>13000</v>
      </c>
      <c r="G1078">
        <v>1000</v>
      </c>
      <c r="H1078">
        <v>2000</v>
      </c>
      <c r="I1078">
        <v>400</v>
      </c>
      <c r="J1078">
        <v>0</v>
      </c>
      <c r="K1078">
        <v>0</v>
      </c>
      <c r="L1078">
        <v>0</v>
      </c>
      <c r="M1078">
        <v>-8200</v>
      </c>
      <c r="N1078">
        <v>240001</v>
      </c>
      <c r="O1078">
        <v>100000</v>
      </c>
      <c r="P1078">
        <v>0</v>
      </c>
      <c r="Q1078">
        <v>0</v>
      </c>
      <c r="R1078">
        <v>0</v>
      </c>
    </row>
    <row r="1079" spans="1:18" x14ac:dyDescent="0.25">
      <c r="A1079" s="3">
        <v>43012</v>
      </c>
      <c r="B1079">
        <v>4000</v>
      </c>
      <c r="C1079">
        <v>500</v>
      </c>
      <c r="D1079">
        <v>100</v>
      </c>
      <c r="E1079">
        <v>0</v>
      </c>
      <c r="F1079">
        <v>13000</v>
      </c>
      <c r="G1079">
        <v>1000</v>
      </c>
      <c r="H1079">
        <v>2000</v>
      </c>
      <c r="I1079">
        <v>400</v>
      </c>
      <c r="J1079">
        <v>0</v>
      </c>
      <c r="K1079">
        <v>0</v>
      </c>
      <c r="L1079">
        <v>0</v>
      </c>
      <c r="M1079">
        <v>-8200</v>
      </c>
      <c r="N1079">
        <v>240001</v>
      </c>
      <c r="O1079">
        <v>100000</v>
      </c>
      <c r="P1079">
        <v>0</v>
      </c>
      <c r="Q1079">
        <v>0</v>
      </c>
      <c r="R1079">
        <v>0</v>
      </c>
    </row>
    <row r="1080" spans="1:18" x14ac:dyDescent="0.25">
      <c r="A1080" s="3">
        <v>43013</v>
      </c>
      <c r="B1080">
        <v>4000</v>
      </c>
      <c r="C1080">
        <v>500</v>
      </c>
      <c r="D1080">
        <v>100</v>
      </c>
      <c r="E1080">
        <v>0</v>
      </c>
      <c r="F1080">
        <v>13000</v>
      </c>
      <c r="G1080">
        <v>1000</v>
      </c>
      <c r="H1080">
        <v>2000</v>
      </c>
      <c r="I1080">
        <v>400</v>
      </c>
      <c r="J1080">
        <v>0</v>
      </c>
      <c r="K1080">
        <v>0</v>
      </c>
      <c r="L1080">
        <v>0</v>
      </c>
      <c r="M1080">
        <v>-8200</v>
      </c>
      <c r="N1080">
        <v>240001</v>
      </c>
      <c r="O1080">
        <v>100000</v>
      </c>
      <c r="P1080">
        <v>0</v>
      </c>
      <c r="Q1080">
        <v>0</v>
      </c>
      <c r="R1080">
        <v>0</v>
      </c>
    </row>
    <row r="1081" spans="1:18" x14ac:dyDescent="0.25">
      <c r="A1081" s="3">
        <v>43014</v>
      </c>
      <c r="B1081">
        <v>4000</v>
      </c>
      <c r="C1081">
        <v>500</v>
      </c>
      <c r="D1081">
        <v>100</v>
      </c>
      <c r="E1081">
        <v>0</v>
      </c>
      <c r="F1081">
        <v>13000</v>
      </c>
      <c r="G1081">
        <v>1000</v>
      </c>
      <c r="H1081">
        <v>2000</v>
      </c>
      <c r="I1081">
        <v>400</v>
      </c>
      <c r="J1081">
        <v>0</v>
      </c>
      <c r="K1081">
        <v>0</v>
      </c>
      <c r="L1081">
        <v>0</v>
      </c>
      <c r="M1081">
        <v>-8200</v>
      </c>
      <c r="N1081">
        <v>240001</v>
      </c>
      <c r="O1081">
        <v>100000</v>
      </c>
      <c r="P1081">
        <v>0</v>
      </c>
      <c r="Q1081">
        <v>0</v>
      </c>
      <c r="R1081">
        <v>0</v>
      </c>
    </row>
    <row r="1082" spans="1:18" x14ac:dyDescent="0.25">
      <c r="A1082" s="3">
        <v>43017</v>
      </c>
      <c r="B1082">
        <v>4000</v>
      </c>
      <c r="C1082">
        <v>500</v>
      </c>
      <c r="D1082">
        <v>100</v>
      </c>
      <c r="E1082">
        <v>0</v>
      </c>
      <c r="F1082">
        <v>13000</v>
      </c>
      <c r="G1082">
        <v>1000</v>
      </c>
      <c r="H1082">
        <v>2000</v>
      </c>
      <c r="I1082">
        <v>400</v>
      </c>
      <c r="J1082">
        <v>0</v>
      </c>
      <c r="K1082">
        <v>0</v>
      </c>
      <c r="L1082">
        <v>0</v>
      </c>
      <c r="M1082">
        <v>-8200</v>
      </c>
      <c r="N1082">
        <v>240001</v>
      </c>
      <c r="O1082">
        <v>100000</v>
      </c>
      <c r="P1082">
        <v>0</v>
      </c>
      <c r="Q1082">
        <v>0</v>
      </c>
      <c r="R1082">
        <v>0</v>
      </c>
    </row>
    <row r="1083" spans="1:18" x14ac:dyDescent="0.25">
      <c r="A1083" s="3">
        <v>43018</v>
      </c>
      <c r="B1083">
        <v>4000</v>
      </c>
      <c r="C1083">
        <v>500</v>
      </c>
      <c r="D1083">
        <v>100</v>
      </c>
      <c r="E1083">
        <v>0</v>
      </c>
      <c r="F1083">
        <v>13000</v>
      </c>
      <c r="G1083">
        <v>1000</v>
      </c>
      <c r="H1083">
        <v>2000</v>
      </c>
      <c r="I1083">
        <v>400</v>
      </c>
      <c r="J1083">
        <v>0</v>
      </c>
      <c r="K1083">
        <v>0</v>
      </c>
      <c r="L1083">
        <v>0</v>
      </c>
      <c r="M1083">
        <v>-8200</v>
      </c>
      <c r="N1083">
        <v>240001</v>
      </c>
      <c r="O1083">
        <v>100000</v>
      </c>
      <c r="P1083">
        <v>0</v>
      </c>
      <c r="Q1083">
        <v>0</v>
      </c>
      <c r="R1083">
        <v>0</v>
      </c>
    </row>
    <row r="1084" spans="1:18" x14ac:dyDescent="0.25">
      <c r="A1084" s="3">
        <v>43019</v>
      </c>
      <c r="B1084">
        <v>4000</v>
      </c>
      <c r="C1084">
        <v>500</v>
      </c>
      <c r="D1084">
        <v>100</v>
      </c>
      <c r="E1084">
        <v>0</v>
      </c>
      <c r="F1084">
        <v>13000</v>
      </c>
      <c r="G1084">
        <v>1000</v>
      </c>
      <c r="H1084">
        <v>2000</v>
      </c>
      <c r="I1084">
        <v>400</v>
      </c>
      <c r="J1084">
        <v>0</v>
      </c>
      <c r="K1084">
        <v>0</v>
      </c>
      <c r="L1084">
        <v>0</v>
      </c>
      <c r="M1084">
        <v>-8200</v>
      </c>
      <c r="N1084">
        <v>240001</v>
      </c>
      <c r="O1084">
        <v>100000</v>
      </c>
      <c r="P1084">
        <v>0</v>
      </c>
      <c r="Q1084">
        <v>0</v>
      </c>
      <c r="R1084">
        <v>0</v>
      </c>
    </row>
    <row r="1085" spans="1:18" x14ac:dyDescent="0.25">
      <c r="A1085" s="3">
        <v>43020</v>
      </c>
      <c r="B1085">
        <v>4000</v>
      </c>
      <c r="C1085">
        <v>500</v>
      </c>
      <c r="D1085">
        <v>100</v>
      </c>
      <c r="E1085">
        <v>0</v>
      </c>
      <c r="F1085">
        <v>13000</v>
      </c>
      <c r="G1085">
        <v>1000</v>
      </c>
      <c r="H1085">
        <v>2000</v>
      </c>
      <c r="I1085">
        <v>400</v>
      </c>
      <c r="J1085">
        <v>0</v>
      </c>
      <c r="K1085">
        <v>0</v>
      </c>
      <c r="L1085">
        <v>0</v>
      </c>
      <c r="M1085">
        <v>-8200</v>
      </c>
      <c r="N1085">
        <v>240001</v>
      </c>
      <c r="O1085">
        <v>100000</v>
      </c>
      <c r="P1085">
        <v>0</v>
      </c>
      <c r="Q1085">
        <v>0</v>
      </c>
      <c r="R1085">
        <v>0</v>
      </c>
    </row>
    <row r="1086" spans="1:18" x14ac:dyDescent="0.25">
      <c r="A1086" s="3">
        <v>43021</v>
      </c>
      <c r="B1086">
        <v>4000</v>
      </c>
      <c r="C1086">
        <v>500</v>
      </c>
      <c r="D1086">
        <v>100</v>
      </c>
      <c r="E1086">
        <v>0</v>
      </c>
      <c r="F1086">
        <v>13000</v>
      </c>
      <c r="G1086">
        <v>1000</v>
      </c>
      <c r="H1086">
        <v>2000</v>
      </c>
      <c r="I1086">
        <v>400</v>
      </c>
      <c r="J1086">
        <v>0</v>
      </c>
      <c r="K1086">
        <v>0</v>
      </c>
      <c r="L1086">
        <v>0</v>
      </c>
      <c r="M1086">
        <v>-8200</v>
      </c>
      <c r="N1086">
        <v>240001</v>
      </c>
      <c r="O1086">
        <v>100000</v>
      </c>
      <c r="P1086">
        <v>0</v>
      </c>
      <c r="Q1086">
        <v>0</v>
      </c>
      <c r="R1086">
        <v>0</v>
      </c>
    </row>
    <row r="1087" spans="1:18" x14ac:dyDescent="0.25">
      <c r="A1087" s="3">
        <v>43024</v>
      </c>
      <c r="B1087">
        <v>4000</v>
      </c>
      <c r="C1087">
        <v>500</v>
      </c>
      <c r="D1087">
        <v>100</v>
      </c>
      <c r="E1087">
        <v>0</v>
      </c>
      <c r="F1087">
        <v>13000</v>
      </c>
      <c r="G1087">
        <v>1000</v>
      </c>
      <c r="H1087">
        <v>2000</v>
      </c>
      <c r="I1087">
        <v>400</v>
      </c>
      <c r="J1087">
        <v>0</v>
      </c>
      <c r="K1087">
        <v>0</v>
      </c>
      <c r="L1087">
        <v>0</v>
      </c>
      <c r="M1087">
        <v>-8200</v>
      </c>
      <c r="N1087">
        <v>240001</v>
      </c>
      <c r="O1087">
        <v>100000</v>
      </c>
      <c r="P1087">
        <v>0</v>
      </c>
      <c r="Q1087">
        <v>0</v>
      </c>
      <c r="R1087">
        <v>0</v>
      </c>
    </row>
    <row r="1088" spans="1:18" x14ac:dyDescent="0.25">
      <c r="A1088" s="3">
        <v>43025</v>
      </c>
      <c r="B1088">
        <v>4000</v>
      </c>
      <c r="C1088">
        <v>500</v>
      </c>
      <c r="D1088">
        <v>100</v>
      </c>
      <c r="E1088">
        <v>0</v>
      </c>
      <c r="F1088">
        <v>13000</v>
      </c>
      <c r="G1088">
        <v>1000</v>
      </c>
      <c r="H1088">
        <v>2000</v>
      </c>
      <c r="I1088">
        <v>400</v>
      </c>
      <c r="J1088">
        <v>0</v>
      </c>
      <c r="K1088">
        <v>0</v>
      </c>
      <c r="L1088">
        <v>0</v>
      </c>
      <c r="M1088">
        <v>-8200</v>
      </c>
      <c r="N1088">
        <v>240001</v>
      </c>
      <c r="O1088">
        <v>100000</v>
      </c>
      <c r="P1088">
        <v>0</v>
      </c>
      <c r="Q1088">
        <v>0</v>
      </c>
      <c r="R1088">
        <v>0</v>
      </c>
    </row>
    <row r="1089" spans="1:18" x14ac:dyDescent="0.25">
      <c r="A1089" s="3">
        <v>43026</v>
      </c>
      <c r="B1089">
        <v>4000</v>
      </c>
      <c r="C1089">
        <v>500</v>
      </c>
      <c r="D1089">
        <v>100</v>
      </c>
      <c r="E1089">
        <v>0</v>
      </c>
      <c r="F1089">
        <v>13000</v>
      </c>
      <c r="G1089">
        <v>1000</v>
      </c>
      <c r="H1089">
        <v>2000</v>
      </c>
      <c r="I1089">
        <v>400</v>
      </c>
      <c r="J1089">
        <v>0</v>
      </c>
      <c r="K1089">
        <v>0</v>
      </c>
      <c r="L1089">
        <v>0</v>
      </c>
      <c r="M1089">
        <v>-8200</v>
      </c>
      <c r="N1089">
        <v>240001</v>
      </c>
      <c r="O1089">
        <v>100000</v>
      </c>
      <c r="P1089">
        <v>0</v>
      </c>
      <c r="Q1089">
        <v>0</v>
      </c>
      <c r="R1089">
        <v>0</v>
      </c>
    </row>
    <row r="1090" spans="1:18" x14ac:dyDescent="0.25">
      <c r="A1090" s="3">
        <v>43027</v>
      </c>
      <c r="B1090">
        <v>4000</v>
      </c>
      <c r="C1090">
        <v>500</v>
      </c>
      <c r="D1090">
        <v>100</v>
      </c>
      <c r="E1090">
        <v>0</v>
      </c>
      <c r="F1090">
        <v>13000</v>
      </c>
      <c r="G1090">
        <v>1000</v>
      </c>
      <c r="H1090">
        <v>2000</v>
      </c>
      <c r="I1090">
        <v>400</v>
      </c>
      <c r="J1090">
        <v>0</v>
      </c>
      <c r="K1090">
        <v>0</v>
      </c>
      <c r="L1090">
        <v>0</v>
      </c>
      <c r="M1090">
        <v>-8200</v>
      </c>
      <c r="N1090">
        <v>240001</v>
      </c>
      <c r="O1090">
        <v>100000</v>
      </c>
      <c r="P1090">
        <v>0</v>
      </c>
      <c r="Q1090">
        <v>0</v>
      </c>
      <c r="R1090">
        <v>0</v>
      </c>
    </row>
    <row r="1091" spans="1:18" x14ac:dyDescent="0.25">
      <c r="A1091" s="3">
        <v>43028</v>
      </c>
      <c r="B1091">
        <v>4000</v>
      </c>
      <c r="C1091">
        <v>500</v>
      </c>
      <c r="D1091">
        <v>100</v>
      </c>
      <c r="E1091">
        <v>0</v>
      </c>
      <c r="F1091">
        <v>13000</v>
      </c>
      <c r="G1091">
        <v>1000</v>
      </c>
      <c r="H1091">
        <v>2000</v>
      </c>
      <c r="I1091">
        <v>400</v>
      </c>
      <c r="J1091">
        <v>0</v>
      </c>
      <c r="K1091">
        <v>0</v>
      </c>
      <c r="L1091">
        <v>0</v>
      </c>
      <c r="M1091">
        <v>-8200</v>
      </c>
      <c r="N1091">
        <v>240001</v>
      </c>
      <c r="O1091">
        <v>100000</v>
      </c>
      <c r="P1091">
        <v>0</v>
      </c>
      <c r="Q1091">
        <v>0</v>
      </c>
      <c r="R1091">
        <v>0</v>
      </c>
    </row>
    <row r="1092" spans="1:18" x14ac:dyDescent="0.25">
      <c r="A1092" s="3">
        <v>43031</v>
      </c>
      <c r="B1092">
        <v>4000</v>
      </c>
      <c r="C1092">
        <v>500</v>
      </c>
      <c r="D1092">
        <v>100</v>
      </c>
      <c r="E1092">
        <v>0</v>
      </c>
      <c r="F1092">
        <v>13000</v>
      </c>
      <c r="G1092">
        <v>1000</v>
      </c>
      <c r="H1092">
        <v>2000</v>
      </c>
      <c r="I1092">
        <v>400</v>
      </c>
      <c r="J1092">
        <v>0</v>
      </c>
      <c r="K1092">
        <v>0</v>
      </c>
      <c r="L1092">
        <v>0</v>
      </c>
      <c r="M1092">
        <v>-8200</v>
      </c>
      <c r="N1092">
        <v>240001</v>
      </c>
      <c r="O1092">
        <v>100000</v>
      </c>
      <c r="P1092">
        <v>0</v>
      </c>
      <c r="Q1092">
        <v>0</v>
      </c>
      <c r="R1092">
        <v>0</v>
      </c>
    </row>
    <row r="1093" spans="1:18" x14ac:dyDescent="0.25">
      <c r="A1093" s="3">
        <v>43032</v>
      </c>
      <c r="B1093">
        <v>4000</v>
      </c>
      <c r="C1093">
        <v>500</v>
      </c>
      <c r="D1093">
        <v>100</v>
      </c>
      <c r="E1093">
        <v>0</v>
      </c>
      <c r="F1093">
        <v>13000</v>
      </c>
      <c r="G1093">
        <v>1000</v>
      </c>
      <c r="H1093">
        <v>2000</v>
      </c>
      <c r="I1093">
        <v>400</v>
      </c>
      <c r="J1093">
        <v>0</v>
      </c>
      <c r="K1093">
        <v>0</v>
      </c>
      <c r="L1093">
        <v>0</v>
      </c>
      <c r="M1093">
        <v>-8200</v>
      </c>
      <c r="N1093">
        <v>240001</v>
      </c>
      <c r="O1093">
        <v>100000</v>
      </c>
      <c r="P1093">
        <v>0</v>
      </c>
      <c r="Q1093">
        <v>0</v>
      </c>
      <c r="R1093">
        <v>0</v>
      </c>
    </row>
    <row r="1094" spans="1:18" x14ac:dyDescent="0.25">
      <c r="A1094" s="3">
        <v>43033</v>
      </c>
      <c r="B1094">
        <v>4000</v>
      </c>
      <c r="C1094">
        <v>500</v>
      </c>
      <c r="D1094">
        <v>100</v>
      </c>
      <c r="E1094">
        <v>0</v>
      </c>
      <c r="F1094">
        <v>13000</v>
      </c>
      <c r="G1094">
        <v>1000</v>
      </c>
      <c r="H1094">
        <v>2000</v>
      </c>
      <c r="I1094">
        <v>400</v>
      </c>
      <c r="J1094">
        <v>0</v>
      </c>
      <c r="K1094">
        <v>0</v>
      </c>
      <c r="L1094">
        <v>0</v>
      </c>
      <c r="M1094">
        <v>-8200</v>
      </c>
      <c r="N1094">
        <v>240001</v>
      </c>
      <c r="O1094">
        <v>100000</v>
      </c>
      <c r="P1094">
        <v>0</v>
      </c>
      <c r="Q1094">
        <v>0</v>
      </c>
      <c r="R1094">
        <v>0</v>
      </c>
    </row>
    <row r="1095" spans="1:18" x14ac:dyDescent="0.25">
      <c r="A1095" s="3">
        <v>43034</v>
      </c>
      <c r="B1095">
        <v>4000</v>
      </c>
      <c r="C1095">
        <v>500</v>
      </c>
      <c r="D1095">
        <v>100</v>
      </c>
      <c r="E1095">
        <v>0</v>
      </c>
      <c r="F1095">
        <v>13000</v>
      </c>
      <c r="G1095">
        <v>1000</v>
      </c>
      <c r="H1095">
        <v>2000</v>
      </c>
      <c r="I1095">
        <v>400</v>
      </c>
      <c r="J1095">
        <v>0</v>
      </c>
      <c r="K1095">
        <v>0</v>
      </c>
      <c r="L1095">
        <v>0</v>
      </c>
      <c r="M1095">
        <v>-8200</v>
      </c>
      <c r="N1095">
        <v>240001</v>
      </c>
      <c r="O1095">
        <v>100000</v>
      </c>
      <c r="P1095">
        <v>0</v>
      </c>
      <c r="Q1095">
        <v>0</v>
      </c>
      <c r="R1095">
        <v>0</v>
      </c>
    </row>
    <row r="1096" spans="1:18" x14ac:dyDescent="0.25">
      <c r="A1096" s="3">
        <v>43035</v>
      </c>
      <c r="B1096">
        <v>4000</v>
      </c>
      <c r="C1096">
        <v>500</v>
      </c>
      <c r="D1096">
        <v>100</v>
      </c>
      <c r="E1096">
        <v>0</v>
      </c>
      <c r="F1096">
        <v>13000</v>
      </c>
      <c r="G1096">
        <v>1000</v>
      </c>
      <c r="H1096">
        <v>2000</v>
      </c>
      <c r="I1096">
        <v>400</v>
      </c>
      <c r="J1096">
        <v>0</v>
      </c>
      <c r="K1096">
        <v>0</v>
      </c>
      <c r="L1096">
        <v>0</v>
      </c>
      <c r="M1096">
        <v>-8200</v>
      </c>
      <c r="N1096">
        <v>240001</v>
      </c>
      <c r="O1096">
        <v>100000</v>
      </c>
      <c r="P1096">
        <v>0</v>
      </c>
      <c r="Q1096">
        <v>0</v>
      </c>
      <c r="R1096">
        <v>0</v>
      </c>
    </row>
    <row r="1097" spans="1:18" x14ac:dyDescent="0.25">
      <c r="A1097" s="3">
        <v>43038</v>
      </c>
      <c r="B1097">
        <v>4000</v>
      </c>
      <c r="C1097">
        <v>500</v>
      </c>
      <c r="D1097">
        <v>100</v>
      </c>
      <c r="E1097">
        <v>0</v>
      </c>
      <c r="F1097">
        <v>13000</v>
      </c>
      <c r="G1097">
        <v>1000</v>
      </c>
      <c r="H1097">
        <v>2000</v>
      </c>
      <c r="I1097">
        <v>400</v>
      </c>
      <c r="J1097">
        <v>0</v>
      </c>
      <c r="K1097">
        <v>0</v>
      </c>
      <c r="L1097">
        <v>0</v>
      </c>
      <c r="M1097">
        <v>-8200</v>
      </c>
      <c r="N1097">
        <v>240001</v>
      </c>
      <c r="O1097">
        <v>100000</v>
      </c>
      <c r="P1097">
        <v>0</v>
      </c>
      <c r="Q1097">
        <v>0</v>
      </c>
      <c r="R1097">
        <v>0</v>
      </c>
    </row>
    <row r="1098" spans="1:18" x14ac:dyDescent="0.25">
      <c r="A1098" s="3">
        <v>43039</v>
      </c>
      <c r="B1098">
        <v>4000</v>
      </c>
      <c r="C1098">
        <v>500</v>
      </c>
      <c r="D1098">
        <v>100</v>
      </c>
      <c r="E1098">
        <v>0</v>
      </c>
      <c r="F1098">
        <v>13000</v>
      </c>
      <c r="G1098">
        <v>1000</v>
      </c>
      <c r="H1098">
        <v>2000</v>
      </c>
      <c r="I1098">
        <v>400</v>
      </c>
      <c r="J1098">
        <v>0</v>
      </c>
      <c r="K1098">
        <v>0</v>
      </c>
      <c r="L1098">
        <v>0</v>
      </c>
      <c r="M1098">
        <v>-8200</v>
      </c>
      <c r="N1098">
        <v>240001</v>
      </c>
      <c r="O1098">
        <v>100000</v>
      </c>
      <c r="P1098">
        <v>0</v>
      </c>
      <c r="Q1098">
        <v>0</v>
      </c>
      <c r="R1098">
        <v>0</v>
      </c>
    </row>
    <row r="1099" spans="1:18" x14ac:dyDescent="0.25">
      <c r="A1099" s="3">
        <v>43040</v>
      </c>
      <c r="B1099">
        <v>4000</v>
      </c>
      <c r="C1099">
        <v>500</v>
      </c>
      <c r="D1099">
        <v>100</v>
      </c>
      <c r="E1099">
        <v>0</v>
      </c>
      <c r="F1099">
        <v>13000</v>
      </c>
      <c r="G1099">
        <v>1000</v>
      </c>
      <c r="H1099">
        <v>2000</v>
      </c>
      <c r="I1099">
        <v>400</v>
      </c>
      <c r="J1099">
        <v>0</v>
      </c>
      <c r="K1099">
        <v>0</v>
      </c>
      <c r="L1099">
        <v>0</v>
      </c>
      <c r="M1099">
        <v>-8200</v>
      </c>
      <c r="N1099">
        <v>240001</v>
      </c>
      <c r="O1099">
        <v>100000</v>
      </c>
      <c r="P1099">
        <v>0</v>
      </c>
      <c r="Q1099">
        <v>0</v>
      </c>
      <c r="R1099">
        <v>0</v>
      </c>
    </row>
    <row r="1100" spans="1:18" x14ac:dyDescent="0.25">
      <c r="A1100" s="3">
        <v>43041</v>
      </c>
      <c r="B1100">
        <v>4000</v>
      </c>
      <c r="C1100">
        <v>500</v>
      </c>
      <c r="D1100">
        <v>100</v>
      </c>
      <c r="E1100">
        <v>0</v>
      </c>
      <c r="F1100">
        <v>13000</v>
      </c>
      <c r="G1100">
        <v>1000</v>
      </c>
      <c r="H1100">
        <v>2000</v>
      </c>
      <c r="I1100">
        <v>400</v>
      </c>
      <c r="J1100">
        <v>0</v>
      </c>
      <c r="K1100">
        <v>0</v>
      </c>
      <c r="L1100">
        <v>0</v>
      </c>
      <c r="M1100">
        <v>-8200</v>
      </c>
      <c r="N1100">
        <v>240001</v>
      </c>
      <c r="O1100">
        <v>100000</v>
      </c>
      <c r="P1100">
        <v>0</v>
      </c>
      <c r="Q1100">
        <v>0</v>
      </c>
      <c r="R1100">
        <v>0</v>
      </c>
    </row>
    <row r="1101" spans="1:18" x14ac:dyDescent="0.25">
      <c r="A1101" s="3">
        <v>43042</v>
      </c>
      <c r="B1101">
        <v>4000</v>
      </c>
      <c r="C1101">
        <v>500</v>
      </c>
      <c r="D1101">
        <v>100</v>
      </c>
      <c r="E1101">
        <v>0</v>
      </c>
      <c r="F1101">
        <v>13000</v>
      </c>
      <c r="G1101">
        <v>1000</v>
      </c>
      <c r="H1101">
        <v>2000</v>
      </c>
      <c r="I1101">
        <v>400</v>
      </c>
      <c r="J1101">
        <v>0</v>
      </c>
      <c r="K1101">
        <v>0</v>
      </c>
      <c r="L1101">
        <v>0</v>
      </c>
      <c r="M1101">
        <v>-8200</v>
      </c>
      <c r="N1101">
        <v>240001</v>
      </c>
      <c r="O1101">
        <v>100000</v>
      </c>
      <c r="P1101">
        <v>0</v>
      </c>
      <c r="Q1101">
        <v>0</v>
      </c>
      <c r="R1101">
        <v>0</v>
      </c>
    </row>
    <row r="1102" spans="1:18" x14ac:dyDescent="0.25">
      <c r="A1102" s="3">
        <v>43045</v>
      </c>
      <c r="B1102">
        <v>4000</v>
      </c>
      <c r="C1102">
        <v>500</v>
      </c>
      <c r="D1102">
        <v>100</v>
      </c>
      <c r="E1102">
        <v>0</v>
      </c>
      <c r="F1102">
        <v>13000</v>
      </c>
      <c r="G1102">
        <v>1000</v>
      </c>
      <c r="H1102">
        <v>2000</v>
      </c>
      <c r="I1102">
        <v>400</v>
      </c>
      <c r="J1102">
        <v>0</v>
      </c>
      <c r="K1102">
        <v>0</v>
      </c>
      <c r="L1102">
        <v>0</v>
      </c>
      <c r="M1102">
        <v>-8200</v>
      </c>
      <c r="N1102">
        <v>240001</v>
      </c>
      <c r="O1102">
        <v>100000</v>
      </c>
      <c r="P1102">
        <v>0</v>
      </c>
      <c r="Q1102">
        <v>0</v>
      </c>
      <c r="R1102">
        <v>0</v>
      </c>
    </row>
    <row r="1103" spans="1:18" x14ac:dyDescent="0.25">
      <c r="A1103" s="3">
        <v>43046</v>
      </c>
      <c r="B1103">
        <v>4000</v>
      </c>
      <c r="C1103">
        <v>500</v>
      </c>
      <c r="D1103">
        <v>100</v>
      </c>
      <c r="E1103">
        <v>0</v>
      </c>
      <c r="F1103">
        <v>13000</v>
      </c>
      <c r="G1103">
        <v>1000</v>
      </c>
      <c r="H1103">
        <v>2000</v>
      </c>
      <c r="I1103">
        <v>400</v>
      </c>
      <c r="J1103">
        <v>0</v>
      </c>
      <c r="K1103">
        <v>0</v>
      </c>
      <c r="L1103">
        <v>0</v>
      </c>
      <c r="M1103">
        <v>-8200</v>
      </c>
      <c r="N1103">
        <v>240001</v>
      </c>
      <c r="O1103">
        <v>100000</v>
      </c>
      <c r="P1103">
        <v>0</v>
      </c>
      <c r="Q1103">
        <v>0</v>
      </c>
      <c r="R1103">
        <v>0</v>
      </c>
    </row>
    <row r="1104" spans="1:18" x14ac:dyDescent="0.25">
      <c r="A1104" s="3">
        <v>43047</v>
      </c>
      <c r="B1104">
        <v>4000</v>
      </c>
      <c r="C1104">
        <v>500</v>
      </c>
      <c r="D1104">
        <v>100</v>
      </c>
      <c r="E1104">
        <v>0</v>
      </c>
      <c r="F1104">
        <v>13000</v>
      </c>
      <c r="G1104">
        <v>1000</v>
      </c>
      <c r="H1104">
        <v>2000</v>
      </c>
      <c r="I1104">
        <v>400</v>
      </c>
      <c r="J1104">
        <v>0</v>
      </c>
      <c r="K1104">
        <v>0</v>
      </c>
      <c r="L1104">
        <v>0</v>
      </c>
      <c r="M1104">
        <v>-8200</v>
      </c>
      <c r="N1104">
        <v>240001</v>
      </c>
      <c r="O1104">
        <v>100000</v>
      </c>
      <c r="P1104">
        <v>0</v>
      </c>
      <c r="Q1104">
        <v>0</v>
      </c>
      <c r="R1104">
        <v>0</v>
      </c>
    </row>
    <row r="1105" spans="1:18" x14ac:dyDescent="0.25">
      <c r="A1105" s="3">
        <v>43048</v>
      </c>
      <c r="B1105">
        <v>4000</v>
      </c>
      <c r="C1105">
        <v>500</v>
      </c>
      <c r="D1105">
        <v>100</v>
      </c>
      <c r="E1105">
        <v>0</v>
      </c>
      <c r="F1105">
        <v>13000</v>
      </c>
      <c r="G1105">
        <v>1000</v>
      </c>
      <c r="H1105">
        <v>2000</v>
      </c>
      <c r="I1105">
        <v>400</v>
      </c>
      <c r="J1105">
        <v>0</v>
      </c>
      <c r="K1105">
        <v>0</v>
      </c>
      <c r="L1105">
        <v>0</v>
      </c>
      <c r="M1105">
        <v>-8200</v>
      </c>
      <c r="N1105">
        <v>240001</v>
      </c>
      <c r="O1105">
        <v>100000</v>
      </c>
      <c r="P1105">
        <v>0</v>
      </c>
      <c r="Q1105">
        <v>0</v>
      </c>
      <c r="R1105">
        <v>0</v>
      </c>
    </row>
    <row r="1106" spans="1:18" x14ac:dyDescent="0.25">
      <c r="A1106" s="3">
        <v>43049</v>
      </c>
      <c r="B1106">
        <v>4000</v>
      </c>
      <c r="C1106">
        <v>500</v>
      </c>
      <c r="D1106">
        <v>100</v>
      </c>
      <c r="E1106">
        <v>0</v>
      </c>
      <c r="F1106">
        <v>13000</v>
      </c>
      <c r="G1106">
        <v>1000</v>
      </c>
      <c r="H1106">
        <v>2000</v>
      </c>
      <c r="I1106">
        <v>400</v>
      </c>
      <c r="J1106">
        <v>0</v>
      </c>
      <c r="K1106">
        <v>0</v>
      </c>
      <c r="L1106">
        <v>0</v>
      </c>
      <c r="M1106">
        <v>-8200</v>
      </c>
      <c r="N1106">
        <v>240001</v>
      </c>
      <c r="O1106">
        <v>100000</v>
      </c>
      <c r="P1106">
        <v>0</v>
      </c>
      <c r="Q1106">
        <v>0</v>
      </c>
      <c r="R1106">
        <v>0</v>
      </c>
    </row>
    <row r="1107" spans="1:18" x14ac:dyDescent="0.25">
      <c r="A1107" s="3">
        <v>43052</v>
      </c>
      <c r="B1107">
        <v>4000</v>
      </c>
      <c r="C1107">
        <v>500</v>
      </c>
      <c r="D1107">
        <v>100</v>
      </c>
      <c r="E1107">
        <v>0</v>
      </c>
      <c r="F1107">
        <v>13000</v>
      </c>
      <c r="G1107">
        <v>1000</v>
      </c>
      <c r="H1107">
        <v>2000</v>
      </c>
      <c r="I1107">
        <v>400</v>
      </c>
      <c r="J1107">
        <v>0</v>
      </c>
      <c r="K1107">
        <v>0</v>
      </c>
      <c r="L1107">
        <v>0</v>
      </c>
      <c r="M1107">
        <v>-8200</v>
      </c>
      <c r="N1107">
        <v>240001</v>
      </c>
      <c r="O1107">
        <v>100000</v>
      </c>
      <c r="P1107">
        <v>0</v>
      </c>
      <c r="Q1107">
        <v>0</v>
      </c>
      <c r="R1107">
        <v>0</v>
      </c>
    </row>
    <row r="1108" spans="1:18" x14ac:dyDescent="0.25">
      <c r="A1108" s="3">
        <v>43053</v>
      </c>
      <c r="B1108">
        <v>4000</v>
      </c>
      <c r="C1108">
        <v>500</v>
      </c>
      <c r="D1108">
        <v>100</v>
      </c>
      <c r="E1108">
        <v>0</v>
      </c>
      <c r="F1108">
        <v>13000</v>
      </c>
      <c r="G1108">
        <v>1000</v>
      </c>
      <c r="H1108">
        <v>2000</v>
      </c>
      <c r="I1108">
        <v>400</v>
      </c>
      <c r="J1108">
        <v>0</v>
      </c>
      <c r="K1108">
        <v>0</v>
      </c>
      <c r="L1108">
        <v>0</v>
      </c>
      <c r="M1108">
        <v>-8200</v>
      </c>
      <c r="N1108">
        <v>240001</v>
      </c>
      <c r="O1108">
        <v>100000</v>
      </c>
      <c r="P1108">
        <v>0</v>
      </c>
      <c r="Q1108">
        <v>0</v>
      </c>
      <c r="R1108">
        <v>0</v>
      </c>
    </row>
    <row r="1109" spans="1:18" x14ac:dyDescent="0.25">
      <c r="A1109" s="3">
        <v>43054</v>
      </c>
      <c r="B1109">
        <v>4000</v>
      </c>
      <c r="C1109">
        <v>500</v>
      </c>
      <c r="D1109">
        <v>100</v>
      </c>
      <c r="E1109">
        <v>0</v>
      </c>
      <c r="F1109">
        <v>13000</v>
      </c>
      <c r="G1109">
        <v>1000</v>
      </c>
      <c r="H1109">
        <v>2000</v>
      </c>
      <c r="I1109">
        <v>400</v>
      </c>
      <c r="J1109">
        <v>0</v>
      </c>
      <c r="K1109">
        <v>0</v>
      </c>
      <c r="L1109">
        <v>0</v>
      </c>
      <c r="M1109">
        <v>-8200</v>
      </c>
      <c r="N1109">
        <v>240001</v>
      </c>
      <c r="O1109">
        <v>100000</v>
      </c>
      <c r="P1109">
        <v>0</v>
      </c>
      <c r="Q1109">
        <v>0</v>
      </c>
      <c r="R1109">
        <v>0</v>
      </c>
    </row>
    <row r="1110" spans="1:18" x14ac:dyDescent="0.25">
      <c r="A1110" s="3">
        <v>43055</v>
      </c>
      <c r="B1110">
        <v>4000</v>
      </c>
      <c r="C1110">
        <v>500</v>
      </c>
      <c r="D1110">
        <v>100</v>
      </c>
      <c r="E1110">
        <v>0</v>
      </c>
      <c r="F1110">
        <v>13000</v>
      </c>
      <c r="G1110">
        <v>1000</v>
      </c>
      <c r="H1110">
        <v>2000</v>
      </c>
      <c r="I1110">
        <v>400</v>
      </c>
      <c r="J1110">
        <v>0</v>
      </c>
      <c r="K1110">
        <v>0</v>
      </c>
      <c r="L1110">
        <v>0</v>
      </c>
      <c r="M1110">
        <v>-8200</v>
      </c>
      <c r="N1110">
        <v>240001</v>
      </c>
      <c r="O1110">
        <v>100000</v>
      </c>
      <c r="P1110">
        <v>0</v>
      </c>
      <c r="Q1110">
        <v>0</v>
      </c>
      <c r="R1110">
        <v>0</v>
      </c>
    </row>
    <row r="1111" spans="1:18" x14ac:dyDescent="0.25">
      <c r="A1111" s="3">
        <v>43056</v>
      </c>
      <c r="B1111">
        <v>4000</v>
      </c>
      <c r="C1111">
        <v>500</v>
      </c>
      <c r="D1111">
        <v>100</v>
      </c>
      <c r="E1111">
        <v>0</v>
      </c>
      <c r="F1111">
        <v>13000</v>
      </c>
      <c r="G1111">
        <v>1000</v>
      </c>
      <c r="H1111">
        <v>2000</v>
      </c>
      <c r="I1111">
        <v>400</v>
      </c>
      <c r="J1111">
        <v>0</v>
      </c>
      <c r="K1111">
        <v>0</v>
      </c>
      <c r="L1111">
        <v>0</v>
      </c>
      <c r="M1111">
        <v>-8200</v>
      </c>
      <c r="N1111">
        <v>240001</v>
      </c>
      <c r="O1111">
        <v>100000</v>
      </c>
      <c r="P1111">
        <v>0</v>
      </c>
      <c r="Q1111">
        <v>0</v>
      </c>
      <c r="R1111">
        <v>0</v>
      </c>
    </row>
    <row r="1112" spans="1:18" x14ac:dyDescent="0.25">
      <c r="A1112" s="3">
        <v>43059</v>
      </c>
      <c r="B1112">
        <v>4000</v>
      </c>
      <c r="C1112">
        <v>500</v>
      </c>
      <c r="D1112">
        <v>100</v>
      </c>
      <c r="E1112">
        <v>0</v>
      </c>
      <c r="F1112">
        <v>13000</v>
      </c>
      <c r="G1112">
        <v>1000</v>
      </c>
      <c r="H1112">
        <v>2000</v>
      </c>
      <c r="I1112">
        <v>400</v>
      </c>
      <c r="J1112">
        <v>0</v>
      </c>
      <c r="K1112">
        <v>0</v>
      </c>
      <c r="L1112">
        <v>0</v>
      </c>
      <c r="M1112">
        <v>-8200</v>
      </c>
      <c r="N1112">
        <v>240001</v>
      </c>
      <c r="O1112">
        <v>100000</v>
      </c>
      <c r="P1112">
        <v>0</v>
      </c>
      <c r="Q1112">
        <v>0</v>
      </c>
      <c r="R1112">
        <v>0</v>
      </c>
    </row>
    <row r="1113" spans="1:18" x14ac:dyDescent="0.25">
      <c r="A1113" s="3">
        <v>43060</v>
      </c>
      <c r="B1113">
        <v>4000</v>
      </c>
      <c r="C1113">
        <v>500</v>
      </c>
      <c r="D1113">
        <v>100</v>
      </c>
      <c r="E1113">
        <v>0</v>
      </c>
      <c r="F1113">
        <v>13000</v>
      </c>
      <c r="G1113">
        <v>1000</v>
      </c>
      <c r="H1113">
        <v>2000</v>
      </c>
      <c r="I1113">
        <v>400</v>
      </c>
      <c r="J1113">
        <v>0</v>
      </c>
      <c r="K1113">
        <v>0</v>
      </c>
      <c r="L1113">
        <v>0</v>
      </c>
      <c r="M1113">
        <v>-8200</v>
      </c>
      <c r="N1113">
        <v>240001</v>
      </c>
      <c r="O1113">
        <v>100000</v>
      </c>
      <c r="P1113">
        <v>0</v>
      </c>
      <c r="Q1113">
        <v>0</v>
      </c>
      <c r="R1113">
        <v>0</v>
      </c>
    </row>
    <row r="1114" spans="1:18" x14ac:dyDescent="0.25">
      <c r="A1114" s="3">
        <v>43061</v>
      </c>
      <c r="B1114">
        <v>4000</v>
      </c>
      <c r="C1114">
        <v>500</v>
      </c>
      <c r="D1114">
        <v>100</v>
      </c>
      <c r="E1114">
        <v>0</v>
      </c>
      <c r="F1114">
        <v>13000</v>
      </c>
      <c r="G1114">
        <v>1000</v>
      </c>
      <c r="H1114">
        <v>2000</v>
      </c>
      <c r="I1114">
        <v>400</v>
      </c>
      <c r="J1114">
        <v>0</v>
      </c>
      <c r="K1114">
        <v>0</v>
      </c>
      <c r="L1114">
        <v>0</v>
      </c>
      <c r="M1114">
        <v>-8200</v>
      </c>
      <c r="N1114">
        <v>240001</v>
      </c>
      <c r="O1114">
        <v>100000</v>
      </c>
      <c r="P1114">
        <v>0</v>
      </c>
      <c r="Q1114">
        <v>0</v>
      </c>
      <c r="R1114">
        <v>0</v>
      </c>
    </row>
    <row r="1115" spans="1:18" x14ac:dyDescent="0.25">
      <c r="A1115" s="3">
        <v>43062</v>
      </c>
      <c r="B1115">
        <v>4000</v>
      </c>
      <c r="C1115">
        <v>500</v>
      </c>
      <c r="D1115">
        <v>100</v>
      </c>
      <c r="E1115">
        <v>0</v>
      </c>
      <c r="F1115">
        <v>13000</v>
      </c>
      <c r="G1115">
        <v>1000</v>
      </c>
      <c r="H1115">
        <v>2000</v>
      </c>
      <c r="I1115">
        <v>400</v>
      </c>
      <c r="J1115">
        <v>0</v>
      </c>
      <c r="K1115">
        <v>0</v>
      </c>
      <c r="L1115">
        <v>0</v>
      </c>
      <c r="M1115">
        <v>-8200</v>
      </c>
      <c r="N1115">
        <v>240001</v>
      </c>
      <c r="O1115">
        <v>100000</v>
      </c>
      <c r="P1115">
        <v>0</v>
      </c>
      <c r="Q1115">
        <v>0</v>
      </c>
      <c r="R1115">
        <v>0</v>
      </c>
    </row>
    <row r="1116" spans="1:18" x14ac:dyDescent="0.25">
      <c r="A1116" s="3">
        <v>43063</v>
      </c>
      <c r="B1116">
        <v>4000</v>
      </c>
      <c r="C1116">
        <v>500</v>
      </c>
      <c r="D1116">
        <v>100</v>
      </c>
      <c r="E1116">
        <v>0</v>
      </c>
      <c r="F1116">
        <v>13000</v>
      </c>
      <c r="G1116">
        <v>1000</v>
      </c>
      <c r="H1116">
        <v>2000</v>
      </c>
      <c r="I1116">
        <v>400</v>
      </c>
      <c r="J1116">
        <v>0</v>
      </c>
      <c r="K1116">
        <v>0</v>
      </c>
      <c r="L1116">
        <v>0</v>
      </c>
      <c r="M1116">
        <v>-8200</v>
      </c>
      <c r="N1116">
        <v>240001</v>
      </c>
      <c r="O1116">
        <v>100000</v>
      </c>
      <c r="P1116">
        <v>0</v>
      </c>
      <c r="Q1116">
        <v>0</v>
      </c>
      <c r="R1116">
        <v>0</v>
      </c>
    </row>
    <row r="1117" spans="1:18" x14ac:dyDescent="0.25">
      <c r="A1117" s="3">
        <v>43066</v>
      </c>
      <c r="B1117">
        <v>4000</v>
      </c>
      <c r="C1117">
        <v>500</v>
      </c>
      <c r="D1117">
        <v>100</v>
      </c>
      <c r="E1117">
        <v>0</v>
      </c>
      <c r="F1117">
        <v>13000</v>
      </c>
      <c r="G1117">
        <v>1000</v>
      </c>
      <c r="H1117">
        <v>2000</v>
      </c>
      <c r="I1117">
        <v>400</v>
      </c>
      <c r="J1117">
        <v>0</v>
      </c>
      <c r="K1117">
        <v>0</v>
      </c>
      <c r="L1117">
        <v>0</v>
      </c>
      <c r="M1117">
        <v>-8200</v>
      </c>
      <c r="N1117">
        <v>240001</v>
      </c>
      <c r="O1117">
        <v>100000</v>
      </c>
      <c r="P1117">
        <v>0</v>
      </c>
      <c r="Q1117">
        <v>0</v>
      </c>
      <c r="R1117">
        <v>0</v>
      </c>
    </row>
    <row r="1118" spans="1:18" x14ac:dyDescent="0.25">
      <c r="A1118" s="3">
        <v>43067</v>
      </c>
      <c r="B1118">
        <v>4000</v>
      </c>
      <c r="C1118">
        <v>500</v>
      </c>
      <c r="D1118">
        <v>100</v>
      </c>
      <c r="E1118">
        <v>0</v>
      </c>
      <c r="F1118">
        <v>13000</v>
      </c>
      <c r="G1118">
        <v>1000</v>
      </c>
      <c r="H1118">
        <v>2000</v>
      </c>
      <c r="I1118">
        <v>400</v>
      </c>
      <c r="J1118">
        <v>0</v>
      </c>
      <c r="K1118">
        <v>0</v>
      </c>
      <c r="L1118">
        <v>0</v>
      </c>
      <c r="M1118">
        <v>-8200</v>
      </c>
      <c r="N1118">
        <v>240001</v>
      </c>
      <c r="O1118">
        <v>100000</v>
      </c>
      <c r="P1118">
        <v>0</v>
      </c>
      <c r="Q1118">
        <v>0</v>
      </c>
      <c r="R1118">
        <v>0</v>
      </c>
    </row>
    <row r="1119" spans="1:18" x14ac:dyDescent="0.25">
      <c r="A1119" s="3">
        <v>43068</v>
      </c>
      <c r="B1119">
        <v>4000</v>
      </c>
      <c r="C1119">
        <v>500</v>
      </c>
      <c r="D1119">
        <v>100</v>
      </c>
      <c r="E1119">
        <v>0</v>
      </c>
      <c r="F1119">
        <v>13000</v>
      </c>
      <c r="G1119">
        <v>1000</v>
      </c>
      <c r="H1119">
        <v>2000</v>
      </c>
      <c r="I1119">
        <v>400</v>
      </c>
      <c r="J1119">
        <v>0</v>
      </c>
      <c r="K1119">
        <v>0</v>
      </c>
      <c r="L1119">
        <v>0</v>
      </c>
      <c r="M1119">
        <v>-8200</v>
      </c>
      <c r="N1119">
        <v>240001</v>
      </c>
      <c r="O1119">
        <v>100000</v>
      </c>
      <c r="P1119">
        <v>0</v>
      </c>
      <c r="Q1119">
        <v>0</v>
      </c>
      <c r="R1119">
        <v>0</v>
      </c>
    </row>
    <row r="1120" spans="1:18" x14ac:dyDescent="0.25">
      <c r="A1120" s="3">
        <v>43069</v>
      </c>
      <c r="B1120">
        <v>4000</v>
      </c>
      <c r="C1120">
        <v>500</v>
      </c>
      <c r="D1120">
        <v>100</v>
      </c>
      <c r="E1120">
        <v>0</v>
      </c>
      <c r="F1120">
        <v>13000</v>
      </c>
      <c r="G1120">
        <v>1000</v>
      </c>
      <c r="H1120">
        <v>2000</v>
      </c>
      <c r="I1120">
        <v>400</v>
      </c>
      <c r="J1120">
        <v>0</v>
      </c>
      <c r="K1120">
        <v>0</v>
      </c>
      <c r="L1120">
        <v>0</v>
      </c>
      <c r="M1120">
        <v>-8200</v>
      </c>
      <c r="N1120">
        <v>240001</v>
      </c>
      <c r="O1120">
        <v>100000</v>
      </c>
      <c r="P1120">
        <v>0</v>
      </c>
      <c r="Q1120">
        <v>0</v>
      </c>
      <c r="R1120">
        <v>0</v>
      </c>
    </row>
    <row r="1121" spans="1:18" x14ac:dyDescent="0.25">
      <c r="A1121" s="3">
        <v>43070</v>
      </c>
      <c r="B1121">
        <v>4000</v>
      </c>
      <c r="C1121">
        <v>500</v>
      </c>
      <c r="D1121">
        <v>100</v>
      </c>
      <c r="E1121">
        <v>0</v>
      </c>
      <c r="F1121">
        <v>13000</v>
      </c>
      <c r="G1121">
        <v>1000</v>
      </c>
      <c r="H1121">
        <v>2000</v>
      </c>
      <c r="I1121">
        <v>400</v>
      </c>
      <c r="J1121">
        <v>0</v>
      </c>
      <c r="K1121">
        <v>0</v>
      </c>
      <c r="L1121">
        <v>0</v>
      </c>
      <c r="M1121">
        <v>-8200</v>
      </c>
      <c r="N1121">
        <v>240001</v>
      </c>
      <c r="O1121">
        <v>100000</v>
      </c>
      <c r="P1121">
        <v>0</v>
      </c>
      <c r="Q1121">
        <v>0</v>
      </c>
      <c r="R1121">
        <v>0</v>
      </c>
    </row>
    <row r="1122" spans="1:18" x14ac:dyDescent="0.25">
      <c r="A1122" s="3">
        <v>43073</v>
      </c>
      <c r="B1122">
        <v>4000</v>
      </c>
      <c r="C1122">
        <v>500</v>
      </c>
      <c r="D1122">
        <v>100</v>
      </c>
      <c r="E1122">
        <v>0</v>
      </c>
      <c r="F1122">
        <v>13000</v>
      </c>
      <c r="G1122">
        <v>1000</v>
      </c>
      <c r="H1122">
        <v>2000</v>
      </c>
      <c r="I1122">
        <v>400</v>
      </c>
      <c r="J1122">
        <v>0</v>
      </c>
      <c r="K1122">
        <v>0</v>
      </c>
      <c r="L1122">
        <v>0</v>
      </c>
      <c r="M1122">
        <v>-8200</v>
      </c>
      <c r="N1122">
        <v>240001</v>
      </c>
      <c r="O1122">
        <v>100000</v>
      </c>
      <c r="P1122">
        <v>0</v>
      </c>
      <c r="Q1122">
        <v>0</v>
      </c>
      <c r="R1122">
        <v>0</v>
      </c>
    </row>
    <row r="1123" spans="1:18" x14ac:dyDescent="0.25">
      <c r="A1123" s="3">
        <v>43074</v>
      </c>
      <c r="B1123">
        <v>4000</v>
      </c>
      <c r="C1123">
        <v>500</v>
      </c>
      <c r="D1123">
        <v>100</v>
      </c>
      <c r="E1123">
        <v>0</v>
      </c>
      <c r="F1123">
        <v>13000</v>
      </c>
      <c r="G1123">
        <v>1000</v>
      </c>
      <c r="H1123">
        <v>2000</v>
      </c>
      <c r="I1123">
        <v>400</v>
      </c>
      <c r="J1123">
        <v>0</v>
      </c>
      <c r="K1123">
        <v>0</v>
      </c>
      <c r="L1123">
        <v>0</v>
      </c>
      <c r="M1123">
        <v>-8200</v>
      </c>
      <c r="N1123">
        <v>240001</v>
      </c>
      <c r="O1123">
        <v>100000</v>
      </c>
      <c r="P1123">
        <v>0</v>
      </c>
      <c r="Q1123">
        <v>0</v>
      </c>
      <c r="R1123">
        <v>0</v>
      </c>
    </row>
    <row r="1124" spans="1:18" x14ac:dyDescent="0.25">
      <c r="A1124" s="3">
        <v>43075</v>
      </c>
      <c r="B1124">
        <v>4000</v>
      </c>
      <c r="C1124">
        <v>500</v>
      </c>
      <c r="D1124">
        <v>100</v>
      </c>
      <c r="E1124">
        <v>0</v>
      </c>
      <c r="F1124">
        <v>13000</v>
      </c>
      <c r="G1124">
        <v>1000</v>
      </c>
      <c r="H1124">
        <v>2000</v>
      </c>
      <c r="I1124">
        <v>400</v>
      </c>
      <c r="J1124">
        <v>0</v>
      </c>
      <c r="K1124">
        <v>0</v>
      </c>
      <c r="L1124">
        <v>0</v>
      </c>
      <c r="M1124">
        <v>-8200</v>
      </c>
      <c r="N1124">
        <v>240001</v>
      </c>
      <c r="O1124">
        <v>100000</v>
      </c>
      <c r="P1124">
        <v>0</v>
      </c>
      <c r="Q1124">
        <v>0</v>
      </c>
      <c r="R1124">
        <v>0</v>
      </c>
    </row>
    <row r="1125" spans="1:18" x14ac:dyDescent="0.25">
      <c r="A1125" s="3">
        <v>43076</v>
      </c>
      <c r="B1125">
        <v>4000</v>
      </c>
      <c r="C1125">
        <v>500</v>
      </c>
      <c r="D1125">
        <v>100</v>
      </c>
      <c r="E1125">
        <v>0</v>
      </c>
      <c r="F1125">
        <v>13000</v>
      </c>
      <c r="G1125">
        <v>1000</v>
      </c>
      <c r="H1125">
        <v>2000</v>
      </c>
      <c r="I1125">
        <v>400</v>
      </c>
      <c r="J1125">
        <v>0</v>
      </c>
      <c r="K1125">
        <v>0</v>
      </c>
      <c r="L1125">
        <v>0</v>
      </c>
      <c r="M1125">
        <v>-8200</v>
      </c>
      <c r="N1125">
        <v>240001</v>
      </c>
      <c r="O1125">
        <v>100000</v>
      </c>
      <c r="P1125">
        <v>0</v>
      </c>
      <c r="Q1125">
        <v>0</v>
      </c>
      <c r="R1125">
        <v>0</v>
      </c>
    </row>
    <row r="1126" spans="1:18" x14ac:dyDescent="0.25">
      <c r="A1126" s="3">
        <v>43077</v>
      </c>
      <c r="B1126">
        <v>4000</v>
      </c>
      <c r="C1126">
        <v>500</v>
      </c>
      <c r="D1126">
        <v>100</v>
      </c>
      <c r="E1126">
        <v>0</v>
      </c>
      <c r="F1126">
        <v>13000</v>
      </c>
      <c r="G1126">
        <v>1000</v>
      </c>
      <c r="H1126">
        <v>2000</v>
      </c>
      <c r="I1126">
        <v>400</v>
      </c>
      <c r="J1126">
        <v>0</v>
      </c>
      <c r="K1126">
        <v>0</v>
      </c>
      <c r="L1126">
        <v>0</v>
      </c>
      <c r="M1126">
        <v>-8200</v>
      </c>
      <c r="N1126">
        <v>240001</v>
      </c>
      <c r="O1126">
        <v>100000</v>
      </c>
      <c r="P1126">
        <v>0</v>
      </c>
      <c r="Q1126">
        <v>0</v>
      </c>
      <c r="R1126">
        <v>0</v>
      </c>
    </row>
    <row r="1127" spans="1:18" x14ac:dyDescent="0.25">
      <c r="A1127" s="3">
        <v>43080</v>
      </c>
      <c r="B1127">
        <v>4000</v>
      </c>
      <c r="C1127">
        <v>500</v>
      </c>
      <c r="D1127">
        <v>100</v>
      </c>
      <c r="E1127">
        <v>0</v>
      </c>
      <c r="F1127">
        <v>13000</v>
      </c>
      <c r="G1127">
        <v>1000</v>
      </c>
      <c r="H1127">
        <v>2000</v>
      </c>
      <c r="I1127">
        <v>400</v>
      </c>
      <c r="J1127">
        <v>0</v>
      </c>
      <c r="K1127">
        <v>0</v>
      </c>
      <c r="L1127">
        <v>0</v>
      </c>
      <c r="M1127">
        <v>-8200</v>
      </c>
      <c r="N1127">
        <v>240001</v>
      </c>
      <c r="O1127">
        <v>100000</v>
      </c>
      <c r="P1127">
        <v>0</v>
      </c>
      <c r="Q1127">
        <v>0</v>
      </c>
      <c r="R1127">
        <v>0</v>
      </c>
    </row>
    <row r="1128" spans="1:18" x14ac:dyDescent="0.25">
      <c r="A1128" s="3">
        <v>43081</v>
      </c>
      <c r="B1128">
        <v>4000</v>
      </c>
      <c r="C1128">
        <v>500</v>
      </c>
      <c r="D1128">
        <v>100</v>
      </c>
      <c r="E1128">
        <v>0</v>
      </c>
      <c r="F1128">
        <v>13000</v>
      </c>
      <c r="G1128">
        <v>1000</v>
      </c>
      <c r="H1128">
        <v>2000</v>
      </c>
      <c r="I1128">
        <v>400</v>
      </c>
      <c r="J1128">
        <v>0</v>
      </c>
      <c r="K1128">
        <v>0</v>
      </c>
      <c r="L1128">
        <v>0</v>
      </c>
      <c r="M1128">
        <v>-8200</v>
      </c>
      <c r="N1128">
        <v>240001</v>
      </c>
      <c r="O1128">
        <v>100000</v>
      </c>
      <c r="P1128">
        <v>0</v>
      </c>
      <c r="Q1128">
        <v>0</v>
      </c>
      <c r="R1128">
        <v>0</v>
      </c>
    </row>
    <row r="1129" spans="1:18" x14ac:dyDescent="0.25">
      <c r="A1129" s="3">
        <v>43082</v>
      </c>
      <c r="B1129">
        <v>4000</v>
      </c>
      <c r="C1129">
        <v>500</v>
      </c>
      <c r="D1129">
        <v>100</v>
      </c>
      <c r="E1129">
        <v>0</v>
      </c>
      <c r="F1129">
        <v>13000</v>
      </c>
      <c r="G1129">
        <v>1000</v>
      </c>
      <c r="H1129">
        <v>2000</v>
      </c>
      <c r="I1129">
        <v>400</v>
      </c>
      <c r="J1129">
        <v>0</v>
      </c>
      <c r="K1129">
        <v>0</v>
      </c>
      <c r="L1129">
        <v>0</v>
      </c>
      <c r="M1129">
        <v>-8200</v>
      </c>
      <c r="N1129">
        <v>240001</v>
      </c>
      <c r="O1129">
        <v>100000</v>
      </c>
      <c r="P1129">
        <v>0</v>
      </c>
      <c r="Q1129">
        <v>0</v>
      </c>
      <c r="R1129">
        <v>0</v>
      </c>
    </row>
    <row r="1130" spans="1:18" x14ac:dyDescent="0.25">
      <c r="A1130" s="3">
        <v>43083</v>
      </c>
      <c r="B1130">
        <v>4000</v>
      </c>
      <c r="C1130">
        <v>500</v>
      </c>
      <c r="D1130">
        <v>100</v>
      </c>
      <c r="E1130">
        <v>0</v>
      </c>
      <c r="F1130">
        <v>13000</v>
      </c>
      <c r="G1130">
        <v>1000</v>
      </c>
      <c r="H1130">
        <v>2000</v>
      </c>
      <c r="I1130">
        <v>400</v>
      </c>
      <c r="J1130">
        <v>0</v>
      </c>
      <c r="K1130">
        <v>0</v>
      </c>
      <c r="L1130">
        <v>0</v>
      </c>
      <c r="M1130">
        <v>-8200</v>
      </c>
      <c r="N1130">
        <v>240001</v>
      </c>
      <c r="O1130">
        <v>100000</v>
      </c>
      <c r="P1130">
        <v>0</v>
      </c>
      <c r="Q1130">
        <v>0</v>
      </c>
      <c r="R1130">
        <v>0</v>
      </c>
    </row>
    <row r="1131" spans="1:18" x14ac:dyDescent="0.25">
      <c r="A1131" s="3">
        <v>43084</v>
      </c>
      <c r="B1131">
        <v>4000</v>
      </c>
      <c r="C1131">
        <v>500</v>
      </c>
      <c r="D1131">
        <v>100</v>
      </c>
      <c r="E1131">
        <v>0</v>
      </c>
      <c r="F1131">
        <v>13000</v>
      </c>
      <c r="G1131">
        <v>1000</v>
      </c>
      <c r="H1131">
        <v>2000</v>
      </c>
      <c r="I1131">
        <v>400</v>
      </c>
      <c r="J1131">
        <v>0</v>
      </c>
      <c r="K1131">
        <v>0</v>
      </c>
      <c r="L1131">
        <v>0</v>
      </c>
      <c r="M1131">
        <v>-8200</v>
      </c>
      <c r="N1131">
        <v>240001</v>
      </c>
      <c r="O1131">
        <v>100000</v>
      </c>
      <c r="P1131">
        <v>0</v>
      </c>
      <c r="Q1131">
        <v>0</v>
      </c>
      <c r="R1131">
        <v>0</v>
      </c>
    </row>
    <row r="1132" spans="1:18" x14ac:dyDescent="0.25">
      <c r="A1132" s="3">
        <v>43087</v>
      </c>
      <c r="B1132">
        <v>4000</v>
      </c>
      <c r="C1132">
        <v>500</v>
      </c>
      <c r="D1132">
        <v>100</v>
      </c>
      <c r="E1132">
        <v>0</v>
      </c>
      <c r="F1132">
        <v>13000</v>
      </c>
      <c r="G1132">
        <v>1000</v>
      </c>
      <c r="H1132">
        <v>2000</v>
      </c>
      <c r="I1132">
        <v>400</v>
      </c>
      <c r="J1132">
        <v>0</v>
      </c>
      <c r="K1132">
        <v>0</v>
      </c>
      <c r="L1132">
        <v>0</v>
      </c>
      <c r="M1132">
        <v>-8200</v>
      </c>
      <c r="N1132">
        <v>240001</v>
      </c>
      <c r="O1132">
        <v>100000</v>
      </c>
      <c r="P1132">
        <v>0</v>
      </c>
      <c r="Q1132">
        <v>0</v>
      </c>
      <c r="R1132">
        <v>0</v>
      </c>
    </row>
    <row r="1133" spans="1:18" x14ac:dyDescent="0.25">
      <c r="A1133" s="3">
        <v>43088</v>
      </c>
      <c r="B1133">
        <v>4000</v>
      </c>
      <c r="C1133">
        <v>500</v>
      </c>
      <c r="D1133">
        <v>100</v>
      </c>
      <c r="E1133">
        <v>0</v>
      </c>
      <c r="F1133">
        <v>13000</v>
      </c>
      <c r="G1133">
        <v>1000</v>
      </c>
      <c r="H1133">
        <v>2000</v>
      </c>
      <c r="I1133">
        <v>400</v>
      </c>
      <c r="J1133">
        <v>0</v>
      </c>
      <c r="K1133">
        <v>0</v>
      </c>
      <c r="L1133">
        <v>0</v>
      </c>
      <c r="M1133">
        <v>-8200</v>
      </c>
      <c r="N1133">
        <v>240001</v>
      </c>
      <c r="O1133">
        <v>100000</v>
      </c>
      <c r="P1133">
        <v>0</v>
      </c>
      <c r="Q1133">
        <v>0</v>
      </c>
      <c r="R1133">
        <v>0</v>
      </c>
    </row>
    <row r="1134" spans="1:18" x14ac:dyDescent="0.25">
      <c r="A1134" s="3">
        <v>43089</v>
      </c>
      <c r="B1134">
        <v>4000</v>
      </c>
      <c r="C1134">
        <v>500</v>
      </c>
      <c r="D1134">
        <v>100</v>
      </c>
      <c r="E1134">
        <v>0</v>
      </c>
      <c r="F1134">
        <v>13000</v>
      </c>
      <c r="G1134">
        <v>1000</v>
      </c>
      <c r="H1134">
        <v>2000</v>
      </c>
      <c r="I1134">
        <v>400</v>
      </c>
      <c r="J1134">
        <v>0</v>
      </c>
      <c r="K1134">
        <v>0</v>
      </c>
      <c r="L1134">
        <v>0</v>
      </c>
      <c r="M1134">
        <v>-8200</v>
      </c>
      <c r="N1134">
        <v>240001</v>
      </c>
      <c r="O1134">
        <v>100000</v>
      </c>
      <c r="P1134">
        <v>0</v>
      </c>
      <c r="Q1134">
        <v>0</v>
      </c>
      <c r="R1134">
        <v>0</v>
      </c>
    </row>
    <row r="1135" spans="1:18" x14ac:dyDescent="0.25">
      <c r="A1135" s="3">
        <v>43090</v>
      </c>
      <c r="B1135">
        <v>4000</v>
      </c>
      <c r="C1135">
        <v>500</v>
      </c>
      <c r="D1135">
        <v>100</v>
      </c>
      <c r="E1135">
        <v>0</v>
      </c>
      <c r="F1135">
        <v>13000</v>
      </c>
      <c r="G1135">
        <v>1000</v>
      </c>
      <c r="H1135">
        <v>2000</v>
      </c>
      <c r="I1135">
        <v>400</v>
      </c>
      <c r="J1135">
        <v>0</v>
      </c>
      <c r="K1135">
        <v>0</v>
      </c>
      <c r="L1135">
        <v>0</v>
      </c>
      <c r="M1135">
        <v>-8200</v>
      </c>
      <c r="N1135">
        <v>240001</v>
      </c>
      <c r="O1135">
        <v>100000</v>
      </c>
      <c r="P1135">
        <v>0</v>
      </c>
      <c r="Q1135">
        <v>0</v>
      </c>
      <c r="R1135">
        <v>0</v>
      </c>
    </row>
    <row r="1136" spans="1:18" x14ac:dyDescent="0.25">
      <c r="A1136" s="3">
        <v>43091</v>
      </c>
      <c r="B1136">
        <v>4000</v>
      </c>
      <c r="C1136">
        <v>500</v>
      </c>
      <c r="D1136">
        <v>100</v>
      </c>
      <c r="E1136">
        <v>0</v>
      </c>
      <c r="F1136">
        <v>13000</v>
      </c>
      <c r="G1136">
        <v>1000</v>
      </c>
      <c r="H1136">
        <v>2000</v>
      </c>
      <c r="I1136">
        <v>400</v>
      </c>
      <c r="J1136">
        <v>0</v>
      </c>
      <c r="K1136">
        <v>0</v>
      </c>
      <c r="L1136">
        <v>0</v>
      </c>
      <c r="M1136">
        <v>-8200</v>
      </c>
      <c r="N1136">
        <v>240001</v>
      </c>
      <c r="O1136">
        <v>100000</v>
      </c>
      <c r="P1136">
        <v>0</v>
      </c>
      <c r="Q1136">
        <v>0</v>
      </c>
      <c r="R1136">
        <v>0</v>
      </c>
    </row>
    <row r="1137" spans="1:18" x14ac:dyDescent="0.25">
      <c r="A1137" s="3">
        <v>43094</v>
      </c>
      <c r="B1137">
        <v>4000</v>
      </c>
      <c r="C1137">
        <v>500</v>
      </c>
      <c r="D1137">
        <v>100</v>
      </c>
      <c r="E1137">
        <v>0</v>
      </c>
      <c r="F1137">
        <v>13000</v>
      </c>
      <c r="G1137">
        <v>1000</v>
      </c>
      <c r="H1137">
        <v>2000</v>
      </c>
      <c r="I1137">
        <v>400</v>
      </c>
      <c r="J1137">
        <v>0</v>
      </c>
      <c r="K1137">
        <v>0</v>
      </c>
      <c r="L1137">
        <v>0</v>
      </c>
      <c r="M1137">
        <v>-8200</v>
      </c>
      <c r="N1137">
        <v>240001</v>
      </c>
      <c r="O1137">
        <v>100000</v>
      </c>
      <c r="P1137">
        <v>0</v>
      </c>
      <c r="Q1137">
        <v>0</v>
      </c>
      <c r="R1137">
        <v>0</v>
      </c>
    </row>
    <row r="1138" spans="1:18" x14ac:dyDescent="0.25">
      <c r="A1138" s="3">
        <v>43095</v>
      </c>
      <c r="B1138">
        <v>4000</v>
      </c>
      <c r="C1138">
        <v>500</v>
      </c>
      <c r="D1138">
        <v>100</v>
      </c>
      <c r="E1138">
        <v>0</v>
      </c>
      <c r="F1138">
        <v>13000</v>
      </c>
      <c r="G1138">
        <v>1000</v>
      </c>
      <c r="H1138">
        <v>2000</v>
      </c>
      <c r="I1138">
        <v>400</v>
      </c>
      <c r="J1138">
        <v>0</v>
      </c>
      <c r="K1138">
        <v>0</v>
      </c>
      <c r="L1138">
        <v>0</v>
      </c>
      <c r="M1138">
        <v>-8200</v>
      </c>
      <c r="N1138">
        <v>240001</v>
      </c>
      <c r="O1138">
        <v>100000</v>
      </c>
      <c r="P1138">
        <v>0</v>
      </c>
      <c r="Q1138">
        <v>0</v>
      </c>
      <c r="R1138">
        <v>0</v>
      </c>
    </row>
    <row r="1139" spans="1:18" x14ac:dyDescent="0.25">
      <c r="A1139" s="3">
        <v>43096</v>
      </c>
      <c r="B1139">
        <v>4000</v>
      </c>
      <c r="C1139">
        <v>500</v>
      </c>
      <c r="D1139">
        <v>100</v>
      </c>
      <c r="E1139">
        <v>0</v>
      </c>
      <c r="F1139">
        <v>13000</v>
      </c>
      <c r="G1139">
        <v>1000</v>
      </c>
      <c r="H1139">
        <v>2000</v>
      </c>
      <c r="I1139">
        <v>400</v>
      </c>
      <c r="J1139">
        <v>0</v>
      </c>
      <c r="K1139">
        <v>0</v>
      </c>
      <c r="L1139">
        <v>0</v>
      </c>
      <c r="M1139">
        <v>-8200</v>
      </c>
      <c r="N1139">
        <v>240001</v>
      </c>
      <c r="O1139">
        <v>100000</v>
      </c>
      <c r="P1139">
        <v>0</v>
      </c>
      <c r="Q1139">
        <v>0</v>
      </c>
      <c r="R1139">
        <v>0</v>
      </c>
    </row>
    <row r="1140" spans="1:18" x14ac:dyDescent="0.25">
      <c r="A1140" s="3">
        <v>43097</v>
      </c>
      <c r="B1140">
        <v>4000</v>
      </c>
      <c r="C1140">
        <v>500</v>
      </c>
      <c r="D1140">
        <v>100</v>
      </c>
      <c r="E1140">
        <v>0</v>
      </c>
      <c r="F1140">
        <v>13000</v>
      </c>
      <c r="G1140">
        <v>1000</v>
      </c>
      <c r="H1140">
        <v>2000</v>
      </c>
      <c r="I1140">
        <v>400</v>
      </c>
      <c r="J1140">
        <v>0</v>
      </c>
      <c r="K1140">
        <v>0</v>
      </c>
      <c r="L1140">
        <v>0</v>
      </c>
      <c r="M1140">
        <v>-8200</v>
      </c>
      <c r="N1140">
        <v>240001</v>
      </c>
      <c r="O1140">
        <v>100000</v>
      </c>
      <c r="P1140">
        <v>0</v>
      </c>
      <c r="Q1140">
        <v>0</v>
      </c>
      <c r="R1140">
        <v>0</v>
      </c>
    </row>
    <row r="1141" spans="1:18" x14ac:dyDescent="0.25">
      <c r="A1141" s="3">
        <v>43098</v>
      </c>
      <c r="B1141">
        <v>4000</v>
      </c>
      <c r="C1141">
        <v>500</v>
      </c>
      <c r="D1141">
        <v>100</v>
      </c>
      <c r="E1141">
        <v>0</v>
      </c>
      <c r="F1141">
        <v>13000</v>
      </c>
      <c r="G1141">
        <v>1000</v>
      </c>
      <c r="H1141">
        <v>2000</v>
      </c>
      <c r="I1141">
        <v>400</v>
      </c>
      <c r="J1141">
        <v>0</v>
      </c>
      <c r="K1141">
        <v>0</v>
      </c>
      <c r="L1141">
        <v>0</v>
      </c>
      <c r="M1141">
        <v>-8200</v>
      </c>
      <c r="N1141">
        <v>240001</v>
      </c>
      <c r="O1141">
        <v>100000</v>
      </c>
      <c r="P1141">
        <v>0</v>
      </c>
      <c r="Q1141">
        <v>0</v>
      </c>
      <c r="R1141">
        <v>0</v>
      </c>
    </row>
    <row r="1142" spans="1:18" x14ac:dyDescent="0.25">
      <c r="A1142" s="3">
        <v>43101</v>
      </c>
      <c r="B1142">
        <v>4000</v>
      </c>
      <c r="C1142">
        <v>500</v>
      </c>
      <c r="D1142">
        <v>100</v>
      </c>
      <c r="E1142">
        <v>0</v>
      </c>
      <c r="F1142">
        <v>13000</v>
      </c>
      <c r="G1142">
        <v>1000</v>
      </c>
      <c r="H1142">
        <v>2000</v>
      </c>
      <c r="I1142">
        <v>400</v>
      </c>
      <c r="J1142">
        <v>0</v>
      </c>
      <c r="K1142">
        <v>0</v>
      </c>
      <c r="L1142">
        <v>0</v>
      </c>
      <c r="M1142">
        <v>-8200</v>
      </c>
      <c r="N1142">
        <v>240001</v>
      </c>
      <c r="O1142">
        <v>100000</v>
      </c>
      <c r="P1142">
        <v>0</v>
      </c>
      <c r="Q1142">
        <v>0</v>
      </c>
      <c r="R1142">
        <v>0</v>
      </c>
    </row>
    <row r="1143" spans="1:18" x14ac:dyDescent="0.25">
      <c r="A1143" s="3">
        <v>43102</v>
      </c>
      <c r="B1143">
        <v>4000</v>
      </c>
      <c r="C1143">
        <v>500</v>
      </c>
      <c r="D1143">
        <v>100</v>
      </c>
      <c r="E1143">
        <v>0</v>
      </c>
      <c r="F1143">
        <v>13000</v>
      </c>
      <c r="G1143">
        <v>1000</v>
      </c>
      <c r="H1143">
        <v>2000</v>
      </c>
      <c r="I1143">
        <v>400</v>
      </c>
      <c r="J1143">
        <v>0</v>
      </c>
      <c r="K1143">
        <v>0</v>
      </c>
      <c r="L1143">
        <v>0</v>
      </c>
      <c r="M1143">
        <v>-8200</v>
      </c>
      <c r="N1143">
        <v>240001</v>
      </c>
      <c r="O1143">
        <v>100000</v>
      </c>
      <c r="P1143">
        <v>0</v>
      </c>
      <c r="Q1143">
        <v>0</v>
      </c>
      <c r="R1143">
        <v>0</v>
      </c>
    </row>
    <row r="1144" spans="1:18" x14ac:dyDescent="0.25">
      <c r="A1144" s="3">
        <v>43103</v>
      </c>
      <c r="B1144">
        <v>4000</v>
      </c>
      <c r="C1144">
        <v>500</v>
      </c>
      <c r="D1144">
        <v>100</v>
      </c>
      <c r="E1144">
        <v>0</v>
      </c>
      <c r="F1144">
        <v>13000</v>
      </c>
      <c r="G1144">
        <v>1000</v>
      </c>
      <c r="H1144">
        <v>2000</v>
      </c>
      <c r="I1144">
        <v>400</v>
      </c>
      <c r="J1144">
        <v>0</v>
      </c>
      <c r="K1144">
        <v>0</v>
      </c>
      <c r="L1144">
        <v>0</v>
      </c>
      <c r="M1144">
        <v>-8200</v>
      </c>
      <c r="N1144">
        <v>240001</v>
      </c>
      <c r="O1144">
        <v>100000</v>
      </c>
      <c r="P1144">
        <v>0</v>
      </c>
      <c r="Q1144">
        <v>0</v>
      </c>
      <c r="R1144">
        <v>0</v>
      </c>
    </row>
    <row r="1145" spans="1:18" x14ac:dyDescent="0.25">
      <c r="A1145" s="3">
        <v>43104</v>
      </c>
      <c r="B1145">
        <v>4000</v>
      </c>
      <c r="C1145">
        <v>500</v>
      </c>
      <c r="D1145">
        <v>100</v>
      </c>
      <c r="E1145">
        <v>0</v>
      </c>
      <c r="F1145">
        <v>13000</v>
      </c>
      <c r="G1145">
        <v>1000</v>
      </c>
      <c r="H1145">
        <v>2000</v>
      </c>
      <c r="I1145">
        <v>400</v>
      </c>
      <c r="J1145">
        <v>0</v>
      </c>
      <c r="K1145">
        <v>0</v>
      </c>
      <c r="L1145">
        <v>0</v>
      </c>
      <c r="M1145">
        <v>-8200</v>
      </c>
      <c r="N1145">
        <v>240001</v>
      </c>
      <c r="O1145">
        <v>100000</v>
      </c>
      <c r="P1145">
        <v>0</v>
      </c>
      <c r="Q1145">
        <v>0</v>
      </c>
      <c r="R1145">
        <v>0</v>
      </c>
    </row>
    <row r="1146" spans="1:18" x14ac:dyDescent="0.25">
      <c r="A1146" s="3">
        <v>43105</v>
      </c>
      <c r="B1146">
        <v>4000</v>
      </c>
      <c r="C1146">
        <v>500</v>
      </c>
      <c r="D1146">
        <v>100</v>
      </c>
      <c r="E1146">
        <v>0</v>
      </c>
      <c r="F1146">
        <v>13000</v>
      </c>
      <c r="G1146">
        <v>1000</v>
      </c>
      <c r="H1146">
        <v>2000</v>
      </c>
      <c r="I1146">
        <v>400</v>
      </c>
      <c r="J1146">
        <v>0</v>
      </c>
      <c r="K1146">
        <v>0</v>
      </c>
      <c r="L1146">
        <v>0</v>
      </c>
      <c r="M1146">
        <v>-8200</v>
      </c>
      <c r="N1146">
        <v>240001</v>
      </c>
      <c r="O1146">
        <v>100000</v>
      </c>
      <c r="P1146">
        <v>0</v>
      </c>
      <c r="Q1146">
        <v>0</v>
      </c>
      <c r="R1146">
        <v>0</v>
      </c>
    </row>
    <row r="1147" spans="1:18" x14ac:dyDescent="0.25">
      <c r="A1147" s="3">
        <v>43108</v>
      </c>
      <c r="B1147">
        <v>4000</v>
      </c>
      <c r="C1147">
        <v>500</v>
      </c>
      <c r="D1147">
        <v>100</v>
      </c>
      <c r="E1147">
        <v>0</v>
      </c>
      <c r="F1147">
        <v>13000</v>
      </c>
      <c r="G1147">
        <v>1000</v>
      </c>
      <c r="H1147">
        <v>2000</v>
      </c>
      <c r="I1147">
        <v>400</v>
      </c>
      <c r="J1147">
        <v>0</v>
      </c>
      <c r="K1147">
        <v>0</v>
      </c>
      <c r="L1147">
        <v>0</v>
      </c>
      <c r="M1147">
        <v>-8200</v>
      </c>
      <c r="N1147">
        <v>240001</v>
      </c>
      <c r="O1147">
        <v>100000</v>
      </c>
      <c r="P1147">
        <v>0</v>
      </c>
      <c r="Q1147">
        <v>0</v>
      </c>
      <c r="R1147">
        <v>0</v>
      </c>
    </row>
    <row r="1148" spans="1:18" x14ac:dyDescent="0.25">
      <c r="A1148" s="3">
        <v>43109</v>
      </c>
      <c r="B1148">
        <v>4000</v>
      </c>
      <c r="C1148">
        <v>500</v>
      </c>
      <c r="D1148">
        <v>100</v>
      </c>
      <c r="E1148">
        <v>0</v>
      </c>
      <c r="F1148">
        <v>13000</v>
      </c>
      <c r="G1148">
        <v>1000</v>
      </c>
      <c r="H1148">
        <v>2000</v>
      </c>
      <c r="I1148">
        <v>400</v>
      </c>
      <c r="J1148">
        <v>0</v>
      </c>
      <c r="K1148">
        <v>0</v>
      </c>
      <c r="L1148">
        <v>0</v>
      </c>
      <c r="M1148">
        <v>-8200</v>
      </c>
      <c r="N1148">
        <v>240001</v>
      </c>
      <c r="O1148">
        <v>100000</v>
      </c>
      <c r="P1148">
        <v>0</v>
      </c>
      <c r="Q1148">
        <v>0</v>
      </c>
      <c r="R1148">
        <v>0</v>
      </c>
    </row>
    <row r="1149" spans="1:18" x14ac:dyDescent="0.25">
      <c r="A1149" s="3">
        <v>43110</v>
      </c>
      <c r="B1149">
        <v>4000</v>
      </c>
      <c r="C1149">
        <v>500</v>
      </c>
      <c r="D1149">
        <v>100</v>
      </c>
      <c r="E1149">
        <v>0</v>
      </c>
      <c r="F1149">
        <v>13000</v>
      </c>
      <c r="G1149">
        <v>1000</v>
      </c>
      <c r="H1149">
        <v>2000</v>
      </c>
      <c r="I1149">
        <v>400</v>
      </c>
      <c r="J1149">
        <v>0</v>
      </c>
      <c r="K1149">
        <v>0</v>
      </c>
      <c r="L1149">
        <v>0</v>
      </c>
      <c r="M1149">
        <v>-8200</v>
      </c>
      <c r="N1149">
        <v>240001</v>
      </c>
      <c r="O1149">
        <v>100000</v>
      </c>
      <c r="P1149">
        <v>0</v>
      </c>
      <c r="Q1149">
        <v>0</v>
      </c>
      <c r="R1149">
        <v>0</v>
      </c>
    </row>
    <row r="1150" spans="1:18" x14ac:dyDescent="0.25">
      <c r="A1150" s="3">
        <v>43111</v>
      </c>
      <c r="B1150">
        <v>4000</v>
      </c>
      <c r="C1150">
        <v>500</v>
      </c>
      <c r="D1150">
        <v>100</v>
      </c>
      <c r="E1150">
        <v>0</v>
      </c>
      <c r="F1150">
        <v>13000</v>
      </c>
      <c r="G1150">
        <v>1000</v>
      </c>
      <c r="H1150">
        <v>2000</v>
      </c>
      <c r="I1150">
        <v>400</v>
      </c>
      <c r="J1150">
        <v>0</v>
      </c>
      <c r="K1150">
        <v>0</v>
      </c>
      <c r="L1150">
        <v>0</v>
      </c>
      <c r="M1150">
        <v>-8200</v>
      </c>
      <c r="N1150">
        <v>240001</v>
      </c>
      <c r="O1150">
        <v>100000</v>
      </c>
      <c r="P1150">
        <v>0</v>
      </c>
      <c r="Q1150">
        <v>0</v>
      </c>
      <c r="R1150">
        <v>0</v>
      </c>
    </row>
    <row r="1151" spans="1:18" x14ac:dyDescent="0.25">
      <c r="A1151" s="3">
        <v>43112</v>
      </c>
      <c r="B1151">
        <v>4000</v>
      </c>
      <c r="C1151">
        <v>500</v>
      </c>
      <c r="D1151">
        <v>100</v>
      </c>
      <c r="E1151">
        <v>0</v>
      </c>
      <c r="F1151">
        <v>13000</v>
      </c>
      <c r="G1151">
        <v>1000</v>
      </c>
      <c r="H1151">
        <v>2000</v>
      </c>
      <c r="I1151">
        <v>400</v>
      </c>
      <c r="J1151">
        <v>0</v>
      </c>
      <c r="K1151">
        <v>0</v>
      </c>
      <c r="L1151">
        <v>0</v>
      </c>
      <c r="M1151">
        <v>-8200</v>
      </c>
      <c r="N1151">
        <v>240001</v>
      </c>
      <c r="O1151">
        <v>100000</v>
      </c>
      <c r="P1151">
        <v>0</v>
      </c>
      <c r="Q1151">
        <v>0</v>
      </c>
      <c r="R1151">
        <v>0</v>
      </c>
    </row>
    <row r="1152" spans="1:18" x14ac:dyDescent="0.25">
      <c r="A1152" s="3">
        <v>43115</v>
      </c>
      <c r="B1152">
        <v>4000</v>
      </c>
      <c r="C1152">
        <v>500</v>
      </c>
      <c r="D1152">
        <v>100</v>
      </c>
      <c r="E1152">
        <v>0</v>
      </c>
      <c r="F1152">
        <v>13000</v>
      </c>
      <c r="G1152">
        <v>1000</v>
      </c>
      <c r="H1152">
        <v>2000</v>
      </c>
      <c r="I1152">
        <v>400</v>
      </c>
      <c r="J1152">
        <v>0</v>
      </c>
      <c r="K1152">
        <v>0</v>
      </c>
      <c r="L1152">
        <v>0</v>
      </c>
      <c r="M1152">
        <v>-8200</v>
      </c>
      <c r="N1152">
        <v>240001</v>
      </c>
      <c r="O1152">
        <v>100000</v>
      </c>
      <c r="P1152">
        <v>0</v>
      </c>
      <c r="Q1152">
        <v>0</v>
      </c>
      <c r="R1152">
        <v>0</v>
      </c>
    </row>
    <row r="1153" spans="1:18" x14ac:dyDescent="0.25">
      <c r="A1153" s="3">
        <v>43116</v>
      </c>
      <c r="B1153">
        <v>4000</v>
      </c>
      <c r="C1153">
        <v>500</v>
      </c>
      <c r="D1153">
        <v>100</v>
      </c>
      <c r="E1153">
        <v>0</v>
      </c>
      <c r="F1153">
        <v>13000</v>
      </c>
      <c r="G1153">
        <v>1000</v>
      </c>
      <c r="H1153">
        <v>2000</v>
      </c>
      <c r="I1153">
        <v>400</v>
      </c>
      <c r="J1153">
        <v>0</v>
      </c>
      <c r="K1153">
        <v>0</v>
      </c>
      <c r="L1153">
        <v>0</v>
      </c>
      <c r="M1153">
        <v>-8200</v>
      </c>
      <c r="N1153">
        <v>240001</v>
      </c>
      <c r="O1153">
        <v>100000</v>
      </c>
      <c r="P1153">
        <v>0</v>
      </c>
      <c r="Q1153">
        <v>0</v>
      </c>
      <c r="R1153">
        <v>0</v>
      </c>
    </row>
    <row r="1154" spans="1:18" x14ac:dyDescent="0.25">
      <c r="A1154" s="3">
        <v>43117</v>
      </c>
      <c r="B1154">
        <v>4000</v>
      </c>
      <c r="C1154">
        <v>500</v>
      </c>
      <c r="D1154">
        <v>100</v>
      </c>
      <c r="E1154">
        <v>0</v>
      </c>
      <c r="F1154">
        <v>13000</v>
      </c>
      <c r="G1154">
        <v>1000</v>
      </c>
      <c r="H1154">
        <v>2000</v>
      </c>
      <c r="I1154">
        <v>400</v>
      </c>
      <c r="J1154">
        <v>0</v>
      </c>
      <c r="K1154">
        <v>0</v>
      </c>
      <c r="L1154">
        <v>0</v>
      </c>
      <c r="M1154">
        <v>-8200</v>
      </c>
      <c r="N1154">
        <v>240001</v>
      </c>
      <c r="O1154">
        <v>100000</v>
      </c>
      <c r="P1154">
        <v>0</v>
      </c>
      <c r="Q1154">
        <v>0</v>
      </c>
      <c r="R1154">
        <v>0</v>
      </c>
    </row>
    <row r="1155" spans="1:18" x14ac:dyDescent="0.25">
      <c r="A1155" s="3">
        <v>43118</v>
      </c>
      <c r="B1155">
        <v>4000</v>
      </c>
      <c r="C1155">
        <v>500</v>
      </c>
      <c r="D1155">
        <v>100</v>
      </c>
      <c r="E1155">
        <v>0</v>
      </c>
      <c r="F1155">
        <v>13000</v>
      </c>
      <c r="G1155">
        <v>1000</v>
      </c>
      <c r="H1155">
        <v>2000</v>
      </c>
      <c r="I1155">
        <v>400</v>
      </c>
      <c r="J1155">
        <v>0</v>
      </c>
      <c r="K1155">
        <v>0</v>
      </c>
      <c r="L1155">
        <v>0</v>
      </c>
      <c r="M1155">
        <v>-8200</v>
      </c>
      <c r="N1155">
        <v>240001</v>
      </c>
      <c r="O1155">
        <v>100000</v>
      </c>
      <c r="P1155">
        <v>0</v>
      </c>
      <c r="Q1155">
        <v>0</v>
      </c>
      <c r="R1155">
        <v>0</v>
      </c>
    </row>
    <row r="1156" spans="1:18" x14ac:dyDescent="0.25">
      <c r="A1156" s="3">
        <v>43119</v>
      </c>
      <c r="B1156">
        <v>4000</v>
      </c>
      <c r="C1156">
        <v>500</v>
      </c>
      <c r="D1156">
        <v>100</v>
      </c>
      <c r="E1156">
        <v>0</v>
      </c>
      <c r="F1156">
        <v>13000</v>
      </c>
      <c r="G1156">
        <v>1000</v>
      </c>
      <c r="H1156">
        <v>2000</v>
      </c>
      <c r="I1156">
        <v>400</v>
      </c>
      <c r="J1156">
        <v>0</v>
      </c>
      <c r="K1156">
        <v>0</v>
      </c>
      <c r="L1156">
        <v>0</v>
      </c>
      <c r="M1156">
        <v>-8200</v>
      </c>
      <c r="N1156">
        <v>240001</v>
      </c>
      <c r="O1156">
        <v>100000</v>
      </c>
      <c r="P1156">
        <v>0</v>
      </c>
      <c r="Q1156">
        <v>0</v>
      </c>
      <c r="R1156">
        <v>0</v>
      </c>
    </row>
    <row r="1157" spans="1:18" x14ac:dyDescent="0.25">
      <c r="A1157" s="3">
        <v>43122</v>
      </c>
      <c r="B1157">
        <v>4000</v>
      </c>
      <c r="C1157">
        <v>500</v>
      </c>
      <c r="D1157">
        <v>100</v>
      </c>
      <c r="E1157">
        <v>0</v>
      </c>
      <c r="F1157">
        <v>13000</v>
      </c>
      <c r="G1157">
        <v>1000</v>
      </c>
      <c r="H1157">
        <v>2000</v>
      </c>
      <c r="I1157">
        <v>400</v>
      </c>
      <c r="J1157">
        <v>0</v>
      </c>
      <c r="K1157">
        <v>0</v>
      </c>
      <c r="L1157">
        <v>0</v>
      </c>
      <c r="M1157">
        <v>-8200</v>
      </c>
      <c r="N1157">
        <v>240001</v>
      </c>
      <c r="O1157">
        <v>100000</v>
      </c>
      <c r="P1157">
        <v>0</v>
      </c>
      <c r="Q1157">
        <v>0</v>
      </c>
      <c r="R1157">
        <v>0</v>
      </c>
    </row>
    <row r="1158" spans="1:18" x14ac:dyDescent="0.25">
      <c r="A1158" s="3">
        <v>43123</v>
      </c>
      <c r="B1158">
        <v>4000</v>
      </c>
      <c r="C1158">
        <v>500</v>
      </c>
      <c r="D1158">
        <v>100</v>
      </c>
      <c r="E1158">
        <v>0</v>
      </c>
      <c r="F1158">
        <v>13000</v>
      </c>
      <c r="G1158">
        <v>1000</v>
      </c>
      <c r="H1158">
        <v>2000</v>
      </c>
      <c r="I1158">
        <v>400</v>
      </c>
      <c r="J1158">
        <v>0</v>
      </c>
      <c r="K1158">
        <v>0</v>
      </c>
      <c r="L1158">
        <v>0</v>
      </c>
      <c r="M1158">
        <v>-8200</v>
      </c>
      <c r="N1158">
        <v>240001</v>
      </c>
      <c r="O1158">
        <v>100000</v>
      </c>
      <c r="P1158">
        <v>0</v>
      </c>
      <c r="Q1158">
        <v>0</v>
      </c>
      <c r="R1158">
        <v>0</v>
      </c>
    </row>
    <row r="1159" spans="1:18" x14ac:dyDescent="0.25">
      <c r="A1159" s="3">
        <v>43124</v>
      </c>
      <c r="B1159">
        <v>4000</v>
      </c>
      <c r="C1159">
        <v>500</v>
      </c>
      <c r="D1159">
        <v>100</v>
      </c>
      <c r="E1159">
        <v>0</v>
      </c>
      <c r="F1159">
        <v>13000</v>
      </c>
      <c r="G1159">
        <v>1000</v>
      </c>
      <c r="H1159">
        <v>2000</v>
      </c>
      <c r="I1159">
        <v>400</v>
      </c>
      <c r="J1159">
        <v>0</v>
      </c>
      <c r="K1159">
        <v>0</v>
      </c>
      <c r="L1159">
        <v>0</v>
      </c>
      <c r="M1159">
        <v>-8200</v>
      </c>
      <c r="N1159">
        <v>240001</v>
      </c>
      <c r="O1159">
        <v>100000</v>
      </c>
      <c r="P1159">
        <v>0</v>
      </c>
      <c r="Q1159">
        <v>0</v>
      </c>
      <c r="R1159">
        <v>0</v>
      </c>
    </row>
    <row r="1160" spans="1:18" x14ac:dyDescent="0.25">
      <c r="A1160" s="3">
        <v>43125</v>
      </c>
      <c r="B1160">
        <v>4000</v>
      </c>
      <c r="C1160">
        <v>500</v>
      </c>
      <c r="D1160">
        <v>100</v>
      </c>
      <c r="E1160">
        <v>0</v>
      </c>
      <c r="F1160">
        <v>13000</v>
      </c>
      <c r="G1160">
        <v>1000</v>
      </c>
      <c r="H1160">
        <v>2000</v>
      </c>
      <c r="I1160">
        <v>400</v>
      </c>
      <c r="J1160">
        <v>0</v>
      </c>
      <c r="K1160">
        <v>0</v>
      </c>
      <c r="L1160">
        <v>0</v>
      </c>
      <c r="M1160">
        <v>-8200</v>
      </c>
      <c r="N1160">
        <v>240001</v>
      </c>
      <c r="O1160">
        <v>100000</v>
      </c>
      <c r="P1160">
        <v>0</v>
      </c>
      <c r="Q1160">
        <v>0</v>
      </c>
      <c r="R1160">
        <v>0</v>
      </c>
    </row>
    <row r="1161" spans="1:18" x14ac:dyDescent="0.25">
      <c r="A1161" s="3">
        <v>43126</v>
      </c>
      <c r="B1161">
        <v>4000</v>
      </c>
      <c r="C1161">
        <v>500</v>
      </c>
      <c r="D1161">
        <v>100</v>
      </c>
      <c r="E1161">
        <v>0</v>
      </c>
      <c r="F1161">
        <v>13000</v>
      </c>
      <c r="G1161">
        <v>1000</v>
      </c>
      <c r="H1161">
        <v>2000</v>
      </c>
      <c r="I1161">
        <v>400</v>
      </c>
      <c r="J1161">
        <v>0</v>
      </c>
      <c r="K1161">
        <v>0</v>
      </c>
      <c r="L1161">
        <v>0</v>
      </c>
      <c r="M1161">
        <v>-8200</v>
      </c>
      <c r="N1161">
        <v>240001</v>
      </c>
      <c r="O1161">
        <v>100000</v>
      </c>
      <c r="P1161">
        <v>0</v>
      </c>
      <c r="Q1161">
        <v>0</v>
      </c>
      <c r="R1161">
        <v>0</v>
      </c>
    </row>
    <row r="1162" spans="1:18" x14ac:dyDescent="0.25">
      <c r="A1162" s="3">
        <v>43129</v>
      </c>
      <c r="B1162">
        <v>4000</v>
      </c>
      <c r="C1162">
        <v>500</v>
      </c>
      <c r="D1162">
        <v>100</v>
      </c>
      <c r="E1162">
        <v>0</v>
      </c>
      <c r="F1162">
        <v>13000</v>
      </c>
      <c r="G1162">
        <v>1000</v>
      </c>
      <c r="H1162">
        <v>2000</v>
      </c>
      <c r="I1162">
        <v>400</v>
      </c>
      <c r="J1162">
        <v>0</v>
      </c>
      <c r="K1162">
        <v>0</v>
      </c>
      <c r="L1162">
        <v>0</v>
      </c>
      <c r="M1162">
        <v>-8200</v>
      </c>
      <c r="N1162">
        <v>240001</v>
      </c>
      <c r="O1162">
        <v>100000</v>
      </c>
      <c r="P1162">
        <v>0</v>
      </c>
      <c r="Q1162">
        <v>0</v>
      </c>
      <c r="R1162">
        <v>0</v>
      </c>
    </row>
    <row r="1163" spans="1:18" x14ac:dyDescent="0.25">
      <c r="A1163" s="3">
        <v>43130</v>
      </c>
      <c r="B1163">
        <v>4000</v>
      </c>
      <c r="C1163">
        <v>500</v>
      </c>
      <c r="D1163">
        <v>100</v>
      </c>
      <c r="E1163">
        <v>0</v>
      </c>
      <c r="F1163">
        <v>13000</v>
      </c>
      <c r="G1163">
        <v>1000</v>
      </c>
      <c r="H1163">
        <v>2000</v>
      </c>
      <c r="I1163">
        <v>400</v>
      </c>
      <c r="J1163">
        <v>0</v>
      </c>
      <c r="K1163">
        <v>0</v>
      </c>
      <c r="L1163">
        <v>0</v>
      </c>
      <c r="M1163">
        <v>-8200</v>
      </c>
      <c r="N1163">
        <v>240001</v>
      </c>
      <c r="O1163">
        <v>100000</v>
      </c>
      <c r="P1163">
        <v>0</v>
      </c>
      <c r="Q1163">
        <v>0</v>
      </c>
      <c r="R1163">
        <v>0</v>
      </c>
    </row>
    <row r="1164" spans="1:18" x14ac:dyDescent="0.25">
      <c r="A1164" s="3">
        <v>43131</v>
      </c>
      <c r="B1164">
        <v>4000</v>
      </c>
      <c r="C1164">
        <v>500</v>
      </c>
      <c r="D1164">
        <v>100</v>
      </c>
      <c r="E1164">
        <v>0</v>
      </c>
      <c r="F1164">
        <v>13000</v>
      </c>
      <c r="G1164">
        <v>1000</v>
      </c>
      <c r="H1164">
        <v>2000</v>
      </c>
      <c r="I1164">
        <v>400</v>
      </c>
      <c r="J1164">
        <v>0</v>
      </c>
      <c r="K1164">
        <v>0</v>
      </c>
      <c r="L1164">
        <v>0</v>
      </c>
      <c r="M1164">
        <v>-8200</v>
      </c>
      <c r="N1164">
        <v>240001</v>
      </c>
      <c r="O1164">
        <v>100000</v>
      </c>
      <c r="P1164">
        <v>0</v>
      </c>
      <c r="Q1164">
        <v>0</v>
      </c>
      <c r="R1164">
        <v>0</v>
      </c>
    </row>
    <row r="1165" spans="1:18" x14ac:dyDescent="0.25">
      <c r="A1165" s="3">
        <v>43132</v>
      </c>
      <c r="B1165">
        <v>4000</v>
      </c>
      <c r="C1165">
        <v>500</v>
      </c>
      <c r="D1165">
        <v>100</v>
      </c>
      <c r="E1165">
        <v>0</v>
      </c>
      <c r="F1165">
        <v>13000</v>
      </c>
      <c r="G1165">
        <v>1000</v>
      </c>
      <c r="H1165">
        <v>2000</v>
      </c>
      <c r="I1165">
        <v>400</v>
      </c>
      <c r="J1165">
        <v>0</v>
      </c>
      <c r="K1165">
        <v>0</v>
      </c>
      <c r="L1165">
        <v>0</v>
      </c>
      <c r="M1165">
        <v>-8200</v>
      </c>
      <c r="N1165">
        <v>240001</v>
      </c>
      <c r="O1165">
        <v>100000</v>
      </c>
      <c r="P1165">
        <v>0</v>
      </c>
      <c r="Q1165">
        <v>0</v>
      </c>
      <c r="R1165">
        <v>0</v>
      </c>
    </row>
    <row r="1166" spans="1:18" x14ac:dyDescent="0.25">
      <c r="A1166" s="3">
        <v>43133</v>
      </c>
      <c r="B1166">
        <v>4000</v>
      </c>
      <c r="C1166">
        <v>500</v>
      </c>
      <c r="D1166">
        <v>100</v>
      </c>
      <c r="E1166">
        <v>0</v>
      </c>
      <c r="F1166">
        <v>13000</v>
      </c>
      <c r="G1166">
        <v>1000</v>
      </c>
      <c r="H1166">
        <v>2000</v>
      </c>
      <c r="I1166">
        <v>400</v>
      </c>
      <c r="J1166">
        <v>0</v>
      </c>
      <c r="K1166">
        <v>0</v>
      </c>
      <c r="L1166">
        <v>0</v>
      </c>
      <c r="M1166">
        <v>-8200</v>
      </c>
      <c r="N1166">
        <v>240001</v>
      </c>
      <c r="O1166">
        <v>100000</v>
      </c>
      <c r="P1166">
        <v>0</v>
      </c>
      <c r="Q1166">
        <v>0</v>
      </c>
      <c r="R1166">
        <v>0</v>
      </c>
    </row>
    <row r="1167" spans="1:18" x14ac:dyDescent="0.25">
      <c r="A1167" s="3">
        <v>43136</v>
      </c>
      <c r="B1167">
        <v>4000</v>
      </c>
      <c r="C1167">
        <v>500</v>
      </c>
      <c r="D1167">
        <v>100</v>
      </c>
      <c r="E1167">
        <v>0</v>
      </c>
      <c r="F1167">
        <v>13000</v>
      </c>
      <c r="G1167">
        <v>1000</v>
      </c>
      <c r="H1167">
        <v>2000</v>
      </c>
      <c r="I1167">
        <v>400</v>
      </c>
      <c r="J1167">
        <v>0</v>
      </c>
      <c r="K1167">
        <v>0</v>
      </c>
      <c r="L1167">
        <v>0</v>
      </c>
      <c r="M1167">
        <v>-8200</v>
      </c>
      <c r="N1167">
        <v>240001</v>
      </c>
      <c r="O1167">
        <v>100000</v>
      </c>
      <c r="P1167">
        <v>0</v>
      </c>
      <c r="Q1167">
        <v>0</v>
      </c>
      <c r="R1167">
        <v>0</v>
      </c>
    </row>
    <row r="1168" spans="1:18" x14ac:dyDescent="0.25">
      <c r="A1168" s="3">
        <v>43137</v>
      </c>
      <c r="B1168">
        <v>4000</v>
      </c>
      <c r="C1168">
        <v>500</v>
      </c>
      <c r="D1168">
        <v>100</v>
      </c>
      <c r="E1168">
        <v>0</v>
      </c>
      <c r="F1168">
        <v>13000</v>
      </c>
      <c r="G1168">
        <v>1000</v>
      </c>
      <c r="H1168">
        <v>2000</v>
      </c>
      <c r="I1168">
        <v>400</v>
      </c>
      <c r="J1168">
        <v>0</v>
      </c>
      <c r="K1168">
        <v>0</v>
      </c>
      <c r="L1168">
        <v>0</v>
      </c>
      <c r="M1168">
        <v>-8200</v>
      </c>
      <c r="N1168">
        <v>240001</v>
      </c>
      <c r="O1168">
        <v>100000</v>
      </c>
      <c r="P1168">
        <v>0</v>
      </c>
      <c r="Q1168">
        <v>0</v>
      </c>
      <c r="R1168">
        <v>0</v>
      </c>
    </row>
    <row r="1169" spans="1:18" x14ac:dyDescent="0.25">
      <c r="A1169" s="3">
        <v>43138</v>
      </c>
      <c r="B1169">
        <v>4000</v>
      </c>
      <c r="C1169">
        <v>500</v>
      </c>
      <c r="D1169">
        <v>100</v>
      </c>
      <c r="E1169">
        <v>0</v>
      </c>
      <c r="F1169">
        <v>13000</v>
      </c>
      <c r="G1169">
        <v>1000</v>
      </c>
      <c r="H1169">
        <v>2000</v>
      </c>
      <c r="I1169">
        <v>400</v>
      </c>
      <c r="J1169">
        <v>0</v>
      </c>
      <c r="K1169">
        <v>0</v>
      </c>
      <c r="L1169">
        <v>0</v>
      </c>
      <c r="M1169">
        <v>-8200</v>
      </c>
      <c r="N1169">
        <v>240001</v>
      </c>
      <c r="O1169">
        <v>100000</v>
      </c>
      <c r="P1169">
        <v>0</v>
      </c>
      <c r="Q1169">
        <v>0</v>
      </c>
      <c r="R1169">
        <v>0</v>
      </c>
    </row>
    <row r="1170" spans="1:18" x14ac:dyDescent="0.25">
      <c r="A1170" s="3">
        <v>43139</v>
      </c>
      <c r="B1170">
        <v>4000</v>
      </c>
      <c r="C1170">
        <v>500</v>
      </c>
      <c r="D1170">
        <v>100</v>
      </c>
      <c r="E1170">
        <v>0</v>
      </c>
      <c r="F1170">
        <v>13000</v>
      </c>
      <c r="G1170">
        <v>1000</v>
      </c>
      <c r="H1170">
        <v>2000</v>
      </c>
      <c r="I1170">
        <v>400</v>
      </c>
      <c r="J1170">
        <v>0</v>
      </c>
      <c r="K1170">
        <v>0</v>
      </c>
      <c r="L1170">
        <v>0</v>
      </c>
      <c r="M1170">
        <v>-8200</v>
      </c>
      <c r="N1170">
        <v>240001</v>
      </c>
      <c r="O1170">
        <v>100000</v>
      </c>
      <c r="P1170">
        <v>0</v>
      </c>
      <c r="Q1170">
        <v>0</v>
      </c>
      <c r="R1170">
        <v>0</v>
      </c>
    </row>
    <row r="1171" spans="1:18" x14ac:dyDescent="0.25">
      <c r="A1171" s="3">
        <v>43140</v>
      </c>
      <c r="B1171">
        <v>4000</v>
      </c>
      <c r="C1171">
        <v>500</v>
      </c>
      <c r="D1171">
        <v>100</v>
      </c>
      <c r="E1171">
        <v>0</v>
      </c>
      <c r="F1171">
        <v>13000</v>
      </c>
      <c r="G1171">
        <v>1000</v>
      </c>
      <c r="H1171">
        <v>2000</v>
      </c>
      <c r="I1171">
        <v>400</v>
      </c>
      <c r="J1171">
        <v>0</v>
      </c>
      <c r="K1171">
        <v>0</v>
      </c>
      <c r="L1171">
        <v>0</v>
      </c>
      <c r="M1171">
        <v>-8200</v>
      </c>
      <c r="N1171">
        <v>240001</v>
      </c>
      <c r="O1171">
        <v>100000</v>
      </c>
      <c r="P1171">
        <v>0</v>
      </c>
      <c r="Q1171">
        <v>0</v>
      </c>
      <c r="R1171">
        <v>0</v>
      </c>
    </row>
    <row r="1172" spans="1:18" x14ac:dyDescent="0.25">
      <c r="A1172" s="3">
        <v>43143</v>
      </c>
      <c r="B1172">
        <v>4000</v>
      </c>
      <c r="C1172">
        <v>500</v>
      </c>
      <c r="D1172">
        <v>100</v>
      </c>
      <c r="E1172">
        <v>0</v>
      </c>
      <c r="F1172">
        <v>13000</v>
      </c>
      <c r="G1172">
        <v>1000</v>
      </c>
      <c r="H1172">
        <v>2000</v>
      </c>
      <c r="I1172">
        <v>400</v>
      </c>
      <c r="J1172">
        <v>0</v>
      </c>
      <c r="K1172">
        <v>0</v>
      </c>
      <c r="L1172">
        <v>0</v>
      </c>
      <c r="M1172">
        <v>-8200</v>
      </c>
      <c r="N1172">
        <v>240001</v>
      </c>
      <c r="O1172">
        <v>100000</v>
      </c>
      <c r="P1172">
        <v>0</v>
      </c>
      <c r="Q1172">
        <v>0</v>
      </c>
      <c r="R1172">
        <v>0</v>
      </c>
    </row>
    <row r="1173" spans="1:18" x14ac:dyDescent="0.25">
      <c r="A1173" s="3">
        <v>43144</v>
      </c>
      <c r="B1173">
        <v>4000</v>
      </c>
      <c r="C1173">
        <v>500</v>
      </c>
      <c r="D1173">
        <v>100</v>
      </c>
      <c r="E1173">
        <v>0</v>
      </c>
      <c r="F1173">
        <v>13000</v>
      </c>
      <c r="G1173">
        <v>1000</v>
      </c>
      <c r="H1173">
        <v>2000</v>
      </c>
      <c r="I1173">
        <v>400</v>
      </c>
      <c r="J1173">
        <v>0</v>
      </c>
      <c r="K1173">
        <v>0</v>
      </c>
      <c r="L1173">
        <v>0</v>
      </c>
      <c r="M1173">
        <v>-8200</v>
      </c>
      <c r="N1173">
        <v>240001</v>
      </c>
      <c r="O1173">
        <v>100000</v>
      </c>
      <c r="P1173">
        <v>0</v>
      </c>
      <c r="Q1173">
        <v>0</v>
      </c>
      <c r="R1173">
        <v>0</v>
      </c>
    </row>
    <row r="1174" spans="1:18" x14ac:dyDescent="0.25">
      <c r="A1174" s="3">
        <v>43145</v>
      </c>
      <c r="B1174">
        <v>4000</v>
      </c>
      <c r="C1174">
        <v>500</v>
      </c>
      <c r="D1174">
        <v>100</v>
      </c>
      <c r="E1174">
        <v>0</v>
      </c>
      <c r="F1174">
        <v>13000</v>
      </c>
      <c r="G1174">
        <v>1000</v>
      </c>
      <c r="H1174">
        <v>2000</v>
      </c>
      <c r="I1174">
        <v>400</v>
      </c>
      <c r="J1174">
        <v>0</v>
      </c>
      <c r="K1174">
        <v>0</v>
      </c>
      <c r="L1174">
        <v>0</v>
      </c>
      <c r="M1174">
        <v>-8200</v>
      </c>
      <c r="N1174">
        <v>240001</v>
      </c>
      <c r="O1174">
        <v>100000</v>
      </c>
      <c r="P1174">
        <v>0</v>
      </c>
      <c r="Q1174">
        <v>0</v>
      </c>
      <c r="R1174">
        <v>0</v>
      </c>
    </row>
    <row r="1175" spans="1:18" x14ac:dyDescent="0.25">
      <c r="A1175" s="3">
        <v>43146</v>
      </c>
      <c r="B1175">
        <v>4000</v>
      </c>
      <c r="C1175">
        <v>500</v>
      </c>
      <c r="D1175">
        <v>100</v>
      </c>
      <c r="E1175">
        <v>0</v>
      </c>
      <c r="F1175">
        <v>13000</v>
      </c>
      <c r="G1175">
        <v>1000</v>
      </c>
      <c r="H1175">
        <v>2000</v>
      </c>
      <c r="I1175">
        <v>400</v>
      </c>
      <c r="J1175">
        <v>0</v>
      </c>
      <c r="K1175">
        <v>0</v>
      </c>
      <c r="L1175">
        <v>0</v>
      </c>
      <c r="M1175">
        <v>-8200</v>
      </c>
      <c r="N1175">
        <v>240001</v>
      </c>
      <c r="O1175">
        <v>100000</v>
      </c>
      <c r="P1175">
        <v>0</v>
      </c>
      <c r="Q1175">
        <v>0</v>
      </c>
      <c r="R1175">
        <v>0</v>
      </c>
    </row>
    <row r="1176" spans="1:18" x14ac:dyDescent="0.25">
      <c r="A1176" s="3">
        <v>43147</v>
      </c>
      <c r="B1176">
        <v>4000</v>
      </c>
      <c r="C1176">
        <v>500</v>
      </c>
      <c r="D1176">
        <v>100</v>
      </c>
      <c r="E1176">
        <v>0</v>
      </c>
      <c r="F1176">
        <v>13000</v>
      </c>
      <c r="G1176">
        <v>1000</v>
      </c>
      <c r="H1176">
        <v>2000</v>
      </c>
      <c r="I1176">
        <v>400</v>
      </c>
      <c r="J1176">
        <v>0</v>
      </c>
      <c r="K1176">
        <v>0</v>
      </c>
      <c r="L1176">
        <v>0</v>
      </c>
      <c r="M1176">
        <v>-8200</v>
      </c>
      <c r="N1176">
        <v>240001</v>
      </c>
      <c r="O1176">
        <v>100000</v>
      </c>
      <c r="P1176">
        <v>0</v>
      </c>
      <c r="Q1176">
        <v>0</v>
      </c>
      <c r="R1176">
        <v>0</v>
      </c>
    </row>
    <row r="1177" spans="1:18" x14ac:dyDescent="0.25">
      <c r="A1177" s="3">
        <v>43150</v>
      </c>
      <c r="B1177">
        <v>4000</v>
      </c>
      <c r="C1177">
        <v>500</v>
      </c>
      <c r="D1177">
        <v>100</v>
      </c>
      <c r="E1177">
        <v>0</v>
      </c>
      <c r="F1177">
        <v>13000</v>
      </c>
      <c r="G1177">
        <v>1000</v>
      </c>
      <c r="H1177">
        <v>2000</v>
      </c>
      <c r="I1177">
        <v>400</v>
      </c>
      <c r="J1177">
        <v>0</v>
      </c>
      <c r="K1177">
        <v>0</v>
      </c>
      <c r="L1177">
        <v>0</v>
      </c>
      <c r="M1177">
        <v>-8200</v>
      </c>
      <c r="N1177">
        <v>240001</v>
      </c>
      <c r="O1177">
        <v>100000</v>
      </c>
      <c r="P1177">
        <v>0</v>
      </c>
      <c r="Q1177">
        <v>0</v>
      </c>
      <c r="R1177">
        <v>0</v>
      </c>
    </row>
    <row r="1178" spans="1:18" x14ac:dyDescent="0.25">
      <c r="A1178" s="3">
        <v>43151</v>
      </c>
      <c r="B1178">
        <v>4000</v>
      </c>
      <c r="C1178">
        <v>500</v>
      </c>
      <c r="D1178">
        <v>100</v>
      </c>
      <c r="E1178">
        <v>0</v>
      </c>
      <c r="F1178">
        <v>13000</v>
      </c>
      <c r="G1178">
        <v>1000</v>
      </c>
      <c r="H1178">
        <v>2000</v>
      </c>
      <c r="I1178">
        <v>400</v>
      </c>
      <c r="J1178">
        <v>0</v>
      </c>
      <c r="K1178">
        <v>0</v>
      </c>
      <c r="L1178">
        <v>0</v>
      </c>
      <c r="M1178">
        <v>-8200</v>
      </c>
      <c r="N1178">
        <v>240001</v>
      </c>
      <c r="O1178">
        <v>100000</v>
      </c>
      <c r="P1178">
        <v>0</v>
      </c>
      <c r="Q1178">
        <v>0</v>
      </c>
      <c r="R1178">
        <v>0</v>
      </c>
    </row>
    <row r="1179" spans="1:18" x14ac:dyDescent="0.25">
      <c r="A1179" s="3">
        <v>43152</v>
      </c>
      <c r="B1179">
        <v>4000</v>
      </c>
      <c r="C1179">
        <v>500</v>
      </c>
      <c r="D1179">
        <v>100</v>
      </c>
      <c r="E1179">
        <v>0</v>
      </c>
      <c r="F1179">
        <v>13000</v>
      </c>
      <c r="G1179">
        <v>1000</v>
      </c>
      <c r="H1179">
        <v>2000</v>
      </c>
      <c r="I1179">
        <v>400</v>
      </c>
      <c r="J1179">
        <v>0</v>
      </c>
      <c r="K1179">
        <v>0</v>
      </c>
      <c r="L1179">
        <v>0</v>
      </c>
      <c r="M1179">
        <v>-8200</v>
      </c>
      <c r="N1179">
        <v>240001</v>
      </c>
      <c r="O1179">
        <v>100000</v>
      </c>
      <c r="P1179">
        <v>0</v>
      </c>
      <c r="Q1179">
        <v>0</v>
      </c>
      <c r="R1179">
        <v>0</v>
      </c>
    </row>
    <row r="1180" spans="1:18" x14ac:dyDescent="0.25">
      <c r="A1180" s="3">
        <v>43153</v>
      </c>
      <c r="B1180">
        <v>4000</v>
      </c>
      <c r="C1180">
        <v>500</v>
      </c>
      <c r="D1180">
        <v>100</v>
      </c>
      <c r="E1180">
        <v>0</v>
      </c>
      <c r="F1180">
        <v>13000</v>
      </c>
      <c r="G1180">
        <v>1000</v>
      </c>
      <c r="H1180">
        <v>2000</v>
      </c>
      <c r="I1180">
        <v>400</v>
      </c>
      <c r="J1180">
        <v>0</v>
      </c>
      <c r="K1180">
        <v>0</v>
      </c>
      <c r="L1180">
        <v>0</v>
      </c>
      <c r="M1180">
        <v>-8200</v>
      </c>
      <c r="N1180">
        <v>240001</v>
      </c>
      <c r="O1180">
        <v>100000</v>
      </c>
      <c r="P1180">
        <v>0</v>
      </c>
      <c r="Q1180">
        <v>0</v>
      </c>
      <c r="R1180">
        <v>0</v>
      </c>
    </row>
    <row r="1181" spans="1:18" x14ac:dyDescent="0.25">
      <c r="A1181" s="3">
        <v>43154</v>
      </c>
      <c r="B1181">
        <v>4000</v>
      </c>
      <c r="C1181">
        <v>500</v>
      </c>
      <c r="D1181">
        <v>100</v>
      </c>
      <c r="E1181">
        <v>0</v>
      </c>
      <c r="F1181">
        <v>13000</v>
      </c>
      <c r="G1181">
        <v>1000</v>
      </c>
      <c r="H1181">
        <v>2000</v>
      </c>
      <c r="I1181">
        <v>400</v>
      </c>
      <c r="J1181">
        <v>0</v>
      </c>
      <c r="K1181">
        <v>0</v>
      </c>
      <c r="L1181">
        <v>0</v>
      </c>
      <c r="M1181">
        <v>-8200</v>
      </c>
      <c r="N1181">
        <v>240001</v>
      </c>
      <c r="O1181">
        <v>100000</v>
      </c>
      <c r="P1181">
        <v>0</v>
      </c>
      <c r="Q1181">
        <v>0</v>
      </c>
      <c r="R1181">
        <v>0</v>
      </c>
    </row>
    <row r="1182" spans="1:18" x14ac:dyDescent="0.25">
      <c r="A1182" s="3">
        <v>43157</v>
      </c>
      <c r="B1182">
        <v>4000</v>
      </c>
      <c r="C1182">
        <v>500</v>
      </c>
      <c r="D1182">
        <v>100</v>
      </c>
      <c r="E1182">
        <v>0</v>
      </c>
      <c r="F1182">
        <v>13000</v>
      </c>
      <c r="G1182">
        <v>1000</v>
      </c>
      <c r="H1182">
        <v>2000</v>
      </c>
      <c r="I1182">
        <v>400</v>
      </c>
      <c r="J1182">
        <v>0</v>
      </c>
      <c r="K1182">
        <v>0</v>
      </c>
      <c r="L1182">
        <v>0</v>
      </c>
      <c r="M1182">
        <v>-8200</v>
      </c>
      <c r="N1182">
        <v>240001</v>
      </c>
      <c r="O1182">
        <v>100000</v>
      </c>
      <c r="P1182">
        <v>0</v>
      </c>
      <c r="Q1182">
        <v>0</v>
      </c>
      <c r="R1182">
        <v>0</v>
      </c>
    </row>
    <row r="1183" spans="1:18" x14ac:dyDescent="0.25">
      <c r="A1183" s="3">
        <v>43158</v>
      </c>
      <c r="B1183">
        <v>4000</v>
      </c>
      <c r="C1183">
        <v>500</v>
      </c>
      <c r="D1183">
        <v>100</v>
      </c>
      <c r="E1183">
        <v>0</v>
      </c>
      <c r="F1183">
        <v>13000</v>
      </c>
      <c r="G1183">
        <v>1000</v>
      </c>
      <c r="H1183">
        <v>2000</v>
      </c>
      <c r="I1183">
        <v>400</v>
      </c>
      <c r="J1183">
        <v>0</v>
      </c>
      <c r="K1183">
        <v>0</v>
      </c>
      <c r="L1183">
        <v>0</v>
      </c>
      <c r="M1183">
        <v>-8200</v>
      </c>
      <c r="N1183">
        <v>240001</v>
      </c>
      <c r="O1183">
        <v>100000</v>
      </c>
      <c r="P1183">
        <v>0</v>
      </c>
      <c r="Q1183">
        <v>0</v>
      </c>
      <c r="R1183">
        <v>0</v>
      </c>
    </row>
    <row r="1184" spans="1:18" x14ac:dyDescent="0.25">
      <c r="A1184" s="3">
        <v>43159</v>
      </c>
      <c r="B1184">
        <v>4000</v>
      </c>
      <c r="C1184">
        <v>500</v>
      </c>
      <c r="D1184">
        <v>100</v>
      </c>
      <c r="E1184">
        <v>0</v>
      </c>
      <c r="F1184">
        <v>13000</v>
      </c>
      <c r="G1184">
        <v>1000</v>
      </c>
      <c r="H1184">
        <v>2000</v>
      </c>
      <c r="I1184">
        <v>400</v>
      </c>
      <c r="J1184">
        <v>0</v>
      </c>
      <c r="K1184">
        <v>0</v>
      </c>
      <c r="L1184">
        <v>0</v>
      </c>
      <c r="M1184">
        <v>-8200</v>
      </c>
      <c r="N1184">
        <v>240001</v>
      </c>
      <c r="O1184">
        <v>100000</v>
      </c>
      <c r="P1184">
        <v>0</v>
      </c>
      <c r="Q1184">
        <v>0</v>
      </c>
      <c r="R1184">
        <v>0</v>
      </c>
    </row>
    <row r="1185" spans="1:18" x14ac:dyDescent="0.25">
      <c r="A1185" s="3">
        <v>43160</v>
      </c>
      <c r="B1185">
        <v>4000</v>
      </c>
      <c r="C1185">
        <v>500</v>
      </c>
      <c r="D1185">
        <v>100</v>
      </c>
      <c r="E1185">
        <v>0</v>
      </c>
      <c r="F1185">
        <v>13000</v>
      </c>
      <c r="G1185">
        <v>1000</v>
      </c>
      <c r="H1185">
        <v>2000</v>
      </c>
      <c r="I1185">
        <v>400</v>
      </c>
      <c r="J1185">
        <v>0</v>
      </c>
      <c r="K1185">
        <v>0</v>
      </c>
      <c r="L1185">
        <v>0</v>
      </c>
      <c r="M1185">
        <v>-8200</v>
      </c>
      <c r="N1185">
        <v>240001</v>
      </c>
      <c r="O1185">
        <v>100000</v>
      </c>
      <c r="P1185">
        <v>0</v>
      </c>
      <c r="Q1185">
        <v>0</v>
      </c>
      <c r="R1185">
        <v>0</v>
      </c>
    </row>
    <row r="1186" spans="1:18" x14ac:dyDescent="0.25">
      <c r="A1186" s="3">
        <v>43161</v>
      </c>
      <c r="B1186">
        <v>4000</v>
      </c>
      <c r="C1186">
        <v>500</v>
      </c>
      <c r="D1186">
        <v>100</v>
      </c>
      <c r="E1186">
        <v>0</v>
      </c>
      <c r="F1186">
        <v>13000</v>
      </c>
      <c r="G1186">
        <v>1000</v>
      </c>
      <c r="H1186">
        <v>2000</v>
      </c>
      <c r="I1186">
        <v>400</v>
      </c>
      <c r="J1186">
        <v>0</v>
      </c>
      <c r="K1186">
        <v>0</v>
      </c>
      <c r="L1186">
        <v>0</v>
      </c>
      <c r="M1186">
        <v>-8200</v>
      </c>
      <c r="N1186">
        <v>240001</v>
      </c>
      <c r="O1186">
        <v>100000</v>
      </c>
      <c r="P1186">
        <v>0</v>
      </c>
      <c r="Q1186">
        <v>0</v>
      </c>
      <c r="R1186">
        <v>0</v>
      </c>
    </row>
    <row r="1187" spans="1:18" x14ac:dyDescent="0.25">
      <c r="A1187" s="3">
        <v>43164</v>
      </c>
      <c r="B1187">
        <v>4000</v>
      </c>
      <c r="C1187">
        <v>500</v>
      </c>
      <c r="D1187">
        <v>100</v>
      </c>
      <c r="E1187">
        <v>0</v>
      </c>
      <c r="F1187">
        <v>13000</v>
      </c>
      <c r="G1187">
        <v>1000</v>
      </c>
      <c r="H1187">
        <v>2000</v>
      </c>
      <c r="I1187">
        <v>400</v>
      </c>
      <c r="J1187">
        <v>0</v>
      </c>
      <c r="K1187">
        <v>0</v>
      </c>
      <c r="L1187">
        <v>0</v>
      </c>
      <c r="M1187">
        <v>-8200</v>
      </c>
      <c r="N1187">
        <v>240001</v>
      </c>
      <c r="O1187">
        <v>100000</v>
      </c>
      <c r="P1187">
        <v>0</v>
      </c>
      <c r="Q1187">
        <v>0</v>
      </c>
      <c r="R1187">
        <v>0</v>
      </c>
    </row>
    <row r="1188" spans="1:18" x14ac:dyDescent="0.25">
      <c r="A1188" s="3">
        <v>43165</v>
      </c>
      <c r="B1188">
        <v>4000</v>
      </c>
      <c r="C1188">
        <v>500</v>
      </c>
      <c r="D1188">
        <v>100</v>
      </c>
      <c r="E1188">
        <v>0</v>
      </c>
      <c r="F1188">
        <v>13000</v>
      </c>
      <c r="G1188">
        <v>1000</v>
      </c>
      <c r="H1188">
        <v>2000</v>
      </c>
      <c r="I1188">
        <v>400</v>
      </c>
      <c r="J1188">
        <v>0</v>
      </c>
      <c r="K1188">
        <v>0</v>
      </c>
      <c r="L1188">
        <v>0</v>
      </c>
      <c r="M1188">
        <v>-8200</v>
      </c>
      <c r="N1188">
        <v>240001</v>
      </c>
      <c r="O1188">
        <v>100000</v>
      </c>
      <c r="P1188">
        <v>0</v>
      </c>
      <c r="Q1188">
        <v>0</v>
      </c>
      <c r="R1188">
        <v>0</v>
      </c>
    </row>
    <row r="1189" spans="1:18" x14ac:dyDescent="0.25">
      <c r="A1189" s="3">
        <v>43166</v>
      </c>
      <c r="B1189">
        <v>4000</v>
      </c>
      <c r="C1189">
        <v>500</v>
      </c>
      <c r="D1189">
        <v>100</v>
      </c>
      <c r="E1189">
        <v>0</v>
      </c>
      <c r="F1189">
        <v>13000</v>
      </c>
      <c r="G1189">
        <v>1000</v>
      </c>
      <c r="H1189">
        <v>2000</v>
      </c>
      <c r="I1189">
        <v>400</v>
      </c>
      <c r="J1189">
        <v>0</v>
      </c>
      <c r="K1189">
        <v>0</v>
      </c>
      <c r="L1189">
        <v>0</v>
      </c>
      <c r="M1189">
        <v>-8200</v>
      </c>
      <c r="N1189">
        <v>240001</v>
      </c>
      <c r="O1189">
        <v>100000</v>
      </c>
      <c r="P1189">
        <v>0</v>
      </c>
      <c r="Q1189">
        <v>0</v>
      </c>
      <c r="R1189">
        <v>0</v>
      </c>
    </row>
    <row r="1190" spans="1:18" x14ac:dyDescent="0.25">
      <c r="A1190" s="3">
        <v>43167</v>
      </c>
      <c r="B1190">
        <v>4000</v>
      </c>
      <c r="C1190">
        <v>500</v>
      </c>
      <c r="D1190">
        <v>100</v>
      </c>
      <c r="E1190">
        <v>0</v>
      </c>
      <c r="F1190">
        <v>13000</v>
      </c>
      <c r="G1190">
        <v>1000</v>
      </c>
      <c r="H1190">
        <v>2000</v>
      </c>
      <c r="I1190">
        <v>400</v>
      </c>
      <c r="J1190">
        <v>0</v>
      </c>
      <c r="K1190">
        <v>0</v>
      </c>
      <c r="L1190">
        <v>0</v>
      </c>
      <c r="M1190">
        <v>-8200</v>
      </c>
      <c r="N1190">
        <v>240001</v>
      </c>
      <c r="O1190">
        <v>100000</v>
      </c>
      <c r="P1190">
        <v>0</v>
      </c>
      <c r="Q1190">
        <v>0</v>
      </c>
      <c r="R1190">
        <v>0</v>
      </c>
    </row>
    <row r="1191" spans="1:18" x14ac:dyDescent="0.25">
      <c r="A1191" s="3">
        <v>43168</v>
      </c>
      <c r="B1191">
        <v>4000</v>
      </c>
      <c r="C1191">
        <v>500</v>
      </c>
      <c r="D1191">
        <v>100</v>
      </c>
      <c r="E1191">
        <v>0</v>
      </c>
      <c r="F1191">
        <v>13000</v>
      </c>
      <c r="G1191">
        <v>1000</v>
      </c>
      <c r="H1191">
        <v>2000</v>
      </c>
      <c r="I1191">
        <v>400</v>
      </c>
      <c r="J1191">
        <v>0</v>
      </c>
      <c r="K1191">
        <v>0</v>
      </c>
      <c r="L1191">
        <v>0</v>
      </c>
      <c r="M1191">
        <v>-8200</v>
      </c>
      <c r="N1191">
        <v>240001</v>
      </c>
      <c r="O1191">
        <v>100000</v>
      </c>
      <c r="P1191">
        <v>0</v>
      </c>
      <c r="Q1191">
        <v>0</v>
      </c>
      <c r="R1191">
        <v>0</v>
      </c>
    </row>
    <row r="1192" spans="1:18" x14ac:dyDescent="0.25">
      <c r="A1192" s="3">
        <v>43171</v>
      </c>
      <c r="B1192">
        <v>4000</v>
      </c>
      <c r="C1192">
        <v>500</v>
      </c>
      <c r="D1192">
        <v>100</v>
      </c>
      <c r="E1192">
        <v>0</v>
      </c>
      <c r="F1192">
        <v>13000</v>
      </c>
      <c r="G1192">
        <v>1000</v>
      </c>
      <c r="H1192">
        <v>2000</v>
      </c>
      <c r="I1192">
        <v>400</v>
      </c>
      <c r="J1192">
        <v>0</v>
      </c>
      <c r="K1192">
        <v>0</v>
      </c>
      <c r="L1192">
        <v>0</v>
      </c>
      <c r="M1192">
        <v>-8200</v>
      </c>
      <c r="N1192">
        <v>240001</v>
      </c>
      <c r="O1192">
        <v>100000</v>
      </c>
      <c r="P1192">
        <v>0</v>
      </c>
      <c r="Q1192">
        <v>0</v>
      </c>
      <c r="R1192">
        <v>0</v>
      </c>
    </row>
    <row r="1193" spans="1:18" x14ac:dyDescent="0.25">
      <c r="A1193" s="3">
        <v>43172</v>
      </c>
      <c r="B1193">
        <v>4000</v>
      </c>
      <c r="C1193">
        <v>500</v>
      </c>
      <c r="D1193">
        <v>100</v>
      </c>
      <c r="E1193">
        <v>0</v>
      </c>
      <c r="F1193">
        <v>13000</v>
      </c>
      <c r="G1193">
        <v>1000</v>
      </c>
      <c r="H1193">
        <v>2000</v>
      </c>
      <c r="I1193">
        <v>400</v>
      </c>
      <c r="J1193">
        <v>0</v>
      </c>
      <c r="K1193">
        <v>0</v>
      </c>
      <c r="L1193">
        <v>0</v>
      </c>
      <c r="M1193">
        <v>-8200</v>
      </c>
      <c r="N1193">
        <v>240001</v>
      </c>
      <c r="O1193">
        <v>100000</v>
      </c>
      <c r="P1193">
        <v>0</v>
      </c>
      <c r="Q1193">
        <v>0</v>
      </c>
      <c r="R1193">
        <v>0</v>
      </c>
    </row>
    <row r="1194" spans="1:18" x14ac:dyDescent="0.25">
      <c r="A1194" s="3">
        <v>43173</v>
      </c>
      <c r="B1194">
        <v>4000</v>
      </c>
      <c r="C1194">
        <v>500</v>
      </c>
      <c r="D1194">
        <v>100</v>
      </c>
      <c r="E1194">
        <v>0</v>
      </c>
      <c r="F1194">
        <v>13000</v>
      </c>
      <c r="G1194">
        <v>1000</v>
      </c>
      <c r="H1194">
        <v>2000</v>
      </c>
      <c r="I1194">
        <v>400</v>
      </c>
      <c r="J1194">
        <v>0</v>
      </c>
      <c r="K1194">
        <v>0</v>
      </c>
      <c r="L1194">
        <v>0</v>
      </c>
      <c r="M1194">
        <v>-8200</v>
      </c>
      <c r="N1194">
        <v>240001</v>
      </c>
      <c r="O1194">
        <v>100000</v>
      </c>
      <c r="P1194">
        <v>0</v>
      </c>
      <c r="Q1194">
        <v>0</v>
      </c>
      <c r="R1194">
        <v>0</v>
      </c>
    </row>
    <row r="1195" spans="1:18" x14ac:dyDescent="0.25">
      <c r="A1195" s="3">
        <v>43174</v>
      </c>
      <c r="B1195">
        <v>4000</v>
      </c>
      <c r="C1195">
        <v>500</v>
      </c>
      <c r="D1195">
        <v>100</v>
      </c>
      <c r="E1195">
        <v>0</v>
      </c>
      <c r="F1195">
        <v>13000</v>
      </c>
      <c r="G1195">
        <v>1000</v>
      </c>
      <c r="H1195">
        <v>2000</v>
      </c>
      <c r="I1195">
        <v>400</v>
      </c>
      <c r="J1195">
        <v>0</v>
      </c>
      <c r="K1195">
        <v>0</v>
      </c>
      <c r="L1195">
        <v>0</v>
      </c>
      <c r="M1195">
        <v>-8200</v>
      </c>
      <c r="N1195">
        <v>240001</v>
      </c>
      <c r="O1195">
        <v>100000</v>
      </c>
      <c r="P1195">
        <v>0</v>
      </c>
      <c r="Q1195">
        <v>0</v>
      </c>
      <c r="R1195">
        <v>0</v>
      </c>
    </row>
    <row r="1196" spans="1:18" x14ac:dyDescent="0.25">
      <c r="A1196" s="3">
        <v>43175</v>
      </c>
      <c r="B1196">
        <v>4000</v>
      </c>
      <c r="C1196">
        <v>500</v>
      </c>
      <c r="D1196">
        <v>100</v>
      </c>
      <c r="E1196">
        <v>0</v>
      </c>
      <c r="F1196">
        <v>13000</v>
      </c>
      <c r="G1196">
        <v>1000</v>
      </c>
      <c r="H1196">
        <v>2000</v>
      </c>
      <c r="I1196">
        <v>400</v>
      </c>
      <c r="J1196">
        <v>0</v>
      </c>
      <c r="K1196">
        <v>0</v>
      </c>
      <c r="L1196">
        <v>0</v>
      </c>
      <c r="M1196">
        <v>-8200</v>
      </c>
      <c r="N1196">
        <v>240001</v>
      </c>
      <c r="O1196">
        <v>100000</v>
      </c>
      <c r="P1196">
        <v>0</v>
      </c>
      <c r="Q1196">
        <v>0</v>
      </c>
      <c r="R1196">
        <v>0</v>
      </c>
    </row>
    <row r="1197" spans="1:18" x14ac:dyDescent="0.25">
      <c r="A1197" s="3">
        <v>43178</v>
      </c>
      <c r="B1197">
        <v>4000</v>
      </c>
      <c r="C1197">
        <v>500</v>
      </c>
      <c r="D1197">
        <v>100</v>
      </c>
      <c r="E1197">
        <v>0</v>
      </c>
      <c r="F1197">
        <v>13000</v>
      </c>
      <c r="G1197">
        <v>1000</v>
      </c>
      <c r="H1197">
        <v>2000</v>
      </c>
      <c r="I1197">
        <v>400</v>
      </c>
      <c r="J1197">
        <v>0</v>
      </c>
      <c r="K1197">
        <v>0</v>
      </c>
      <c r="L1197">
        <v>0</v>
      </c>
      <c r="M1197">
        <v>-8200</v>
      </c>
      <c r="N1197">
        <v>240001</v>
      </c>
      <c r="O1197">
        <v>100000</v>
      </c>
      <c r="P1197">
        <v>0</v>
      </c>
      <c r="Q1197">
        <v>0</v>
      </c>
      <c r="R1197">
        <v>0</v>
      </c>
    </row>
    <row r="1198" spans="1:18" x14ac:dyDescent="0.25">
      <c r="A1198" s="3">
        <v>43179</v>
      </c>
      <c r="B1198">
        <v>4000</v>
      </c>
      <c r="C1198">
        <v>500</v>
      </c>
      <c r="D1198">
        <v>100</v>
      </c>
      <c r="E1198">
        <v>0</v>
      </c>
      <c r="F1198">
        <v>13000</v>
      </c>
      <c r="G1198">
        <v>1000</v>
      </c>
      <c r="H1198">
        <v>2000</v>
      </c>
      <c r="I1198">
        <v>400</v>
      </c>
      <c r="J1198">
        <v>0</v>
      </c>
      <c r="K1198">
        <v>0</v>
      </c>
      <c r="L1198">
        <v>0</v>
      </c>
      <c r="M1198">
        <v>-8200</v>
      </c>
      <c r="N1198">
        <v>240001</v>
      </c>
      <c r="O1198">
        <v>100000</v>
      </c>
      <c r="P1198">
        <v>0</v>
      </c>
      <c r="Q1198">
        <v>0</v>
      </c>
      <c r="R1198">
        <v>0</v>
      </c>
    </row>
    <row r="1199" spans="1:18" x14ac:dyDescent="0.25">
      <c r="A1199" s="3">
        <v>43180</v>
      </c>
      <c r="B1199">
        <v>4000</v>
      </c>
      <c r="C1199">
        <v>500</v>
      </c>
      <c r="D1199">
        <v>100</v>
      </c>
      <c r="E1199">
        <v>0</v>
      </c>
      <c r="F1199">
        <v>13000</v>
      </c>
      <c r="G1199">
        <v>1000</v>
      </c>
      <c r="H1199">
        <v>2000</v>
      </c>
      <c r="I1199">
        <v>400</v>
      </c>
      <c r="J1199">
        <v>0</v>
      </c>
      <c r="K1199">
        <v>0</v>
      </c>
      <c r="L1199">
        <v>0</v>
      </c>
      <c r="M1199">
        <v>-8200</v>
      </c>
      <c r="N1199">
        <v>240001</v>
      </c>
      <c r="O1199">
        <v>100000</v>
      </c>
      <c r="P1199">
        <v>0</v>
      </c>
      <c r="Q1199">
        <v>0</v>
      </c>
      <c r="R1199">
        <v>0</v>
      </c>
    </row>
    <row r="1200" spans="1:18" x14ac:dyDescent="0.25">
      <c r="A1200" s="3">
        <v>43181</v>
      </c>
      <c r="B1200">
        <v>4000</v>
      </c>
      <c r="C1200">
        <v>500</v>
      </c>
      <c r="D1200">
        <v>100</v>
      </c>
      <c r="E1200">
        <v>0</v>
      </c>
      <c r="F1200">
        <v>13000</v>
      </c>
      <c r="G1200">
        <v>1000</v>
      </c>
      <c r="H1200">
        <v>2000</v>
      </c>
      <c r="I1200">
        <v>400</v>
      </c>
      <c r="J1200">
        <v>0</v>
      </c>
      <c r="K1200">
        <v>0</v>
      </c>
      <c r="L1200">
        <v>0</v>
      </c>
      <c r="M1200">
        <v>-8200</v>
      </c>
      <c r="N1200">
        <v>240001</v>
      </c>
      <c r="O1200">
        <v>100000</v>
      </c>
      <c r="P1200">
        <v>0</v>
      </c>
      <c r="Q1200">
        <v>0</v>
      </c>
      <c r="R1200">
        <v>0</v>
      </c>
    </row>
    <row r="1201" spans="1:18" x14ac:dyDescent="0.25">
      <c r="A1201" s="3">
        <v>43182</v>
      </c>
      <c r="B1201">
        <v>4000</v>
      </c>
      <c r="C1201">
        <v>500</v>
      </c>
      <c r="D1201">
        <v>100</v>
      </c>
      <c r="E1201">
        <v>0</v>
      </c>
      <c r="F1201">
        <v>13000</v>
      </c>
      <c r="G1201">
        <v>1000</v>
      </c>
      <c r="H1201">
        <v>2000</v>
      </c>
      <c r="I1201">
        <v>400</v>
      </c>
      <c r="J1201">
        <v>0</v>
      </c>
      <c r="K1201">
        <v>0</v>
      </c>
      <c r="L1201">
        <v>0</v>
      </c>
      <c r="M1201">
        <v>-8200</v>
      </c>
      <c r="N1201">
        <v>240001</v>
      </c>
      <c r="O1201">
        <v>100000</v>
      </c>
      <c r="P1201">
        <v>0</v>
      </c>
      <c r="Q1201">
        <v>0</v>
      </c>
      <c r="R1201">
        <v>0</v>
      </c>
    </row>
    <row r="1202" spans="1:18" x14ac:dyDescent="0.25">
      <c r="A1202" s="3">
        <v>43185</v>
      </c>
      <c r="B1202">
        <v>4000</v>
      </c>
      <c r="C1202">
        <v>500</v>
      </c>
      <c r="D1202">
        <v>100</v>
      </c>
      <c r="E1202">
        <v>0</v>
      </c>
      <c r="F1202">
        <v>13000</v>
      </c>
      <c r="G1202">
        <v>1000</v>
      </c>
      <c r="H1202">
        <v>2000</v>
      </c>
      <c r="I1202">
        <v>400</v>
      </c>
      <c r="J1202">
        <v>0</v>
      </c>
      <c r="K1202">
        <v>0</v>
      </c>
      <c r="L1202">
        <v>0</v>
      </c>
      <c r="M1202">
        <v>-8200</v>
      </c>
      <c r="N1202">
        <v>240001</v>
      </c>
      <c r="O1202">
        <v>100000</v>
      </c>
      <c r="P1202">
        <v>0</v>
      </c>
      <c r="Q1202">
        <v>0</v>
      </c>
      <c r="R1202">
        <v>0</v>
      </c>
    </row>
    <row r="1203" spans="1:18" x14ac:dyDescent="0.25">
      <c r="A1203" s="3">
        <v>43186</v>
      </c>
      <c r="B1203">
        <v>4000</v>
      </c>
      <c r="C1203">
        <v>500</v>
      </c>
      <c r="D1203">
        <v>100</v>
      </c>
      <c r="E1203">
        <v>0</v>
      </c>
      <c r="F1203">
        <v>13000</v>
      </c>
      <c r="G1203">
        <v>1000</v>
      </c>
      <c r="H1203">
        <v>2000</v>
      </c>
      <c r="I1203">
        <v>400</v>
      </c>
      <c r="J1203">
        <v>0</v>
      </c>
      <c r="K1203">
        <v>0</v>
      </c>
      <c r="L1203">
        <v>0</v>
      </c>
      <c r="M1203">
        <v>-8200</v>
      </c>
      <c r="N1203">
        <v>240001</v>
      </c>
      <c r="O1203">
        <v>100000</v>
      </c>
      <c r="P1203">
        <v>0</v>
      </c>
      <c r="Q1203">
        <v>0</v>
      </c>
      <c r="R1203">
        <v>0</v>
      </c>
    </row>
    <row r="1204" spans="1:18" x14ac:dyDescent="0.25">
      <c r="A1204" s="3">
        <v>43187</v>
      </c>
      <c r="B1204">
        <v>4000</v>
      </c>
      <c r="C1204">
        <v>500</v>
      </c>
      <c r="D1204">
        <v>100</v>
      </c>
      <c r="E1204">
        <v>0</v>
      </c>
      <c r="F1204">
        <v>13000</v>
      </c>
      <c r="G1204">
        <v>1000</v>
      </c>
      <c r="H1204">
        <v>2000</v>
      </c>
      <c r="I1204">
        <v>400</v>
      </c>
      <c r="J1204">
        <v>0</v>
      </c>
      <c r="K1204">
        <v>0</v>
      </c>
      <c r="L1204">
        <v>0</v>
      </c>
      <c r="M1204">
        <v>-8200</v>
      </c>
      <c r="N1204">
        <v>240001</v>
      </c>
      <c r="O1204">
        <v>100000</v>
      </c>
      <c r="P1204">
        <v>0</v>
      </c>
      <c r="Q1204">
        <v>0</v>
      </c>
      <c r="R1204">
        <v>0</v>
      </c>
    </row>
    <row r="1205" spans="1:18" x14ac:dyDescent="0.25">
      <c r="A1205" s="3">
        <v>43188</v>
      </c>
      <c r="B1205">
        <v>4000</v>
      </c>
      <c r="C1205">
        <v>500</v>
      </c>
      <c r="D1205">
        <v>100</v>
      </c>
      <c r="E1205">
        <v>0</v>
      </c>
      <c r="F1205">
        <v>13000</v>
      </c>
      <c r="G1205">
        <v>1000</v>
      </c>
      <c r="H1205">
        <v>2000</v>
      </c>
      <c r="I1205">
        <v>400</v>
      </c>
      <c r="J1205">
        <v>0</v>
      </c>
      <c r="K1205">
        <v>0</v>
      </c>
      <c r="L1205">
        <v>0</v>
      </c>
      <c r="M1205">
        <v>-8200</v>
      </c>
      <c r="N1205">
        <v>240001</v>
      </c>
      <c r="O1205">
        <v>100000</v>
      </c>
      <c r="P1205">
        <v>0</v>
      </c>
      <c r="Q1205">
        <v>0</v>
      </c>
      <c r="R1205">
        <v>0</v>
      </c>
    </row>
    <row r="1206" spans="1:18" x14ac:dyDescent="0.25">
      <c r="A1206" s="3">
        <v>43189</v>
      </c>
      <c r="B1206">
        <v>4000</v>
      </c>
      <c r="C1206">
        <v>500</v>
      </c>
      <c r="D1206">
        <v>100</v>
      </c>
      <c r="E1206">
        <v>0</v>
      </c>
      <c r="F1206">
        <v>13000</v>
      </c>
      <c r="G1206">
        <v>1000</v>
      </c>
      <c r="H1206">
        <v>2000</v>
      </c>
      <c r="I1206">
        <v>400</v>
      </c>
      <c r="J1206">
        <v>0</v>
      </c>
      <c r="K1206">
        <v>0</v>
      </c>
      <c r="L1206">
        <v>0</v>
      </c>
      <c r="M1206">
        <v>-8200</v>
      </c>
      <c r="N1206">
        <v>240001</v>
      </c>
      <c r="O1206">
        <v>100000</v>
      </c>
      <c r="P1206">
        <v>0</v>
      </c>
      <c r="Q1206">
        <v>0</v>
      </c>
      <c r="R1206">
        <v>0</v>
      </c>
    </row>
    <row r="1207" spans="1:18" x14ac:dyDescent="0.25">
      <c r="A1207" s="3">
        <v>43192</v>
      </c>
      <c r="B1207">
        <v>4000</v>
      </c>
      <c r="C1207">
        <v>500</v>
      </c>
      <c r="D1207">
        <v>100</v>
      </c>
      <c r="E1207">
        <v>0</v>
      </c>
      <c r="F1207">
        <v>13000</v>
      </c>
      <c r="G1207">
        <v>1000</v>
      </c>
      <c r="H1207">
        <v>2000</v>
      </c>
      <c r="I1207">
        <v>400</v>
      </c>
      <c r="J1207">
        <v>0</v>
      </c>
      <c r="K1207">
        <v>0</v>
      </c>
      <c r="L1207">
        <v>0</v>
      </c>
      <c r="M1207">
        <v>-8200</v>
      </c>
      <c r="N1207">
        <v>240001</v>
      </c>
      <c r="O1207">
        <v>100000</v>
      </c>
      <c r="P1207">
        <v>0</v>
      </c>
      <c r="Q1207">
        <v>0</v>
      </c>
      <c r="R1207">
        <v>0</v>
      </c>
    </row>
    <row r="1208" spans="1:18" x14ac:dyDescent="0.25">
      <c r="A1208" s="3">
        <v>43193</v>
      </c>
      <c r="B1208">
        <v>4000</v>
      </c>
      <c r="C1208">
        <v>500</v>
      </c>
      <c r="D1208">
        <v>100</v>
      </c>
      <c r="E1208">
        <v>0</v>
      </c>
      <c r="F1208">
        <v>13000</v>
      </c>
      <c r="G1208">
        <v>1000</v>
      </c>
      <c r="H1208">
        <v>2000</v>
      </c>
      <c r="I1208">
        <v>400</v>
      </c>
      <c r="J1208">
        <v>0</v>
      </c>
      <c r="K1208">
        <v>0</v>
      </c>
      <c r="L1208">
        <v>0</v>
      </c>
      <c r="M1208">
        <v>-8200</v>
      </c>
      <c r="N1208">
        <v>240001</v>
      </c>
      <c r="O1208">
        <v>100000</v>
      </c>
      <c r="P1208">
        <v>0</v>
      </c>
      <c r="Q1208">
        <v>0</v>
      </c>
      <c r="R1208">
        <v>0</v>
      </c>
    </row>
    <row r="1209" spans="1:18" x14ac:dyDescent="0.25">
      <c r="A1209" s="3">
        <v>43194</v>
      </c>
      <c r="B1209">
        <v>4000</v>
      </c>
      <c r="C1209">
        <v>500</v>
      </c>
      <c r="D1209">
        <v>100</v>
      </c>
      <c r="E1209">
        <v>0</v>
      </c>
      <c r="F1209">
        <v>13000</v>
      </c>
      <c r="G1209">
        <v>1000</v>
      </c>
      <c r="H1209">
        <v>2000</v>
      </c>
      <c r="I1209">
        <v>400</v>
      </c>
      <c r="J1209">
        <v>0</v>
      </c>
      <c r="K1209">
        <v>0</v>
      </c>
      <c r="L1209">
        <v>0</v>
      </c>
      <c r="M1209">
        <v>-8200</v>
      </c>
      <c r="N1209">
        <v>240001</v>
      </c>
      <c r="O1209">
        <v>100000</v>
      </c>
      <c r="P1209">
        <v>0</v>
      </c>
      <c r="Q1209">
        <v>0</v>
      </c>
      <c r="R1209">
        <v>0</v>
      </c>
    </row>
    <row r="1210" spans="1:18" x14ac:dyDescent="0.25">
      <c r="A1210" s="3">
        <v>43195</v>
      </c>
      <c r="B1210">
        <v>4000</v>
      </c>
      <c r="C1210">
        <v>500</v>
      </c>
      <c r="D1210">
        <v>100</v>
      </c>
      <c r="E1210">
        <v>0</v>
      </c>
      <c r="F1210">
        <v>13000</v>
      </c>
      <c r="G1210">
        <v>1000</v>
      </c>
      <c r="H1210">
        <v>2000</v>
      </c>
      <c r="I1210">
        <v>400</v>
      </c>
      <c r="J1210">
        <v>0</v>
      </c>
      <c r="K1210">
        <v>0</v>
      </c>
      <c r="L1210">
        <v>0</v>
      </c>
      <c r="M1210">
        <v>-8200</v>
      </c>
      <c r="N1210">
        <v>240001</v>
      </c>
      <c r="O1210">
        <v>100000</v>
      </c>
      <c r="P1210">
        <v>0</v>
      </c>
      <c r="Q1210">
        <v>0</v>
      </c>
      <c r="R1210">
        <v>0</v>
      </c>
    </row>
    <row r="1211" spans="1:18" x14ac:dyDescent="0.25">
      <c r="A1211" s="3">
        <v>43196</v>
      </c>
      <c r="B1211">
        <v>4000</v>
      </c>
      <c r="C1211">
        <v>500</v>
      </c>
      <c r="D1211">
        <v>100</v>
      </c>
      <c r="E1211">
        <v>0</v>
      </c>
      <c r="F1211">
        <v>13000</v>
      </c>
      <c r="G1211">
        <v>1000</v>
      </c>
      <c r="H1211">
        <v>2000</v>
      </c>
      <c r="I1211">
        <v>400</v>
      </c>
      <c r="J1211">
        <v>0</v>
      </c>
      <c r="K1211">
        <v>0</v>
      </c>
      <c r="L1211">
        <v>0</v>
      </c>
      <c r="M1211">
        <v>-8200</v>
      </c>
      <c r="N1211">
        <v>240001</v>
      </c>
      <c r="O1211">
        <v>100000</v>
      </c>
      <c r="P1211">
        <v>0</v>
      </c>
      <c r="Q1211">
        <v>0</v>
      </c>
      <c r="R1211">
        <v>0</v>
      </c>
    </row>
    <row r="1212" spans="1:18" x14ac:dyDescent="0.25">
      <c r="A1212" s="3">
        <v>43199</v>
      </c>
      <c r="B1212">
        <v>4000</v>
      </c>
      <c r="C1212">
        <v>500</v>
      </c>
      <c r="D1212">
        <v>100</v>
      </c>
      <c r="E1212">
        <v>0</v>
      </c>
      <c r="F1212">
        <v>13000</v>
      </c>
      <c r="G1212">
        <v>1000</v>
      </c>
      <c r="H1212">
        <v>2000</v>
      </c>
      <c r="I1212">
        <v>400</v>
      </c>
      <c r="J1212">
        <v>0</v>
      </c>
      <c r="K1212">
        <v>0</v>
      </c>
      <c r="L1212">
        <v>0</v>
      </c>
      <c r="M1212">
        <v>-8200</v>
      </c>
      <c r="N1212">
        <v>240001</v>
      </c>
      <c r="O1212">
        <v>100000</v>
      </c>
      <c r="P1212">
        <v>0</v>
      </c>
      <c r="Q1212">
        <v>0</v>
      </c>
      <c r="R1212">
        <v>0</v>
      </c>
    </row>
    <row r="1213" spans="1:18" x14ac:dyDescent="0.25">
      <c r="A1213" s="3">
        <v>43200</v>
      </c>
      <c r="B1213">
        <v>4000</v>
      </c>
      <c r="C1213">
        <v>500</v>
      </c>
      <c r="D1213">
        <v>100</v>
      </c>
      <c r="E1213">
        <v>0</v>
      </c>
      <c r="F1213">
        <v>13000</v>
      </c>
      <c r="G1213">
        <v>1000</v>
      </c>
      <c r="H1213">
        <v>2000</v>
      </c>
      <c r="I1213">
        <v>400</v>
      </c>
      <c r="J1213">
        <v>0</v>
      </c>
      <c r="K1213">
        <v>0</v>
      </c>
      <c r="L1213">
        <v>0</v>
      </c>
      <c r="M1213">
        <v>-8200</v>
      </c>
      <c r="N1213">
        <v>240001</v>
      </c>
      <c r="O1213">
        <v>100000</v>
      </c>
      <c r="P1213">
        <v>0</v>
      </c>
      <c r="Q1213">
        <v>0</v>
      </c>
      <c r="R1213">
        <v>0</v>
      </c>
    </row>
    <row r="1214" spans="1:18" x14ac:dyDescent="0.25">
      <c r="A1214" s="3">
        <v>43201</v>
      </c>
      <c r="B1214">
        <v>4000</v>
      </c>
      <c r="C1214">
        <v>500</v>
      </c>
      <c r="D1214">
        <v>100</v>
      </c>
      <c r="E1214">
        <v>0</v>
      </c>
      <c r="F1214">
        <v>13000</v>
      </c>
      <c r="G1214">
        <v>1000</v>
      </c>
      <c r="H1214">
        <v>2000</v>
      </c>
      <c r="I1214">
        <v>400</v>
      </c>
      <c r="J1214">
        <v>0</v>
      </c>
      <c r="K1214">
        <v>0</v>
      </c>
      <c r="L1214">
        <v>0</v>
      </c>
      <c r="M1214">
        <v>-8200</v>
      </c>
      <c r="N1214">
        <v>240001</v>
      </c>
      <c r="O1214">
        <v>100000</v>
      </c>
      <c r="P1214">
        <v>0</v>
      </c>
      <c r="Q1214">
        <v>0</v>
      </c>
      <c r="R1214">
        <v>0</v>
      </c>
    </row>
    <row r="1215" spans="1:18" x14ac:dyDescent="0.25">
      <c r="A1215" s="3">
        <v>43202</v>
      </c>
      <c r="B1215">
        <v>4000</v>
      </c>
      <c r="C1215">
        <v>500</v>
      </c>
      <c r="D1215">
        <v>100</v>
      </c>
      <c r="E1215">
        <v>0</v>
      </c>
      <c r="F1215">
        <v>13000</v>
      </c>
      <c r="G1215">
        <v>1000</v>
      </c>
      <c r="H1215">
        <v>2000</v>
      </c>
      <c r="I1215">
        <v>400</v>
      </c>
      <c r="J1215">
        <v>0</v>
      </c>
      <c r="K1215">
        <v>0</v>
      </c>
      <c r="L1215">
        <v>0</v>
      </c>
      <c r="M1215">
        <v>-8200</v>
      </c>
      <c r="N1215">
        <v>240001</v>
      </c>
      <c r="O1215">
        <v>100000</v>
      </c>
      <c r="P1215">
        <v>0</v>
      </c>
      <c r="Q1215">
        <v>0</v>
      </c>
      <c r="R1215">
        <v>0</v>
      </c>
    </row>
    <row r="1216" spans="1:18" x14ac:dyDescent="0.25">
      <c r="A1216" s="3">
        <v>43203</v>
      </c>
      <c r="B1216">
        <v>4000</v>
      </c>
      <c r="C1216">
        <v>500</v>
      </c>
      <c r="D1216">
        <v>100</v>
      </c>
      <c r="E1216">
        <v>0</v>
      </c>
      <c r="F1216">
        <v>13000</v>
      </c>
      <c r="G1216">
        <v>1000</v>
      </c>
      <c r="H1216">
        <v>2000</v>
      </c>
      <c r="I1216">
        <v>400</v>
      </c>
      <c r="J1216">
        <v>0</v>
      </c>
      <c r="K1216">
        <v>0</v>
      </c>
      <c r="L1216">
        <v>0</v>
      </c>
      <c r="M1216">
        <v>-8200</v>
      </c>
      <c r="N1216">
        <v>240001</v>
      </c>
      <c r="O1216">
        <v>100000</v>
      </c>
      <c r="P1216">
        <v>0</v>
      </c>
      <c r="Q1216">
        <v>0</v>
      </c>
      <c r="R1216">
        <v>0</v>
      </c>
    </row>
    <row r="1217" spans="1:18" x14ac:dyDescent="0.25">
      <c r="A1217" s="3">
        <v>43206</v>
      </c>
      <c r="B1217">
        <v>4000</v>
      </c>
      <c r="C1217">
        <v>500</v>
      </c>
      <c r="D1217">
        <v>100</v>
      </c>
      <c r="E1217">
        <v>0</v>
      </c>
      <c r="F1217">
        <v>13000</v>
      </c>
      <c r="G1217">
        <v>1000</v>
      </c>
      <c r="H1217">
        <v>2000</v>
      </c>
      <c r="I1217">
        <v>400</v>
      </c>
      <c r="J1217">
        <v>0</v>
      </c>
      <c r="K1217">
        <v>0</v>
      </c>
      <c r="L1217">
        <v>0</v>
      </c>
      <c r="M1217">
        <v>-8200</v>
      </c>
      <c r="N1217">
        <v>240001</v>
      </c>
      <c r="O1217">
        <v>100000</v>
      </c>
      <c r="P1217">
        <v>0</v>
      </c>
      <c r="Q1217">
        <v>0</v>
      </c>
      <c r="R1217">
        <v>0</v>
      </c>
    </row>
    <row r="1218" spans="1:18" x14ac:dyDescent="0.25">
      <c r="A1218" s="3">
        <v>43207</v>
      </c>
      <c r="B1218">
        <v>4000</v>
      </c>
      <c r="C1218">
        <v>500</v>
      </c>
      <c r="D1218">
        <v>100</v>
      </c>
      <c r="E1218">
        <v>0</v>
      </c>
      <c r="F1218">
        <v>13000</v>
      </c>
      <c r="G1218">
        <v>1000</v>
      </c>
      <c r="H1218">
        <v>2000</v>
      </c>
      <c r="I1218">
        <v>400</v>
      </c>
      <c r="J1218">
        <v>0</v>
      </c>
      <c r="K1218">
        <v>0</v>
      </c>
      <c r="L1218">
        <v>0</v>
      </c>
      <c r="M1218">
        <v>-8200</v>
      </c>
      <c r="N1218">
        <v>240001</v>
      </c>
      <c r="O1218">
        <v>100000</v>
      </c>
      <c r="P1218">
        <v>0</v>
      </c>
      <c r="Q1218">
        <v>0</v>
      </c>
      <c r="R1218">
        <v>0</v>
      </c>
    </row>
    <row r="1219" spans="1:18" x14ac:dyDescent="0.25">
      <c r="A1219" s="3">
        <v>43208</v>
      </c>
      <c r="B1219">
        <v>4000</v>
      </c>
      <c r="C1219">
        <v>500</v>
      </c>
      <c r="D1219">
        <v>100</v>
      </c>
      <c r="E1219">
        <v>0</v>
      </c>
      <c r="F1219">
        <v>13000</v>
      </c>
      <c r="G1219">
        <v>1000</v>
      </c>
      <c r="H1219">
        <v>2000</v>
      </c>
      <c r="I1219">
        <v>400</v>
      </c>
      <c r="J1219">
        <v>0</v>
      </c>
      <c r="K1219">
        <v>0</v>
      </c>
      <c r="L1219">
        <v>0</v>
      </c>
      <c r="M1219">
        <v>-8200</v>
      </c>
      <c r="N1219">
        <v>240001</v>
      </c>
      <c r="O1219">
        <v>100000</v>
      </c>
      <c r="P1219">
        <v>0</v>
      </c>
      <c r="Q1219">
        <v>0</v>
      </c>
      <c r="R1219">
        <v>0</v>
      </c>
    </row>
    <row r="1220" spans="1:18" x14ac:dyDescent="0.25">
      <c r="A1220" s="3">
        <v>43209</v>
      </c>
      <c r="B1220">
        <v>4000</v>
      </c>
      <c r="C1220">
        <v>500</v>
      </c>
      <c r="D1220">
        <v>100</v>
      </c>
      <c r="E1220">
        <v>0</v>
      </c>
      <c r="F1220">
        <v>13000</v>
      </c>
      <c r="G1220">
        <v>1000</v>
      </c>
      <c r="H1220">
        <v>2000</v>
      </c>
      <c r="I1220">
        <v>400</v>
      </c>
      <c r="J1220">
        <v>0</v>
      </c>
      <c r="K1220">
        <v>0</v>
      </c>
      <c r="L1220">
        <v>0</v>
      </c>
      <c r="M1220">
        <v>-8200</v>
      </c>
      <c r="N1220">
        <v>240001</v>
      </c>
      <c r="O1220">
        <v>100000</v>
      </c>
      <c r="P1220">
        <v>0</v>
      </c>
      <c r="Q1220">
        <v>0</v>
      </c>
      <c r="R1220">
        <v>0</v>
      </c>
    </row>
    <row r="1221" spans="1:18" x14ac:dyDescent="0.25">
      <c r="A1221" s="3">
        <v>43210</v>
      </c>
      <c r="B1221">
        <v>4000</v>
      </c>
      <c r="C1221">
        <v>500</v>
      </c>
      <c r="D1221">
        <v>100</v>
      </c>
      <c r="E1221">
        <v>0</v>
      </c>
      <c r="F1221">
        <v>13000</v>
      </c>
      <c r="G1221">
        <v>1000</v>
      </c>
      <c r="H1221">
        <v>2000</v>
      </c>
      <c r="I1221">
        <v>400</v>
      </c>
      <c r="J1221">
        <v>0</v>
      </c>
      <c r="K1221">
        <v>0</v>
      </c>
      <c r="L1221">
        <v>0</v>
      </c>
      <c r="M1221">
        <v>-8200</v>
      </c>
      <c r="N1221">
        <v>240001</v>
      </c>
      <c r="O1221">
        <v>100000</v>
      </c>
      <c r="P1221">
        <v>0</v>
      </c>
      <c r="Q1221">
        <v>0</v>
      </c>
      <c r="R1221">
        <v>0</v>
      </c>
    </row>
    <row r="1222" spans="1:18" x14ac:dyDescent="0.25">
      <c r="A1222" s="3">
        <v>43213</v>
      </c>
      <c r="B1222">
        <v>4000</v>
      </c>
      <c r="C1222">
        <v>500</v>
      </c>
      <c r="D1222">
        <v>100</v>
      </c>
      <c r="E1222">
        <v>0</v>
      </c>
      <c r="F1222">
        <v>13000</v>
      </c>
      <c r="G1222">
        <v>1000</v>
      </c>
      <c r="H1222">
        <v>2000</v>
      </c>
      <c r="I1222">
        <v>400</v>
      </c>
      <c r="J1222">
        <v>0</v>
      </c>
      <c r="K1222">
        <v>0</v>
      </c>
      <c r="L1222">
        <v>0</v>
      </c>
      <c r="M1222">
        <v>-8200</v>
      </c>
      <c r="N1222">
        <v>240001</v>
      </c>
      <c r="O1222">
        <v>100000</v>
      </c>
      <c r="P1222">
        <v>0</v>
      </c>
      <c r="Q1222">
        <v>0</v>
      </c>
      <c r="R1222">
        <v>0</v>
      </c>
    </row>
    <row r="1223" spans="1:18" x14ac:dyDescent="0.25">
      <c r="A1223" s="3">
        <v>43214</v>
      </c>
      <c r="B1223">
        <v>4000</v>
      </c>
      <c r="C1223">
        <v>500</v>
      </c>
      <c r="D1223">
        <v>100</v>
      </c>
      <c r="E1223">
        <v>0</v>
      </c>
      <c r="F1223">
        <v>13000</v>
      </c>
      <c r="G1223">
        <v>1000</v>
      </c>
      <c r="H1223">
        <v>2000</v>
      </c>
      <c r="I1223">
        <v>400</v>
      </c>
      <c r="J1223">
        <v>0</v>
      </c>
      <c r="K1223">
        <v>0</v>
      </c>
      <c r="L1223">
        <v>0</v>
      </c>
      <c r="M1223">
        <v>-8200</v>
      </c>
      <c r="N1223">
        <v>240001</v>
      </c>
      <c r="O1223">
        <v>100000</v>
      </c>
      <c r="P1223">
        <v>0</v>
      </c>
      <c r="Q1223">
        <v>0</v>
      </c>
      <c r="R1223">
        <v>0</v>
      </c>
    </row>
    <row r="1224" spans="1:18" x14ac:dyDescent="0.25">
      <c r="A1224" s="3">
        <v>43215</v>
      </c>
      <c r="B1224">
        <v>4000</v>
      </c>
      <c r="C1224">
        <v>500</v>
      </c>
      <c r="D1224">
        <v>100</v>
      </c>
      <c r="E1224">
        <v>0</v>
      </c>
      <c r="F1224">
        <v>13000</v>
      </c>
      <c r="G1224">
        <v>1000</v>
      </c>
      <c r="H1224">
        <v>2000</v>
      </c>
      <c r="I1224">
        <v>400</v>
      </c>
      <c r="J1224">
        <v>0</v>
      </c>
      <c r="K1224">
        <v>0</v>
      </c>
      <c r="L1224">
        <v>0</v>
      </c>
      <c r="M1224">
        <v>-8200</v>
      </c>
      <c r="N1224">
        <v>240001</v>
      </c>
      <c r="O1224">
        <v>100000</v>
      </c>
      <c r="P1224">
        <v>0</v>
      </c>
      <c r="Q1224">
        <v>0</v>
      </c>
      <c r="R1224">
        <v>0</v>
      </c>
    </row>
    <row r="1225" spans="1:18" x14ac:dyDescent="0.25">
      <c r="A1225" s="3">
        <v>43216</v>
      </c>
      <c r="B1225">
        <v>4000</v>
      </c>
      <c r="C1225">
        <v>500</v>
      </c>
      <c r="D1225">
        <v>100</v>
      </c>
      <c r="E1225">
        <v>0</v>
      </c>
      <c r="F1225">
        <v>13000</v>
      </c>
      <c r="G1225">
        <v>1000</v>
      </c>
      <c r="H1225">
        <v>2000</v>
      </c>
      <c r="I1225">
        <v>400</v>
      </c>
      <c r="J1225">
        <v>0</v>
      </c>
      <c r="K1225">
        <v>0</v>
      </c>
      <c r="L1225">
        <v>0</v>
      </c>
      <c r="M1225">
        <v>-8200</v>
      </c>
      <c r="N1225">
        <v>240001</v>
      </c>
      <c r="O1225">
        <v>100000</v>
      </c>
      <c r="P1225">
        <v>0</v>
      </c>
      <c r="Q1225">
        <v>0</v>
      </c>
      <c r="R1225">
        <v>0</v>
      </c>
    </row>
    <row r="1226" spans="1:18" x14ac:dyDescent="0.25">
      <c r="A1226" s="3">
        <v>43217</v>
      </c>
      <c r="B1226">
        <v>4000</v>
      </c>
      <c r="C1226">
        <v>500</v>
      </c>
      <c r="D1226">
        <v>100</v>
      </c>
      <c r="E1226">
        <v>0</v>
      </c>
      <c r="F1226">
        <v>13000</v>
      </c>
      <c r="G1226">
        <v>1000</v>
      </c>
      <c r="H1226">
        <v>2000</v>
      </c>
      <c r="I1226">
        <v>400</v>
      </c>
      <c r="J1226">
        <v>0</v>
      </c>
      <c r="K1226">
        <v>0</v>
      </c>
      <c r="L1226">
        <v>0</v>
      </c>
      <c r="M1226">
        <v>-8200</v>
      </c>
      <c r="N1226">
        <v>240001</v>
      </c>
      <c r="O1226">
        <v>100000</v>
      </c>
      <c r="P1226">
        <v>0</v>
      </c>
      <c r="Q1226">
        <v>0</v>
      </c>
      <c r="R1226">
        <v>0</v>
      </c>
    </row>
    <row r="1227" spans="1:18" x14ac:dyDescent="0.25">
      <c r="A1227" s="3">
        <v>43220</v>
      </c>
      <c r="B1227">
        <v>4000</v>
      </c>
      <c r="C1227">
        <v>500</v>
      </c>
      <c r="D1227">
        <v>100</v>
      </c>
      <c r="E1227">
        <v>0</v>
      </c>
      <c r="F1227">
        <v>13000</v>
      </c>
      <c r="G1227">
        <v>1000</v>
      </c>
      <c r="H1227">
        <v>2000</v>
      </c>
      <c r="I1227">
        <v>400</v>
      </c>
      <c r="J1227">
        <v>0</v>
      </c>
      <c r="K1227">
        <v>0</v>
      </c>
      <c r="L1227">
        <v>0</v>
      </c>
      <c r="M1227">
        <v>-8200</v>
      </c>
      <c r="N1227">
        <v>240001</v>
      </c>
      <c r="O1227">
        <v>100000</v>
      </c>
      <c r="P1227">
        <v>0</v>
      </c>
      <c r="Q1227">
        <v>0</v>
      </c>
      <c r="R1227">
        <v>0</v>
      </c>
    </row>
    <row r="1228" spans="1:18" x14ac:dyDescent="0.25">
      <c r="A1228" s="3">
        <v>43221</v>
      </c>
      <c r="B1228">
        <v>4000</v>
      </c>
      <c r="C1228">
        <v>500</v>
      </c>
      <c r="D1228">
        <v>100</v>
      </c>
      <c r="E1228">
        <v>0</v>
      </c>
      <c r="F1228">
        <v>13000</v>
      </c>
      <c r="G1228">
        <v>1000</v>
      </c>
      <c r="H1228">
        <v>2000</v>
      </c>
      <c r="I1228">
        <v>400</v>
      </c>
      <c r="J1228">
        <v>0</v>
      </c>
      <c r="K1228">
        <v>0</v>
      </c>
      <c r="L1228">
        <v>0</v>
      </c>
      <c r="M1228">
        <v>-8200</v>
      </c>
      <c r="N1228">
        <v>240001</v>
      </c>
      <c r="O1228">
        <v>100000</v>
      </c>
      <c r="P1228">
        <v>0</v>
      </c>
      <c r="Q1228">
        <v>0</v>
      </c>
      <c r="R1228">
        <v>0</v>
      </c>
    </row>
    <row r="1229" spans="1:18" x14ac:dyDescent="0.25">
      <c r="A1229" s="3">
        <v>43222</v>
      </c>
      <c r="B1229">
        <v>4000</v>
      </c>
      <c r="C1229">
        <v>500</v>
      </c>
      <c r="D1229">
        <v>100</v>
      </c>
      <c r="E1229">
        <v>0</v>
      </c>
      <c r="F1229">
        <v>13000</v>
      </c>
      <c r="G1229">
        <v>1000</v>
      </c>
      <c r="H1229">
        <v>2000</v>
      </c>
      <c r="I1229">
        <v>400</v>
      </c>
      <c r="J1229">
        <v>0</v>
      </c>
      <c r="K1229">
        <v>0</v>
      </c>
      <c r="L1229">
        <v>0</v>
      </c>
      <c r="M1229">
        <v>-8200</v>
      </c>
      <c r="N1229">
        <v>240001</v>
      </c>
      <c r="O1229">
        <v>100000</v>
      </c>
      <c r="P1229">
        <v>0</v>
      </c>
      <c r="Q1229">
        <v>0</v>
      </c>
      <c r="R1229">
        <v>0</v>
      </c>
    </row>
    <row r="1230" spans="1:18" x14ac:dyDescent="0.25">
      <c r="A1230" s="3">
        <v>43223</v>
      </c>
      <c r="B1230">
        <v>4000</v>
      </c>
      <c r="C1230">
        <v>500</v>
      </c>
      <c r="D1230">
        <v>100</v>
      </c>
      <c r="E1230">
        <v>0</v>
      </c>
      <c r="F1230">
        <v>13000</v>
      </c>
      <c r="G1230">
        <v>1000</v>
      </c>
      <c r="H1230">
        <v>2000</v>
      </c>
      <c r="I1230">
        <v>400</v>
      </c>
      <c r="J1230">
        <v>0</v>
      </c>
      <c r="K1230">
        <v>0</v>
      </c>
      <c r="L1230">
        <v>0</v>
      </c>
      <c r="M1230">
        <v>-8200</v>
      </c>
      <c r="N1230">
        <v>240001</v>
      </c>
      <c r="O1230">
        <v>100000</v>
      </c>
      <c r="P1230">
        <v>0</v>
      </c>
      <c r="Q1230">
        <v>0</v>
      </c>
      <c r="R1230">
        <v>0</v>
      </c>
    </row>
    <row r="1231" spans="1:18" x14ac:dyDescent="0.25">
      <c r="A1231" s="3">
        <v>43224</v>
      </c>
      <c r="B1231">
        <v>4000</v>
      </c>
      <c r="C1231">
        <v>500</v>
      </c>
      <c r="D1231">
        <v>100</v>
      </c>
      <c r="E1231">
        <v>0</v>
      </c>
      <c r="F1231">
        <v>13000</v>
      </c>
      <c r="G1231">
        <v>1000</v>
      </c>
      <c r="H1231">
        <v>2000</v>
      </c>
      <c r="I1231">
        <v>400</v>
      </c>
      <c r="J1231">
        <v>0</v>
      </c>
      <c r="K1231">
        <v>0</v>
      </c>
      <c r="L1231">
        <v>0</v>
      </c>
      <c r="M1231">
        <v>-8200</v>
      </c>
      <c r="N1231">
        <v>240001</v>
      </c>
      <c r="O1231">
        <v>100000</v>
      </c>
      <c r="P1231">
        <v>0</v>
      </c>
      <c r="Q1231">
        <v>0</v>
      </c>
      <c r="R1231">
        <v>0</v>
      </c>
    </row>
    <row r="1232" spans="1:18" x14ac:dyDescent="0.25">
      <c r="A1232" s="3">
        <v>43227</v>
      </c>
      <c r="B1232">
        <v>4000</v>
      </c>
      <c r="C1232">
        <v>500</v>
      </c>
      <c r="D1232">
        <v>100</v>
      </c>
      <c r="E1232">
        <v>0</v>
      </c>
      <c r="F1232">
        <v>13000</v>
      </c>
      <c r="G1232">
        <v>1000</v>
      </c>
      <c r="H1232">
        <v>2000</v>
      </c>
      <c r="I1232">
        <v>400</v>
      </c>
      <c r="J1232">
        <v>0</v>
      </c>
      <c r="K1232">
        <v>0</v>
      </c>
      <c r="L1232">
        <v>0</v>
      </c>
      <c r="M1232">
        <v>-8200</v>
      </c>
      <c r="N1232">
        <v>240001</v>
      </c>
      <c r="O1232">
        <v>100000</v>
      </c>
      <c r="P1232">
        <v>0</v>
      </c>
      <c r="Q1232">
        <v>0</v>
      </c>
      <c r="R1232">
        <v>0</v>
      </c>
    </row>
    <row r="1233" spans="1:18" x14ac:dyDescent="0.25">
      <c r="A1233" s="3">
        <v>43228</v>
      </c>
      <c r="B1233">
        <v>4000</v>
      </c>
      <c r="C1233">
        <v>500</v>
      </c>
      <c r="D1233">
        <v>100</v>
      </c>
      <c r="E1233">
        <v>0</v>
      </c>
      <c r="F1233">
        <v>13000</v>
      </c>
      <c r="G1233">
        <v>1000</v>
      </c>
      <c r="H1233">
        <v>2000</v>
      </c>
      <c r="I1233">
        <v>400</v>
      </c>
      <c r="J1233">
        <v>0</v>
      </c>
      <c r="K1233">
        <v>0</v>
      </c>
      <c r="L1233">
        <v>0</v>
      </c>
      <c r="M1233">
        <v>-8200</v>
      </c>
      <c r="N1233">
        <v>240001</v>
      </c>
      <c r="O1233">
        <v>100000</v>
      </c>
      <c r="P1233">
        <v>0</v>
      </c>
      <c r="Q1233">
        <v>0</v>
      </c>
      <c r="R1233">
        <v>0</v>
      </c>
    </row>
    <row r="1234" spans="1:18" x14ac:dyDescent="0.25">
      <c r="A1234" s="3">
        <v>43229</v>
      </c>
      <c r="B1234">
        <v>4000</v>
      </c>
      <c r="C1234">
        <v>500</v>
      </c>
      <c r="D1234">
        <v>100</v>
      </c>
      <c r="E1234">
        <v>0</v>
      </c>
      <c r="F1234">
        <v>13000</v>
      </c>
      <c r="G1234">
        <v>1000</v>
      </c>
      <c r="H1234">
        <v>2000</v>
      </c>
      <c r="I1234">
        <v>400</v>
      </c>
      <c r="J1234">
        <v>0</v>
      </c>
      <c r="K1234">
        <v>0</v>
      </c>
      <c r="L1234">
        <v>0</v>
      </c>
      <c r="M1234">
        <v>-8200</v>
      </c>
      <c r="N1234">
        <v>240001</v>
      </c>
      <c r="O1234">
        <v>100000</v>
      </c>
      <c r="P1234">
        <v>0</v>
      </c>
      <c r="Q1234">
        <v>0</v>
      </c>
      <c r="R1234">
        <v>0</v>
      </c>
    </row>
    <row r="1235" spans="1:18" x14ac:dyDescent="0.25">
      <c r="A1235" s="3">
        <v>43230</v>
      </c>
      <c r="B1235">
        <v>4000</v>
      </c>
      <c r="C1235">
        <v>500</v>
      </c>
      <c r="D1235">
        <v>100</v>
      </c>
      <c r="E1235">
        <v>0</v>
      </c>
      <c r="F1235">
        <v>13000</v>
      </c>
      <c r="G1235">
        <v>1000</v>
      </c>
      <c r="H1235">
        <v>2000</v>
      </c>
      <c r="I1235">
        <v>400</v>
      </c>
      <c r="J1235">
        <v>0</v>
      </c>
      <c r="K1235">
        <v>0</v>
      </c>
      <c r="L1235">
        <v>0</v>
      </c>
      <c r="M1235">
        <v>-8200</v>
      </c>
      <c r="N1235">
        <v>240001</v>
      </c>
      <c r="O1235">
        <v>100000</v>
      </c>
      <c r="P1235">
        <v>0</v>
      </c>
      <c r="Q1235">
        <v>0</v>
      </c>
      <c r="R1235">
        <v>0</v>
      </c>
    </row>
    <row r="1236" spans="1:18" x14ac:dyDescent="0.25">
      <c r="A1236" s="3">
        <v>43231</v>
      </c>
      <c r="B1236">
        <v>4000</v>
      </c>
      <c r="C1236">
        <v>500</v>
      </c>
      <c r="D1236">
        <v>100</v>
      </c>
      <c r="E1236">
        <v>0</v>
      </c>
      <c r="F1236">
        <v>13000</v>
      </c>
      <c r="G1236">
        <v>1000</v>
      </c>
      <c r="H1236">
        <v>2000</v>
      </c>
      <c r="I1236">
        <v>400</v>
      </c>
      <c r="J1236">
        <v>0</v>
      </c>
      <c r="K1236">
        <v>0</v>
      </c>
      <c r="L1236">
        <v>0</v>
      </c>
      <c r="M1236">
        <v>-8200</v>
      </c>
      <c r="N1236">
        <v>240001</v>
      </c>
      <c r="O1236">
        <v>100000</v>
      </c>
      <c r="P1236">
        <v>0</v>
      </c>
      <c r="Q1236">
        <v>0</v>
      </c>
      <c r="R1236">
        <v>0</v>
      </c>
    </row>
    <row r="1237" spans="1:18" x14ac:dyDescent="0.25">
      <c r="A1237" s="3">
        <v>43234</v>
      </c>
      <c r="B1237">
        <v>4000</v>
      </c>
      <c r="C1237">
        <v>500</v>
      </c>
      <c r="D1237">
        <v>100</v>
      </c>
      <c r="E1237">
        <v>0</v>
      </c>
      <c r="F1237">
        <v>13000</v>
      </c>
      <c r="G1237">
        <v>1000</v>
      </c>
      <c r="H1237">
        <v>2000</v>
      </c>
      <c r="I1237">
        <v>400</v>
      </c>
      <c r="J1237">
        <v>0</v>
      </c>
      <c r="K1237">
        <v>0</v>
      </c>
      <c r="L1237">
        <v>0</v>
      </c>
      <c r="M1237">
        <v>-8200</v>
      </c>
      <c r="N1237">
        <v>240001</v>
      </c>
      <c r="O1237">
        <v>100000</v>
      </c>
      <c r="P1237">
        <v>0</v>
      </c>
      <c r="Q1237">
        <v>0</v>
      </c>
      <c r="R1237">
        <v>0</v>
      </c>
    </row>
    <row r="1238" spans="1:18" x14ac:dyDescent="0.25">
      <c r="A1238" s="3">
        <v>43235</v>
      </c>
      <c r="B1238">
        <v>4000</v>
      </c>
      <c r="C1238">
        <v>500</v>
      </c>
      <c r="D1238">
        <v>100</v>
      </c>
      <c r="E1238">
        <v>0</v>
      </c>
      <c r="F1238">
        <v>13000</v>
      </c>
      <c r="G1238">
        <v>1000</v>
      </c>
      <c r="H1238">
        <v>2000</v>
      </c>
      <c r="I1238">
        <v>400</v>
      </c>
      <c r="J1238">
        <v>0</v>
      </c>
      <c r="K1238">
        <v>0</v>
      </c>
      <c r="L1238">
        <v>0</v>
      </c>
      <c r="M1238">
        <v>-8200</v>
      </c>
      <c r="N1238">
        <v>240001</v>
      </c>
      <c r="O1238">
        <v>100000</v>
      </c>
      <c r="P1238">
        <v>0</v>
      </c>
      <c r="Q1238">
        <v>0</v>
      </c>
      <c r="R1238">
        <v>0</v>
      </c>
    </row>
    <row r="1239" spans="1:18" x14ac:dyDescent="0.25">
      <c r="A1239" s="3">
        <v>43236</v>
      </c>
      <c r="B1239">
        <v>4000</v>
      </c>
      <c r="C1239">
        <v>500</v>
      </c>
      <c r="D1239">
        <v>100</v>
      </c>
      <c r="E1239">
        <v>0</v>
      </c>
      <c r="F1239">
        <v>13000</v>
      </c>
      <c r="G1239">
        <v>1000</v>
      </c>
      <c r="H1239">
        <v>2000</v>
      </c>
      <c r="I1239">
        <v>400</v>
      </c>
      <c r="J1239">
        <v>0</v>
      </c>
      <c r="K1239">
        <v>0</v>
      </c>
      <c r="L1239">
        <v>0</v>
      </c>
      <c r="M1239">
        <v>-8200</v>
      </c>
      <c r="N1239">
        <v>240001</v>
      </c>
      <c r="O1239">
        <v>100000</v>
      </c>
      <c r="P1239">
        <v>0</v>
      </c>
      <c r="Q1239">
        <v>0</v>
      </c>
      <c r="R1239">
        <v>0</v>
      </c>
    </row>
    <row r="1240" spans="1:18" x14ac:dyDescent="0.25">
      <c r="A1240" s="3">
        <v>43237</v>
      </c>
      <c r="B1240">
        <v>4000</v>
      </c>
      <c r="C1240">
        <v>500</v>
      </c>
      <c r="D1240">
        <v>100</v>
      </c>
      <c r="E1240">
        <v>0</v>
      </c>
      <c r="F1240">
        <v>13000</v>
      </c>
      <c r="G1240">
        <v>1000</v>
      </c>
      <c r="H1240">
        <v>2000</v>
      </c>
      <c r="I1240">
        <v>400</v>
      </c>
      <c r="J1240">
        <v>0</v>
      </c>
      <c r="K1240">
        <v>0</v>
      </c>
      <c r="L1240">
        <v>0</v>
      </c>
      <c r="M1240">
        <v>-8200</v>
      </c>
      <c r="N1240">
        <v>240001</v>
      </c>
      <c r="O1240">
        <v>100000</v>
      </c>
      <c r="P1240">
        <v>0</v>
      </c>
      <c r="Q1240">
        <v>0</v>
      </c>
      <c r="R1240">
        <v>0</v>
      </c>
    </row>
    <row r="1241" spans="1:18" x14ac:dyDescent="0.25">
      <c r="A1241" s="3">
        <v>43238</v>
      </c>
      <c r="B1241">
        <v>4000</v>
      </c>
      <c r="C1241">
        <v>500</v>
      </c>
      <c r="D1241">
        <v>100</v>
      </c>
      <c r="E1241">
        <v>0</v>
      </c>
      <c r="F1241">
        <v>13000</v>
      </c>
      <c r="G1241">
        <v>1000</v>
      </c>
      <c r="H1241">
        <v>2000</v>
      </c>
      <c r="I1241">
        <v>400</v>
      </c>
      <c r="J1241">
        <v>0</v>
      </c>
      <c r="K1241">
        <v>0</v>
      </c>
      <c r="L1241">
        <v>0</v>
      </c>
      <c r="M1241">
        <v>-8200</v>
      </c>
      <c r="N1241">
        <v>240001</v>
      </c>
      <c r="O1241">
        <v>100000</v>
      </c>
      <c r="P1241">
        <v>0</v>
      </c>
      <c r="Q1241">
        <v>0</v>
      </c>
      <c r="R1241">
        <v>0</v>
      </c>
    </row>
    <row r="1242" spans="1:18" x14ac:dyDescent="0.25">
      <c r="A1242" s="3">
        <v>43241</v>
      </c>
      <c r="B1242">
        <v>4000</v>
      </c>
      <c r="C1242">
        <v>500</v>
      </c>
      <c r="D1242">
        <v>100</v>
      </c>
      <c r="E1242">
        <v>0</v>
      </c>
      <c r="F1242">
        <v>13000</v>
      </c>
      <c r="G1242">
        <v>1000</v>
      </c>
      <c r="H1242">
        <v>2000</v>
      </c>
      <c r="I1242">
        <v>400</v>
      </c>
      <c r="J1242">
        <v>0</v>
      </c>
      <c r="K1242">
        <v>0</v>
      </c>
      <c r="L1242">
        <v>0</v>
      </c>
      <c r="M1242">
        <v>-8200</v>
      </c>
      <c r="N1242">
        <v>240001</v>
      </c>
      <c r="O1242">
        <v>100000</v>
      </c>
      <c r="P1242">
        <v>0</v>
      </c>
      <c r="Q1242">
        <v>0</v>
      </c>
      <c r="R1242">
        <v>0</v>
      </c>
    </row>
    <row r="1243" spans="1:18" x14ac:dyDescent="0.25">
      <c r="A1243" s="3">
        <v>43242</v>
      </c>
      <c r="B1243">
        <v>4000</v>
      </c>
      <c r="C1243">
        <v>500</v>
      </c>
      <c r="D1243">
        <v>100</v>
      </c>
      <c r="E1243">
        <v>0</v>
      </c>
      <c r="F1243">
        <v>13000</v>
      </c>
      <c r="G1243">
        <v>1000</v>
      </c>
      <c r="H1243">
        <v>2000</v>
      </c>
      <c r="I1243">
        <v>400</v>
      </c>
      <c r="J1243">
        <v>0</v>
      </c>
      <c r="K1243">
        <v>0</v>
      </c>
      <c r="L1243">
        <v>0</v>
      </c>
      <c r="M1243">
        <v>-8200</v>
      </c>
      <c r="N1243">
        <v>240001</v>
      </c>
      <c r="O1243">
        <v>100000</v>
      </c>
      <c r="P1243">
        <v>0</v>
      </c>
      <c r="Q1243">
        <v>0</v>
      </c>
      <c r="R1243">
        <v>0</v>
      </c>
    </row>
    <row r="1244" spans="1:18" x14ac:dyDescent="0.25">
      <c r="A1244" s="3">
        <v>43243</v>
      </c>
      <c r="B1244">
        <v>4000</v>
      </c>
      <c r="C1244">
        <v>500</v>
      </c>
      <c r="D1244">
        <v>100</v>
      </c>
      <c r="E1244">
        <v>0</v>
      </c>
      <c r="F1244">
        <v>13000</v>
      </c>
      <c r="G1244">
        <v>1000</v>
      </c>
      <c r="H1244">
        <v>2000</v>
      </c>
      <c r="I1244">
        <v>400</v>
      </c>
      <c r="J1244">
        <v>0</v>
      </c>
      <c r="K1244">
        <v>0</v>
      </c>
      <c r="L1244">
        <v>0</v>
      </c>
      <c r="M1244">
        <v>-8200</v>
      </c>
      <c r="N1244">
        <v>240001</v>
      </c>
      <c r="O1244">
        <v>100000</v>
      </c>
      <c r="P1244">
        <v>0</v>
      </c>
      <c r="Q1244">
        <v>0</v>
      </c>
      <c r="R1244">
        <v>0</v>
      </c>
    </row>
    <row r="1245" spans="1:18" x14ac:dyDescent="0.25">
      <c r="A1245" s="3">
        <v>43244</v>
      </c>
      <c r="B1245">
        <v>4000</v>
      </c>
      <c r="C1245">
        <v>500</v>
      </c>
      <c r="D1245">
        <v>100</v>
      </c>
      <c r="E1245">
        <v>0</v>
      </c>
      <c r="F1245">
        <v>13000</v>
      </c>
      <c r="G1245">
        <v>1000</v>
      </c>
      <c r="H1245">
        <v>2000</v>
      </c>
      <c r="I1245">
        <v>400</v>
      </c>
      <c r="J1245">
        <v>0</v>
      </c>
      <c r="K1245">
        <v>0</v>
      </c>
      <c r="L1245">
        <v>0</v>
      </c>
      <c r="M1245">
        <v>-8200</v>
      </c>
      <c r="N1245">
        <v>240001</v>
      </c>
      <c r="O1245">
        <v>100000</v>
      </c>
      <c r="P1245">
        <v>0</v>
      </c>
      <c r="Q1245">
        <v>0</v>
      </c>
      <c r="R1245">
        <v>0</v>
      </c>
    </row>
    <row r="1246" spans="1:18" x14ac:dyDescent="0.25">
      <c r="A1246" s="3">
        <v>43245</v>
      </c>
      <c r="B1246">
        <v>4000</v>
      </c>
      <c r="C1246">
        <v>500</v>
      </c>
      <c r="D1246">
        <v>100</v>
      </c>
      <c r="E1246">
        <v>0</v>
      </c>
      <c r="F1246">
        <v>13000</v>
      </c>
      <c r="G1246">
        <v>1000</v>
      </c>
      <c r="H1246">
        <v>2000</v>
      </c>
      <c r="I1246">
        <v>400</v>
      </c>
      <c r="J1246">
        <v>0</v>
      </c>
      <c r="K1246">
        <v>0</v>
      </c>
      <c r="L1246">
        <v>0</v>
      </c>
      <c r="M1246">
        <v>-8200</v>
      </c>
      <c r="N1246">
        <v>240001</v>
      </c>
      <c r="O1246">
        <v>100000</v>
      </c>
      <c r="P1246">
        <v>0</v>
      </c>
      <c r="Q1246">
        <v>0</v>
      </c>
      <c r="R1246">
        <v>0</v>
      </c>
    </row>
    <row r="1247" spans="1:18" x14ac:dyDescent="0.25">
      <c r="A1247" s="3">
        <v>43248</v>
      </c>
      <c r="B1247">
        <v>4000</v>
      </c>
      <c r="C1247">
        <v>500</v>
      </c>
      <c r="D1247">
        <v>100</v>
      </c>
      <c r="E1247">
        <v>0</v>
      </c>
      <c r="F1247">
        <v>13000</v>
      </c>
      <c r="G1247">
        <v>1000</v>
      </c>
      <c r="H1247">
        <v>2000</v>
      </c>
      <c r="I1247">
        <v>400</v>
      </c>
      <c r="J1247">
        <v>0</v>
      </c>
      <c r="K1247">
        <v>0</v>
      </c>
      <c r="L1247">
        <v>0</v>
      </c>
      <c r="M1247">
        <v>-8200</v>
      </c>
      <c r="N1247">
        <v>240001</v>
      </c>
      <c r="O1247">
        <v>100000</v>
      </c>
      <c r="P1247">
        <v>0</v>
      </c>
      <c r="Q1247">
        <v>0</v>
      </c>
      <c r="R1247">
        <v>0</v>
      </c>
    </row>
    <row r="1248" spans="1:18" x14ac:dyDescent="0.25">
      <c r="A1248" s="3">
        <v>43249</v>
      </c>
      <c r="B1248">
        <v>4000</v>
      </c>
      <c r="C1248">
        <v>500</v>
      </c>
      <c r="D1248">
        <v>100</v>
      </c>
      <c r="E1248">
        <v>0</v>
      </c>
      <c r="F1248">
        <v>13000</v>
      </c>
      <c r="G1248">
        <v>1000</v>
      </c>
      <c r="H1248">
        <v>2000</v>
      </c>
      <c r="I1248">
        <v>400</v>
      </c>
      <c r="J1248">
        <v>0</v>
      </c>
      <c r="K1248">
        <v>0</v>
      </c>
      <c r="L1248">
        <v>0</v>
      </c>
      <c r="M1248">
        <v>-8200</v>
      </c>
      <c r="N1248">
        <v>240001</v>
      </c>
      <c r="O1248">
        <v>100000</v>
      </c>
      <c r="P1248">
        <v>0</v>
      </c>
      <c r="Q1248">
        <v>0</v>
      </c>
      <c r="R1248">
        <v>0</v>
      </c>
    </row>
    <row r="1249" spans="1:18" x14ac:dyDescent="0.25">
      <c r="A1249" s="3">
        <v>43250</v>
      </c>
      <c r="B1249">
        <v>4000</v>
      </c>
      <c r="C1249">
        <v>500</v>
      </c>
      <c r="D1249">
        <v>100</v>
      </c>
      <c r="E1249">
        <v>0</v>
      </c>
      <c r="F1249">
        <v>13000</v>
      </c>
      <c r="G1249">
        <v>1000</v>
      </c>
      <c r="H1249">
        <v>2000</v>
      </c>
      <c r="I1249">
        <v>400</v>
      </c>
      <c r="J1249">
        <v>0</v>
      </c>
      <c r="K1249">
        <v>0</v>
      </c>
      <c r="L1249">
        <v>0</v>
      </c>
      <c r="M1249">
        <v>-8200</v>
      </c>
      <c r="N1249">
        <v>240001</v>
      </c>
      <c r="O1249">
        <v>100000</v>
      </c>
      <c r="P1249">
        <v>0</v>
      </c>
      <c r="Q1249">
        <v>0</v>
      </c>
      <c r="R1249">
        <v>0</v>
      </c>
    </row>
    <row r="1250" spans="1:18" x14ac:dyDescent="0.25">
      <c r="A1250" s="3">
        <v>43251</v>
      </c>
      <c r="B1250">
        <v>4000</v>
      </c>
      <c r="C1250">
        <v>500</v>
      </c>
      <c r="D1250">
        <v>100</v>
      </c>
      <c r="E1250">
        <v>0</v>
      </c>
      <c r="F1250">
        <v>13000</v>
      </c>
      <c r="G1250">
        <v>1000</v>
      </c>
      <c r="H1250">
        <v>2000</v>
      </c>
      <c r="I1250">
        <v>400</v>
      </c>
      <c r="J1250">
        <v>0</v>
      </c>
      <c r="K1250">
        <v>0</v>
      </c>
      <c r="L1250">
        <v>0</v>
      </c>
      <c r="M1250">
        <v>-8200</v>
      </c>
      <c r="N1250">
        <v>240001</v>
      </c>
      <c r="O1250">
        <v>100000</v>
      </c>
      <c r="P1250">
        <v>0</v>
      </c>
      <c r="Q1250">
        <v>0</v>
      </c>
      <c r="R1250">
        <v>0</v>
      </c>
    </row>
    <row r="1251" spans="1:18" x14ac:dyDescent="0.25">
      <c r="A1251" s="3">
        <v>43252</v>
      </c>
      <c r="B1251">
        <v>4000</v>
      </c>
      <c r="C1251">
        <v>500</v>
      </c>
      <c r="D1251">
        <v>100</v>
      </c>
      <c r="E1251">
        <v>0</v>
      </c>
      <c r="F1251">
        <v>13000</v>
      </c>
      <c r="G1251">
        <v>1000</v>
      </c>
      <c r="H1251">
        <v>2000</v>
      </c>
      <c r="I1251">
        <v>400</v>
      </c>
      <c r="J1251">
        <v>0</v>
      </c>
      <c r="K1251">
        <v>0</v>
      </c>
      <c r="L1251">
        <v>0</v>
      </c>
      <c r="M1251">
        <v>-8200</v>
      </c>
      <c r="N1251">
        <v>240001</v>
      </c>
      <c r="O1251">
        <v>100000</v>
      </c>
      <c r="P1251">
        <v>0</v>
      </c>
      <c r="Q1251">
        <v>0</v>
      </c>
      <c r="R1251">
        <v>0</v>
      </c>
    </row>
    <row r="1252" spans="1:18" x14ac:dyDescent="0.25">
      <c r="A1252" s="3">
        <v>43255</v>
      </c>
      <c r="B1252">
        <v>4000</v>
      </c>
      <c r="C1252">
        <v>500</v>
      </c>
      <c r="D1252">
        <v>100</v>
      </c>
      <c r="E1252">
        <v>0</v>
      </c>
      <c r="F1252">
        <v>13000</v>
      </c>
      <c r="G1252">
        <v>1000</v>
      </c>
      <c r="H1252">
        <v>2000</v>
      </c>
      <c r="I1252">
        <v>400</v>
      </c>
      <c r="J1252">
        <v>0</v>
      </c>
      <c r="K1252">
        <v>0</v>
      </c>
      <c r="L1252">
        <v>0</v>
      </c>
      <c r="M1252">
        <v>-8200</v>
      </c>
      <c r="N1252">
        <v>240001</v>
      </c>
      <c r="O1252">
        <v>100000</v>
      </c>
      <c r="P1252">
        <v>0</v>
      </c>
      <c r="Q1252">
        <v>0</v>
      </c>
      <c r="R1252">
        <v>0</v>
      </c>
    </row>
    <row r="1253" spans="1:18" x14ac:dyDescent="0.25">
      <c r="A1253" s="3">
        <v>43256</v>
      </c>
      <c r="B1253">
        <v>4000</v>
      </c>
      <c r="C1253">
        <v>500</v>
      </c>
      <c r="D1253">
        <v>100</v>
      </c>
      <c r="E1253">
        <v>0</v>
      </c>
      <c r="F1253">
        <v>13000</v>
      </c>
      <c r="G1253">
        <v>1000</v>
      </c>
      <c r="H1253">
        <v>2000</v>
      </c>
      <c r="I1253">
        <v>400</v>
      </c>
      <c r="J1253">
        <v>0</v>
      </c>
      <c r="K1253">
        <v>0</v>
      </c>
      <c r="L1253">
        <v>0</v>
      </c>
      <c r="M1253">
        <v>-8200</v>
      </c>
      <c r="N1253">
        <v>240001</v>
      </c>
      <c r="O1253">
        <v>100000</v>
      </c>
      <c r="P1253">
        <v>0</v>
      </c>
      <c r="Q1253">
        <v>0</v>
      </c>
      <c r="R1253">
        <v>0</v>
      </c>
    </row>
    <row r="1254" spans="1:18" x14ac:dyDescent="0.25">
      <c r="A1254" s="3">
        <v>43257</v>
      </c>
      <c r="B1254">
        <v>4000</v>
      </c>
      <c r="C1254">
        <v>500</v>
      </c>
      <c r="D1254">
        <v>100</v>
      </c>
      <c r="E1254">
        <v>0</v>
      </c>
      <c r="F1254">
        <v>13000</v>
      </c>
      <c r="G1254">
        <v>1000</v>
      </c>
      <c r="H1254">
        <v>2000</v>
      </c>
      <c r="I1254">
        <v>400</v>
      </c>
      <c r="J1254">
        <v>0</v>
      </c>
      <c r="K1254">
        <v>0</v>
      </c>
      <c r="L1254">
        <v>0</v>
      </c>
      <c r="M1254">
        <v>-8200</v>
      </c>
      <c r="N1254">
        <v>240001</v>
      </c>
      <c r="O1254">
        <v>100000</v>
      </c>
      <c r="P1254">
        <v>0</v>
      </c>
      <c r="Q1254">
        <v>0</v>
      </c>
      <c r="R1254">
        <v>0</v>
      </c>
    </row>
    <row r="1255" spans="1:18" x14ac:dyDescent="0.25">
      <c r="A1255" s="3">
        <v>43258</v>
      </c>
      <c r="B1255">
        <v>4000</v>
      </c>
      <c r="C1255">
        <v>500</v>
      </c>
      <c r="D1255">
        <v>100</v>
      </c>
      <c r="E1255">
        <v>0</v>
      </c>
      <c r="F1255">
        <v>13000</v>
      </c>
      <c r="G1255">
        <v>1000</v>
      </c>
      <c r="H1255">
        <v>2000</v>
      </c>
      <c r="I1255">
        <v>400</v>
      </c>
      <c r="J1255">
        <v>0</v>
      </c>
      <c r="K1255">
        <v>0</v>
      </c>
      <c r="L1255">
        <v>0</v>
      </c>
      <c r="M1255">
        <v>-8200</v>
      </c>
      <c r="N1255">
        <v>240001</v>
      </c>
      <c r="O1255">
        <v>100000</v>
      </c>
      <c r="P1255">
        <v>0</v>
      </c>
      <c r="Q1255">
        <v>0</v>
      </c>
      <c r="R1255">
        <v>0</v>
      </c>
    </row>
    <row r="1256" spans="1:18" x14ac:dyDescent="0.25">
      <c r="A1256" s="3">
        <v>43259</v>
      </c>
      <c r="B1256">
        <v>4000</v>
      </c>
      <c r="C1256">
        <v>500</v>
      </c>
      <c r="D1256">
        <v>100</v>
      </c>
      <c r="E1256">
        <v>0</v>
      </c>
      <c r="F1256">
        <v>13000</v>
      </c>
      <c r="G1256">
        <v>1000</v>
      </c>
      <c r="H1256">
        <v>2000</v>
      </c>
      <c r="I1256">
        <v>400</v>
      </c>
      <c r="J1256">
        <v>0</v>
      </c>
      <c r="K1256">
        <v>0</v>
      </c>
      <c r="L1256">
        <v>0</v>
      </c>
      <c r="M1256">
        <v>-8200</v>
      </c>
      <c r="N1256">
        <v>240001</v>
      </c>
      <c r="O1256">
        <v>100000</v>
      </c>
      <c r="P1256">
        <v>0</v>
      </c>
      <c r="Q1256">
        <v>0</v>
      </c>
      <c r="R1256">
        <v>0</v>
      </c>
    </row>
    <row r="1257" spans="1:18" x14ac:dyDescent="0.25">
      <c r="A1257" s="3">
        <v>43262</v>
      </c>
      <c r="B1257">
        <v>4000</v>
      </c>
      <c r="C1257">
        <v>500</v>
      </c>
      <c r="D1257">
        <v>100</v>
      </c>
      <c r="E1257">
        <v>0</v>
      </c>
      <c r="F1257">
        <v>13000</v>
      </c>
      <c r="G1257">
        <v>1000</v>
      </c>
      <c r="H1257">
        <v>2000</v>
      </c>
      <c r="I1257">
        <v>400</v>
      </c>
      <c r="J1257">
        <v>0</v>
      </c>
      <c r="K1257">
        <v>0</v>
      </c>
      <c r="L1257">
        <v>0</v>
      </c>
      <c r="M1257">
        <v>-8200</v>
      </c>
      <c r="N1257">
        <v>240001</v>
      </c>
      <c r="O1257">
        <v>100000</v>
      </c>
      <c r="P1257">
        <v>0</v>
      </c>
      <c r="Q1257">
        <v>0</v>
      </c>
      <c r="R1257">
        <v>0</v>
      </c>
    </row>
    <row r="1258" spans="1:18" x14ac:dyDescent="0.25">
      <c r="A1258" s="3">
        <v>43263</v>
      </c>
      <c r="B1258">
        <v>4000</v>
      </c>
      <c r="C1258">
        <v>500</v>
      </c>
      <c r="D1258">
        <v>100</v>
      </c>
      <c r="E1258">
        <v>0</v>
      </c>
      <c r="F1258">
        <v>13000</v>
      </c>
      <c r="G1258">
        <v>1000</v>
      </c>
      <c r="H1258">
        <v>2000</v>
      </c>
      <c r="I1258">
        <v>400</v>
      </c>
      <c r="J1258">
        <v>0</v>
      </c>
      <c r="K1258">
        <v>0</v>
      </c>
      <c r="L1258">
        <v>0</v>
      </c>
      <c r="M1258">
        <v>-8200</v>
      </c>
      <c r="N1258">
        <v>240001</v>
      </c>
      <c r="O1258">
        <v>100000</v>
      </c>
      <c r="P1258">
        <v>0</v>
      </c>
      <c r="Q1258">
        <v>0</v>
      </c>
      <c r="R1258">
        <v>0</v>
      </c>
    </row>
    <row r="1259" spans="1:18" x14ac:dyDescent="0.25">
      <c r="A1259" s="3">
        <v>43264</v>
      </c>
      <c r="B1259">
        <v>4000</v>
      </c>
      <c r="C1259">
        <v>500</v>
      </c>
      <c r="D1259">
        <v>100</v>
      </c>
      <c r="E1259">
        <v>0</v>
      </c>
      <c r="F1259">
        <v>13000</v>
      </c>
      <c r="G1259">
        <v>1000</v>
      </c>
      <c r="H1259">
        <v>2000</v>
      </c>
      <c r="I1259">
        <v>400</v>
      </c>
      <c r="J1259">
        <v>0</v>
      </c>
      <c r="K1259">
        <v>0</v>
      </c>
      <c r="L1259">
        <v>0</v>
      </c>
      <c r="M1259">
        <v>-8200</v>
      </c>
      <c r="N1259">
        <v>240001</v>
      </c>
      <c r="O1259">
        <v>100000</v>
      </c>
      <c r="P1259">
        <v>0</v>
      </c>
      <c r="Q1259">
        <v>0</v>
      </c>
      <c r="R1259">
        <v>0</v>
      </c>
    </row>
    <row r="1260" spans="1:18" x14ac:dyDescent="0.25">
      <c r="A1260" s="3">
        <v>43265</v>
      </c>
      <c r="B1260">
        <v>4000</v>
      </c>
      <c r="C1260">
        <v>500</v>
      </c>
      <c r="D1260">
        <v>100</v>
      </c>
      <c r="E1260">
        <v>0</v>
      </c>
      <c r="F1260">
        <v>13000</v>
      </c>
      <c r="G1260">
        <v>1000</v>
      </c>
      <c r="H1260">
        <v>2000</v>
      </c>
      <c r="I1260">
        <v>400</v>
      </c>
      <c r="J1260">
        <v>0</v>
      </c>
      <c r="K1260">
        <v>0</v>
      </c>
      <c r="L1260">
        <v>0</v>
      </c>
      <c r="M1260">
        <v>-8200</v>
      </c>
      <c r="N1260">
        <v>240001</v>
      </c>
      <c r="O1260">
        <v>100000</v>
      </c>
      <c r="P1260">
        <v>0</v>
      </c>
      <c r="Q1260">
        <v>0</v>
      </c>
      <c r="R1260">
        <v>0</v>
      </c>
    </row>
    <row r="1261" spans="1:18" x14ac:dyDescent="0.25">
      <c r="A1261" s="3">
        <v>43266</v>
      </c>
      <c r="B1261">
        <v>4000</v>
      </c>
      <c r="C1261">
        <v>500</v>
      </c>
      <c r="D1261">
        <v>100</v>
      </c>
      <c r="E1261">
        <v>0</v>
      </c>
      <c r="F1261">
        <v>13000</v>
      </c>
      <c r="G1261">
        <v>1000</v>
      </c>
      <c r="H1261">
        <v>2000</v>
      </c>
      <c r="I1261">
        <v>400</v>
      </c>
      <c r="J1261">
        <v>0</v>
      </c>
      <c r="K1261">
        <v>0</v>
      </c>
      <c r="L1261">
        <v>0</v>
      </c>
      <c r="M1261">
        <v>-8200</v>
      </c>
      <c r="N1261">
        <v>240001</v>
      </c>
      <c r="O1261">
        <v>100000</v>
      </c>
      <c r="P1261">
        <v>0</v>
      </c>
      <c r="Q1261">
        <v>0</v>
      </c>
      <c r="R1261">
        <v>0</v>
      </c>
    </row>
    <row r="1262" spans="1:18" x14ac:dyDescent="0.25">
      <c r="A1262" s="3">
        <v>43269</v>
      </c>
      <c r="B1262">
        <v>4000</v>
      </c>
      <c r="C1262">
        <v>500</v>
      </c>
      <c r="D1262">
        <v>100</v>
      </c>
      <c r="E1262">
        <v>0</v>
      </c>
      <c r="F1262">
        <v>13000</v>
      </c>
      <c r="G1262">
        <v>1000</v>
      </c>
      <c r="H1262">
        <v>2000</v>
      </c>
      <c r="I1262">
        <v>400</v>
      </c>
      <c r="J1262">
        <v>0</v>
      </c>
      <c r="K1262">
        <v>0</v>
      </c>
      <c r="L1262">
        <v>0</v>
      </c>
      <c r="M1262">
        <v>-8200</v>
      </c>
      <c r="N1262">
        <v>240001</v>
      </c>
      <c r="O1262">
        <v>100000</v>
      </c>
      <c r="P1262">
        <v>0</v>
      </c>
      <c r="Q1262">
        <v>0</v>
      </c>
      <c r="R1262">
        <v>0</v>
      </c>
    </row>
    <row r="1263" spans="1:18" x14ac:dyDescent="0.25">
      <c r="A1263" s="3">
        <v>43270</v>
      </c>
      <c r="B1263">
        <v>4000</v>
      </c>
      <c r="C1263">
        <v>500</v>
      </c>
      <c r="D1263">
        <v>100</v>
      </c>
      <c r="E1263">
        <v>0</v>
      </c>
      <c r="F1263">
        <v>13000</v>
      </c>
      <c r="G1263">
        <v>1000</v>
      </c>
      <c r="H1263">
        <v>2000</v>
      </c>
      <c r="I1263">
        <v>400</v>
      </c>
      <c r="J1263">
        <v>0</v>
      </c>
      <c r="K1263">
        <v>0</v>
      </c>
      <c r="L1263">
        <v>0</v>
      </c>
      <c r="M1263">
        <v>-8200</v>
      </c>
      <c r="N1263">
        <v>240001</v>
      </c>
      <c r="O1263">
        <v>100000</v>
      </c>
      <c r="P1263">
        <v>0</v>
      </c>
      <c r="Q1263">
        <v>0</v>
      </c>
      <c r="R1263">
        <v>0</v>
      </c>
    </row>
    <row r="1264" spans="1:18" x14ac:dyDescent="0.25">
      <c r="A1264" s="3">
        <v>43271</v>
      </c>
      <c r="B1264">
        <v>4000</v>
      </c>
      <c r="C1264">
        <v>500</v>
      </c>
      <c r="D1264">
        <v>100</v>
      </c>
      <c r="E1264">
        <v>0</v>
      </c>
      <c r="F1264">
        <v>13000</v>
      </c>
      <c r="G1264">
        <v>1000</v>
      </c>
      <c r="H1264">
        <v>2000</v>
      </c>
      <c r="I1264">
        <v>400</v>
      </c>
      <c r="J1264">
        <v>0</v>
      </c>
      <c r="K1264">
        <v>0</v>
      </c>
      <c r="L1264">
        <v>0</v>
      </c>
      <c r="M1264">
        <v>-8200</v>
      </c>
      <c r="N1264">
        <v>240001</v>
      </c>
      <c r="O1264">
        <v>100000</v>
      </c>
      <c r="P1264">
        <v>0</v>
      </c>
      <c r="Q1264">
        <v>0</v>
      </c>
      <c r="R1264">
        <v>0</v>
      </c>
    </row>
    <row r="1265" spans="1:18" x14ac:dyDescent="0.25">
      <c r="A1265" s="3">
        <v>43272</v>
      </c>
      <c r="B1265">
        <v>4000</v>
      </c>
      <c r="C1265">
        <v>500</v>
      </c>
      <c r="D1265">
        <v>100</v>
      </c>
      <c r="E1265">
        <v>0</v>
      </c>
      <c r="F1265">
        <v>13000</v>
      </c>
      <c r="G1265">
        <v>1000</v>
      </c>
      <c r="H1265">
        <v>2000</v>
      </c>
      <c r="I1265">
        <v>400</v>
      </c>
      <c r="J1265">
        <v>0</v>
      </c>
      <c r="K1265">
        <v>0</v>
      </c>
      <c r="L1265">
        <v>0</v>
      </c>
      <c r="M1265">
        <v>-8200</v>
      </c>
      <c r="N1265">
        <v>240001</v>
      </c>
      <c r="O1265">
        <v>100000</v>
      </c>
      <c r="P1265">
        <v>0</v>
      </c>
      <c r="Q1265">
        <v>0</v>
      </c>
      <c r="R1265">
        <v>0</v>
      </c>
    </row>
    <row r="1266" spans="1:18" x14ac:dyDescent="0.25">
      <c r="A1266" s="3">
        <v>43273</v>
      </c>
      <c r="B1266">
        <v>4000</v>
      </c>
      <c r="C1266">
        <v>500</v>
      </c>
      <c r="D1266">
        <v>100</v>
      </c>
      <c r="E1266">
        <v>0</v>
      </c>
      <c r="F1266">
        <v>13000</v>
      </c>
      <c r="G1266">
        <v>1000</v>
      </c>
      <c r="H1266">
        <v>2000</v>
      </c>
      <c r="I1266">
        <v>400</v>
      </c>
      <c r="J1266">
        <v>0</v>
      </c>
      <c r="K1266">
        <v>0</v>
      </c>
      <c r="L1266">
        <v>0</v>
      </c>
      <c r="M1266">
        <v>-8200</v>
      </c>
      <c r="N1266">
        <v>240001</v>
      </c>
      <c r="O1266">
        <v>100000</v>
      </c>
      <c r="P1266">
        <v>0</v>
      </c>
      <c r="Q1266">
        <v>0</v>
      </c>
      <c r="R1266">
        <v>0</v>
      </c>
    </row>
    <row r="1267" spans="1:18" x14ac:dyDescent="0.25">
      <c r="A1267" s="3">
        <v>43276</v>
      </c>
      <c r="B1267">
        <v>4000</v>
      </c>
      <c r="C1267">
        <v>500</v>
      </c>
      <c r="D1267">
        <v>100</v>
      </c>
      <c r="E1267">
        <v>0</v>
      </c>
      <c r="F1267">
        <v>13000</v>
      </c>
      <c r="G1267">
        <v>1000</v>
      </c>
      <c r="H1267">
        <v>2000</v>
      </c>
      <c r="I1267">
        <v>400</v>
      </c>
      <c r="J1267">
        <v>0</v>
      </c>
      <c r="K1267">
        <v>0</v>
      </c>
      <c r="L1267">
        <v>0</v>
      </c>
      <c r="M1267">
        <v>-8200</v>
      </c>
      <c r="N1267">
        <v>240001</v>
      </c>
      <c r="O1267">
        <v>100000</v>
      </c>
      <c r="P1267">
        <v>0</v>
      </c>
      <c r="Q1267">
        <v>0</v>
      </c>
      <c r="R1267">
        <v>0</v>
      </c>
    </row>
    <row r="1268" spans="1:18" x14ac:dyDescent="0.25">
      <c r="A1268" s="3">
        <v>43277</v>
      </c>
      <c r="B1268">
        <v>4000</v>
      </c>
      <c r="C1268">
        <v>500</v>
      </c>
      <c r="D1268">
        <v>100</v>
      </c>
      <c r="E1268">
        <v>0</v>
      </c>
      <c r="F1268">
        <v>13000</v>
      </c>
      <c r="G1268">
        <v>1000</v>
      </c>
      <c r="H1268">
        <v>2000</v>
      </c>
      <c r="I1268">
        <v>400</v>
      </c>
      <c r="J1268">
        <v>0</v>
      </c>
      <c r="K1268">
        <v>0</v>
      </c>
      <c r="L1268">
        <v>0</v>
      </c>
      <c r="M1268">
        <v>-8200</v>
      </c>
      <c r="N1268">
        <v>240001</v>
      </c>
      <c r="O1268">
        <v>100000</v>
      </c>
      <c r="P1268">
        <v>0</v>
      </c>
      <c r="Q1268">
        <v>0</v>
      </c>
      <c r="R1268">
        <v>0</v>
      </c>
    </row>
    <row r="1269" spans="1:18" x14ac:dyDescent="0.25">
      <c r="A1269" s="3">
        <v>43278</v>
      </c>
      <c r="B1269">
        <v>4000</v>
      </c>
      <c r="C1269">
        <v>500</v>
      </c>
      <c r="D1269">
        <v>100</v>
      </c>
      <c r="E1269">
        <v>0</v>
      </c>
      <c r="F1269">
        <v>13000</v>
      </c>
      <c r="G1269">
        <v>1000</v>
      </c>
      <c r="H1269">
        <v>2000</v>
      </c>
      <c r="I1269">
        <v>400</v>
      </c>
      <c r="J1269">
        <v>0</v>
      </c>
      <c r="K1269">
        <v>0</v>
      </c>
      <c r="L1269">
        <v>0</v>
      </c>
      <c r="M1269">
        <v>-8200</v>
      </c>
      <c r="N1269">
        <v>240001</v>
      </c>
      <c r="O1269">
        <v>100000</v>
      </c>
      <c r="P1269">
        <v>0</v>
      </c>
      <c r="Q1269">
        <v>0</v>
      </c>
      <c r="R1269">
        <v>0</v>
      </c>
    </row>
    <row r="1270" spans="1:18" x14ac:dyDescent="0.25">
      <c r="A1270" s="3">
        <v>43279</v>
      </c>
      <c r="B1270">
        <v>4000</v>
      </c>
      <c r="C1270">
        <v>500</v>
      </c>
      <c r="D1270">
        <v>100</v>
      </c>
      <c r="E1270">
        <v>0</v>
      </c>
      <c r="F1270">
        <v>13000</v>
      </c>
      <c r="G1270">
        <v>1000</v>
      </c>
      <c r="H1270">
        <v>2000</v>
      </c>
      <c r="I1270">
        <v>400</v>
      </c>
      <c r="J1270">
        <v>0</v>
      </c>
      <c r="K1270">
        <v>0</v>
      </c>
      <c r="L1270">
        <v>0</v>
      </c>
      <c r="M1270">
        <v>-8200</v>
      </c>
      <c r="N1270">
        <v>240001</v>
      </c>
      <c r="O1270">
        <v>100000</v>
      </c>
      <c r="P1270">
        <v>0</v>
      </c>
      <c r="Q1270">
        <v>0</v>
      </c>
      <c r="R1270">
        <v>0</v>
      </c>
    </row>
    <row r="1271" spans="1:18" x14ac:dyDescent="0.25">
      <c r="A1271" s="3">
        <v>43280</v>
      </c>
      <c r="B1271">
        <v>4000</v>
      </c>
      <c r="C1271">
        <v>500</v>
      </c>
      <c r="D1271">
        <v>100</v>
      </c>
      <c r="E1271">
        <v>0</v>
      </c>
      <c r="F1271">
        <v>13000</v>
      </c>
      <c r="G1271">
        <v>1000</v>
      </c>
      <c r="H1271">
        <v>2000</v>
      </c>
      <c r="I1271">
        <v>400</v>
      </c>
      <c r="J1271">
        <v>0</v>
      </c>
      <c r="K1271">
        <v>0</v>
      </c>
      <c r="L1271">
        <v>0</v>
      </c>
      <c r="M1271">
        <v>-8200</v>
      </c>
      <c r="N1271">
        <v>240001</v>
      </c>
      <c r="O1271">
        <v>100000</v>
      </c>
      <c r="P1271">
        <v>0</v>
      </c>
      <c r="Q1271">
        <v>0</v>
      </c>
      <c r="R1271">
        <v>0</v>
      </c>
    </row>
    <row r="1272" spans="1:18" x14ac:dyDescent="0.25">
      <c r="A1272" s="3">
        <v>43283</v>
      </c>
      <c r="B1272">
        <v>4000</v>
      </c>
      <c r="C1272">
        <v>500</v>
      </c>
      <c r="D1272">
        <v>100</v>
      </c>
      <c r="E1272">
        <v>0</v>
      </c>
      <c r="F1272">
        <v>13000</v>
      </c>
      <c r="G1272">
        <v>1000</v>
      </c>
      <c r="H1272">
        <v>2000</v>
      </c>
      <c r="I1272">
        <v>400</v>
      </c>
      <c r="J1272">
        <v>0</v>
      </c>
      <c r="K1272">
        <v>0</v>
      </c>
      <c r="L1272">
        <v>0</v>
      </c>
      <c r="M1272">
        <v>-8200</v>
      </c>
      <c r="N1272">
        <v>240001</v>
      </c>
      <c r="O1272">
        <v>100000</v>
      </c>
      <c r="P1272">
        <v>0</v>
      </c>
      <c r="Q1272">
        <v>0</v>
      </c>
      <c r="R1272">
        <v>0</v>
      </c>
    </row>
    <row r="1273" spans="1:18" x14ac:dyDescent="0.25">
      <c r="A1273" s="3">
        <v>43284</v>
      </c>
      <c r="B1273">
        <v>4000</v>
      </c>
      <c r="C1273">
        <v>500</v>
      </c>
      <c r="D1273">
        <v>100</v>
      </c>
      <c r="E1273">
        <v>0</v>
      </c>
      <c r="F1273">
        <v>13000</v>
      </c>
      <c r="G1273">
        <v>1000</v>
      </c>
      <c r="H1273">
        <v>2000</v>
      </c>
      <c r="I1273">
        <v>400</v>
      </c>
      <c r="J1273">
        <v>0</v>
      </c>
      <c r="K1273">
        <v>0</v>
      </c>
      <c r="L1273">
        <v>0</v>
      </c>
      <c r="M1273">
        <v>-8200</v>
      </c>
      <c r="N1273">
        <v>240001</v>
      </c>
      <c r="O1273">
        <v>100000</v>
      </c>
      <c r="P1273">
        <v>0</v>
      </c>
      <c r="Q1273">
        <v>0</v>
      </c>
      <c r="R1273">
        <v>0</v>
      </c>
    </row>
    <row r="1274" spans="1:18" x14ac:dyDescent="0.25">
      <c r="A1274" s="3">
        <v>43285</v>
      </c>
      <c r="B1274">
        <v>4000</v>
      </c>
      <c r="C1274">
        <v>500</v>
      </c>
      <c r="D1274">
        <v>100</v>
      </c>
      <c r="E1274">
        <v>0</v>
      </c>
      <c r="F1274">
        <v>13000</v>
      </c>
      <c r="G1274">
        <v>1000</v>
      </c>
      <c r="H1274">
        <v>2000</v>
      </c>
      <c r="I1274">
        <v>400</v>
      </c>
      <c r="J1274">
        <v>0</v>
      </c>
      <c r="K1274">
        <v>0</v>
      </c>
      <c r="L1274">
        <v>0</v>
      </c>
      <c r="M1274">
        <v>-8200</v>
      </c>
      <c r="N1274">
        <v>240001</v>
      </c>
      <c r="O1274">
        <v>100000</v>
      </c>
      <c r="P1274">
        <v>0</v>
      </c>
      <c r="Q1274">
        <v>0</v>
      </c>
      <c r="R1274">
        <v>0</v>
      </c>
    </row>
    <row r="1275" spans="1:18" x14ac:dyDescent="0.25">
      <c r="A1275" s="3">
        <v>43286</v>
      </c>
      <c r="B1275">
        <v>4000</v>
      </c>
      <c r="C1275">
        <v>500</v>
      </c>
      <c r="D1275">
        <v>100</v>
      </c>
      <c r="E1275">
        <v>0</v>
      </c>
      <c r="F1275">
        <v>13000</v>
      </c>
      <c r="G1275">
        <v>1000</v>
      </c>
      <c r="H1275">
        <v>2000</v>
      </c>
      <c r="I1275">
        <v>400</v>
      </c>
      <c r="J1275">
        <v>0</v>
      </c>
      <c r="K1275">
        <v>0</v>
      </c>
      <c r="L1275">
        <v>0</v>
      </c>
      <c r="M1275">
        <v>-8200</v>
      </c>
      <c r="N1275">
        <v>240001</v>
      </c>
      <c r="O1275">
        <v>100000</v>
      </c>
      <c r="P1275">
        <v>0</v>
      </c>
      <c r="Q1275">
        <v>0</v>
      </c>
      <c r="R1275">
        <v>0</v>
      </c>
    </row>
    <row r="1276" spans="1:18" x14ac:dyDescent="0.25">
      <c r="A1276" s="3">
        <v>43287</v>
      </c>
      <c r="B1276">
        <v>4000</v>
      </c>
      <c r="C1276">
        <v>500</v>
      </c>
      <c r="D1276">
        <v>100</v>
      </c>
      <c r="E1276">
        <v>0</v>
      </c>
      <c r="F1276">
        <v>13000</v>
      </c>
      <c r="G1276">
        <v>1000</v>
      </c>
      <c r="H1276">
        <v>2000</v>
      </c>
      <c r="I1276">
        <v>400</v>
      </c>
      <c r="J1276">
        <v>0</v>
      </c>
      <c r="K1276">
        <v>0</v>
      </c>
      <c r="L1276">
        <v>0</v>
      </c>
      <c r="M1276">
        <v>-8200</v>
      </c>
      <c r="N1276">
        <v>240001</v>
      </c>
      <c r="O1276">
        <v>100000</v>
      </c>
      <c r="P1276">
        <v>0</v>
      </c>
      <c r="Q1276">
        <v>0</v>
      </c>
      <c r="R1276">
        <v>0</v>
      </c>
    </row>
    <row r="1277" spans="1:18" x14ac:dyDescent="0.25">
      <c r="A1277" s="3">
        <v>43290</v>
      </c>
      <c r="B1277">
        <v>4000</v>
      </c>
      <c r="C1277">
        <v>500</v>
      </c>
      <c r="D1277">
        <v>100</v>
      </c>
      <c r="E1277">
        <v>0</v>
      </c>
      <c r="F1277">
        <v>13000</v>
      </c>
      <c r="G1277">
        <v>1000</v>
      </c>
      <c r="H1277">
        <v>2000</v>
      </c>
      <c r="I1277">
        <v>400</v>
      </c>
      <c r="J1277">
        <v>0</v>
      </c>
      <c r="K1277">
        <v>0</v>
      </c>
      <c r="L1277">
        <v>0</v>
      </c>
      <c r="M1277">
        <v>-8200</v>
      </c>
      <c r="N1277">
        <v>240001</v>
      </c>
      <c r="O1277">
        <v>100000</v>
      </c>
      <c r="P1277">
        <v>0</v>
      </c>
      <c r="Q1277">
        <v>0</v>
      </c>
      <c r="R1277">
        <v>0</v>
      </c>
    </row>
    <row r="1278" spans="1:18" x14ac:dyDescent="0.25">
      <c r="A1278" s="3">
        <v>43291</v>
      </c>
      <c r="B1278">
        <v>4000</v>
      </c>
      <c r="C1278">
        <v>500</v>
      </c>
      <c r="D1278">
        <v>100</v>
      </c>
      <c r="E1278">
        <v>0</v>
      </c>
      <c r="F1278">
        <v>13000</v>
      </c>
      <c r="G1278">
        <v>1000</v>
      </c>
      <c r="H1278">
        <v>2000</v>
      </c>
      <c r="I1278">
        <v>400</v>
      </c>
      <c r="J1278">
        <v>0</v>
      </c>
      <c r="K1278">
        <v>0</v>
      </c>
      <c r="L1278">
        <v>0</v>
      </c>
      <c r="M1278">
        <v>-8200</v>
      </c>
      <c r="N1278">
        <v>240001</v>
      </c>
      <c r="O1278">
        <v>100000</v>
      </c>
      <c r="P1278">
        <v>0</v>
      </c>
      <c r="Q1278">
        <v>0</v>
      </c>
      <c r="R1278">
        <v>0</v>
      </c>
    </row>
    <row r="1279" spans="1:18" x14ac:dyDescent="0.25">
      <c r="A1279" s="3">
        <v>43292</v>
      </c>
      <c r="B1279">
        <v>4000</v>
      </c>
      <c r="C1279">
        <v>500</v>
      </c>
      <c r="D1279">
        <v>100</v>
      </c>
      <c r="E1279">
        <v>0</v>
      </c>
      <c r="F1279">
        <v>13000</v>
      </c>
      <c r="G1279">
        <v>1000</v>
      </c>
      <c r="H1279">
        <v>2000</v>
      </c>
      <c r="I1279">
        <v>400</v>
      </c>
      <c r="J1279">
        <v>0</v>
      </c>
      <c r="K1279">
        <v>0</v>
      </c>
      <c r="L1279">
        <v>0</v>
      </c>
      <c r="M1279">
        <v>-8200</v>
      </c>
      <c r="N1279">
        <v>240001</v>
      </c>
      <c r="O1279">
        <v>100000</v>
      </c>
      <c r="P1279">
        <v>0</v>
      </c>
      <c r="Q1279">
        <v>0</v>
      </c>
      <c r="R1279">
        <v>0</v>
      </c>
    </row>
    <row r="1280" spans="1:18" x14ac:dyDescent="0.25">
      <c r="A1280" s="3">
        <v>43293</v>
      </c>
      <c r="B1280">
        <v>4000</v>
      </c>
      <c r="C1280">
        <v>500</v>
      </c>
      <c r="D1280">
        <v>100</v>
      </c>
      <c r="E1280">
        <v>0</v>
      </c>
      <c r="F1280">
        <v>13000</v>
      </c>
      <c r="G1280">
        <v>1000</v>
      </c>
      <c r="H1280">
        <v>2000</v>
      </c>
      <c r="I1280">
        <v>400</v>
      </c>
      <c r="J1280">
        <v>0</v>
      </c>
      <c r="K1280">
        <v>0</v>
      </c>
      <c r="L1280">
        <v>0</v>
      </c>
      <c r="M1280">
        <v>-8200</v>
      </c>
      <c r="N1280">
        <v>240001</v>
      </c>
      <c r="O1280">
        <v>100000</v>
      </c>
      <c r="P1280">
        <v>0</v>
      </c>
      <c r="Q1280">
        <v>0</v>
      </c>
      <c r="R1280">
        <v>0</v>
      </c>
    </row>
    <row r="1281" spans="1:18" x14ac:dyDescent="0.25">
      <c r="A1281" s="3">
        <v>43294</v>
      </c>
      <c r="B1281">
        <v>4000</v>
      </c>
      <c r="C1281">
        <v>500</v>
      </c>
      <c r="D1281">
        <v>100</v>
      </c>
      <c r="E1281">
        <v>0</v>
      </c>
      <c r="F1281">
        <v>13000</v>
      </c>
      <c r="G1281">
        <v>1000</v>
      </c>
      <c r="H1281">
        <v>2000</v>
      </c>
      <c r="I1281">
        <v>400</v>
      </c>
      <c r="J1281">
        <v>0</v>
      </c>
      <c r="K1281">
        <v>0</v>
      </c>
      <c r="L1281">
        <v>0</v>
      </c>
      <c r="M1281">
        <v>-8200</v>
      </c>
      <c r="N1281">
        <v>240001</v>
      </c>
      <c r="O1281">
        <v>100000</v>
      </c>
      <c r="P1281">
        <v>0</v>
      </c>
      <c r="Q1281">
        <v>0</v>
      </c>
      <c r="R1281">
        <v>0</v>
      </c>
    </row>
    <row r="1282" spans="1:18" x14ac:dyDescent="0.25">
      <c r="A1282" s="3">
        <v>43297</v>
      </c>
      <c r="B1282">
        <v>4000</v>
      </c>
      <c r="C1282">
        <v>500</v>
      </c>
      <c r="D1282">
        <v>100</v>
      </c>
      <c r="E1282">
        <v>0</v>
      </c>
      <c r="F1282">
        <v>13000</v>
      </c>
      <c r="G1282">
        <v>1000</v>
      </c>
      <c r="H1282">
        <v>2000</v>
      </c>
      <c r="I1282">
        <v>400</v>
      </c>
      <c r="J1282">
        <v>0</v>
      </c>
      <c r="K1282">
        <v>0</v>
      </c>
      <c r="L1282">
        <v>0</v>
      </c>
      <c r="M1282">
        <v>-8200</v>
      </c>
      <c r="N1282">
        <v>240001</v>
      </c>
      <c r="O1282">
        <v>100000</v>
      </c>
      <c r="P1282">
        <v>0</v>
      </c>
      <c r="Q1282">
        <v>0</v>
      </c>
      <c r="R1282">
        <v>0</v>
      </c>
    </row>
    <row r="1283" spans="1:18" x14ac:dyDescent="0.25">
      <c r="A1283" s="3">
        <v>43298</v>
      </c>
      <c r="B1283">
        <v>4000</v>
      </c>
      <c r="C1283">
        <v>500</v>
      </c>
      <c r="D1283">
        <v>100</v>
      </c>
      <c r="E1283">
        <v>0</v>
      </c>
      <c r="F1283">
        <v>13000</v>
      </c>
      <c r="G1283">
        <v>1000</v>
      </c>
      <c r="H1283">
        <v>2000</v>
      </c>
      <c r="I1283">
        <v>400</v>
      </c>
      <c r="J1283">
        <v>0</v>
      </c>
      <c r="K1283">
        <v>0</v>
      </c>
      <c r="L1283">
        <v>0</v>
      </c>
      <c r="M1283">
        <v>-8200</v>
      </c>
      <c r="N1283">
        <v>240001</v>
      </c>
      <c r="O1283">
        <v>100000</v>
      </c>
      <c r="P1283">
        <v>0</v>
      </c>
      <c r="Q1283">
        <v>0</v>
      </c>
      <c r="R1283">
        <v>0</v>
      </c>
    </row>
    <row r="1284" spans="1:18" x14ac:dyDescent="0.25">
      <c r="A1284" s="3">
        <v>43299</v>
      </c>
      <c r="B1284">
        <v>4000</v>
      </c>
      <c r="C1284">
        <v>500</v>
      </c>
      <c r="D1284">
        <v>100</v>
      </c>
      <c r="E1284">
        <v>0</v>
      </c>
      <c r="F1284">
        <v>13000</v>
      </c>
      <c r="G1284">
        <v>1000</v>
      </c>
      <c r="H1284">
        <v>2000</v>
      </c>
      <c r="I1284">
        <v>400</v>
      </c>
      <c r="J1284">
        <v>0</v>
      </c>
      <c r="K1284">
        <v>0</v>
      </c>
      <c r="L1284">
        <v>0</v>
      </c>
      <c r="M1284">
        <v>-8200</v>
      </c>
      <c r="N1284">
        <v>240001</v>
      </c>
      <c r="O1284">
        <v>100000</v>
      </c>
      <c r="P1284">
        <v>0</v>
      </c>
      <c r="Q1284">
        <v>0</v>
      </c>
      <c r="R1284">
        <v>0</v>
      </c>
    </row>
    <row r="1285" spans="1:18" x14ac:dyDescent="0.25">
      <c r="A1285" s="3">
        <v>43300</v>
      </c>
      <c r="B1285">
        <v>4000</v>
      </c>
      <c r="C1285">
        <v>500</v>
      </c>
      <c r="D1285">
        <v>100</v>
      </c>
      <c r="E1285">
        <v>0</v>
      </c>
      <c r="F1285">
        <v>13000</v>
      </c>
      <c r="G1285">
        <v>1000</v>
      </c>
      <c r="H1285">
        <v>2000</v>
      </c>
      <c r="I1285">
        <v>400</v>
      </c>
      <c r="J1285">
        <v>0</v>
      </c>
      <c r="K1285">
        <v>0</v>
      </c>
      <c r="L1285">
        <v>0</v>
      </c>
      <c r="M1285">
        <v>-8200</v>
      </c>
      <c r="N1285">
        <v>240001</v>
      </c>
      <c r="O1285">
        <v>100000</v>
      </c>
      <c r="P1285">
        <v>0</v>
      </c>
      <c r="Q1285">
        <v>0</v>
      </c>
      <c r="R1285">
        <v>0</v>
      </c>
    </row>
    <row r="1286" spans="1:18" x14ac:dyDescent="0.25">
      <c r="A1286" s="3">
        <v>43301</v>
      </c>
      <c r="B1286">
        <v>4000</v>
      </c>
      <c r="C1286">
        <v>500</v>
      </c>
      <c r="D1286">
        <v>100</v>
      </c>
      <c r="E1286">
        <v>0</v>
      </c>
      <c r="F1286">
        <v>13000</v>
      </c>
      <c r="G1286">
        <v>1000</v>
      </c>
      <c r="H1286">
        <v>2000</v>
      </c>
      <c r="I1286">
        <v>400</v>
      </c>
      <c r="J1286">
        <v>0</v>
      </c>
      <c r="K1286">
        <v>0</v>
      </c>
      <c r="L1286">
        <v>0</v>
      </c>
      <c r="M1286">
        <v>-8200</v>
      </c>
      <c r="N1286">
        <v>240001</v>
      </c>
      <c r="O1286">
        <v>100000</v>
      </c>
      <c r="P1286">
        <v>0</v>
      </c>
      <c r="Q1286">
        <v>0</v>
      </c>
      <c r="R1286">
        <v>0</v>
      </c>
    </row>
    <row r="1287" spans="1:18" x14ac:dyDescent="0.25">
      <c r="A1287" s="3">
        <v>43304</v>
      </c>
      <c r="B1287">
        <v>4000</v>
      </c>
      <c r="C1287">
        <v>500</v>
      </c>
      <c r="D1287">
        <v>100</v>
      </c>
      <c r="E1287">
        <v>0</v>
      </c>
      <c r="F1287">
        <v>13000</v>
      </c>
      <c r="G1287">
        <v>1000</v>
      </c>
      <c r="H1287">
        <v>2000</v>
      </c>
      <c r="I1287">
        <v>400</v>
      </c>
      <c r="J1287">
        <v>0</v>
      </c>
      <c r="K1287">
        <v>0</v>
      </c>
      <c r="L1287">
        <v>0</v>
      </c>
      <c r="M1287">
        <v>-8200</v>
      </c>
      <c r="N1287">
        <v>240001</v>
      </c>
      <c r="O1287">
        <v>100000</v>
      </c>
      <c r="P1287">
        <v>0</v>
      </c>
      <c r="Q1287">
        <v>0</v>
      </c>
      <c r="R1287">
        <v>0</v>
      </c>
    </row>
    <row r="1288" spans="1:18" x14ac:dyDescent="0.25">
      <c r="A1288" s="3">
        <v>43305</v>
      </c>
      <c r="B1288">
        <v>4000</v>
      </c>
      <c r="C1288">
        <v>500</v>
      </c>
      <c r="D1288">
        <v>100</v>
      </c>
      <c r="E1288">
        <v>0</v>
      </c>
      <c r="F1288">
        <v>13000</v>
      </c>
      <c r="G1288">
        <v>1000</v>
      </c>
      <c r="H1288">
        <v>2000</v>
      </c>
      <c r="I1288">
        <v>400</v>
      </c>
      <c r="J1288">
        <v>0</v>
      </c>
      <c r="K1288">
        <v>0</v>
      </c>
      <c r="L1288">
        <v>0</v>
      </c>
      <c r="M1288">
        <v>-8200</v>
      </c>
      <c r="N1288">
        <v>240001</v>
      </c>
      <c r="O1288">
        <v>100000</v>
      </c>
      <c r="P1288">
        <v>0</v>
      </c>
      <c r="Q1288">
        <v>0</v>
      </c>
      <c r="R1288">
        <v>0</v>
      </c>
    </row>
    <row r="1289" spans="1:18" x14ac:dyDescent="0.25">
      <c r="A1289" s="3">
        <v>43306</v>
      </c>
      <c r="B1289">
        <v>4000</v>
      </c>
      <c r="C1289">
        <v>500</v>
      </c>
      <c r="D1289">
        <v>100</v>
      </c>
      <c r="E1289">
        <v>0</v>
      </c>
      <c r="F1289">
        <v>13000</v>
      </c>
      <c r="G1289">
        <v>1000</v>
      </c>
      <c r="H1289">
        <v>2000</v>
      </c>
      <c r="I1289">
        <v>400</v>
      </c>
      <c r="J1289">
        <v>0</v>
      </c>
      <c r="K1289">
        <v>0</v>
      </c>
      <c r="L1289">
        <v>0</v>
      </c>
      <c r="M1289">
        <v>-8200</v>
      </c>
      <c r="N1289">
        <v>240001</v>
      </c>
      <c r="O1289">
        <v>100000</v>
      </c>
      <c r="P1289">
        <v>0</v>
      </c>
      <c r="Q1289">
        <v>0</v>
      </c>
      <c r="R1289">
        <v>0</v>
      </c>
    </row>
    <row r="1290" spans="1:18" x14ac:dyDescent="0.25">
      <c r="A1290" s="3">
        <v>43307</v>
      </c>
      <c r="B1290">
        <v>4000</v>
      </c>
      <c r="C1290">
        <v>500</v>
      </c>
      <c r="D1290">
        <v>100</v>
      </c>
      <c r="E1290">
        <v>0</v>
      </c>
      <c r="F1290">
        <v>13000</v>
      </c>
      <c r="G1290">
        <v>1000</v>
      </c>
      <c r="H1290">
        <v>2000</v>
      </c>
      <c r="I1290">
        <v>400</v>
      </c>
      <c r="J1290">
        <v>0</v>
      </c>
      <c r="K1290">
        <v>0</v>
      </c>
      <c r="L1290">
        <v>0</v>
      </c>
      <c r="M1290">
        <v>-8200</v>
      </c>
      <c r="N1290">
        <v>240001</v>
      </c>
      <c r="O1290">
        <v>100000</v>
      </c>
      <c r="P1290">
        <v>0</v>
      </c>
      <c r="Q1290">
        <v>0</v>
      </c>
      <c r="R1290">
        <v>0</v>
      </c>
    </row>
    <row r="1291" spans="1:18" x14ac:dyDescent="0.25">
      <c r="A1291" s="3">
        <v>43308</v>
      </c>
      <c r="B1291">
        <v>4000</v>
      </c>
      <c r="C1291">
        <v>500</v>
      </c>
      <c r="D1291">
        <v>100</v>
      </c>
      <c r="E1291">
        <v>0</v>
      </c>
      <c r="F1291">
        <v>13000</v>
      </c>
      <c r="G1291">
        <v>1000</v>
      </c>
      <c r="H1291">
        <v>2000</v>
      </c>
      <c r="I1291">
        <v>400</v>
      </c>
      <c r="J1291">
        <v>0</v>
      </c>
      <c r="K1291">
        <v>0</v>
      </c>
      <c r="L1291">
        <v>0</v>
      </c>
      <c r="M1291">
        <v>-8200</v>
      </c>
      <c r="N1291">
        <v>240001</v>
      </c>
      <c r="O1291">
        <v>100000</v>
      </c>
      <c r="P1291">
        <v>0</v>
      </c>
      <c r="Q1291">
        <v>0</v>
      </c>
      <c r="R1291">
        <v>0</v>
      </c>
    </row>
    <row r="1292" spans="1:18" x14ac:dyDescent="0.25">
      <c r="A1292" s="3">
        <v>43311</v>
      </c>
      <c r="B1292">
        <v>4000</v>
      </c>
      <c r="C1292">
        <v>500</v>
      </c>
      <c r="D1292">
        <v>100</v>
      </c>
      <c r="E1292">
        <v>0</v>
      </c>
      <c r="F1292">
        <v>13000</v>
      </c>
      <c r="G1292">
        <v>1000</v>
      </c>
      <c r="H1292">
        <v>2000</v>
      </c>
      <c r="I1292">
        <v>400</v>
      </c>
      <c r="J1292">
        <v>0</v>
      </c>
      <c r="K1292">
        <v>0</v>
      </c>
      <c r="L1292">
        <v>0</v>
      </c>
      <c r="M1292">
        <v>-8200</v>
      </c>
      <c r="N1292">
        <v>240001</v>
      </c>
      <c r="O1292">
        <v>100000</v>
      </c>
      <c r="P1292">
        <v>0</v>
      </c>
      <c r="Q1292">
        <v>0</v>
      </c>
      <c r="R1292">
        <v>0</v>
      </c>
    </row>
    <row r="1293" spans="1:18" x14ac:dyDescent="0.25">
      <c r="A1293" s="3">
        <v>43312</v>
      </c>
      <c r="B1293">
        <v>4000</v>
      </c>
      <c r="C1293">
        <v>500</v>
      </c>
      <c r="D1293">
        <v>100</v>
      </c>
      <c r="E1293">
        <v>0</v>
      </c>
      <c r="F1293">
        <v>13000</v>
      </c>
      <c r="G1293">
        <v>1000</v>
      </c>
      <c r="H1293">
        <v>2000</v>
      </c>
      <c r="I1293">
        <v>400</v>
      </c>
      <c r="J1293">
        <v>0</v>
      </c>
      <c r="K1293">
        <v>0</v>
      </c>
      <c r="L1293">
        <v>0</v>
      </c>
      <c r="M1293">
        <v>-8200</v>
      </c>
      <c r="N1293">
        <v>240001</v>
      </c>
      <c r="O1293">
        <v>100000</v>
      </c>
      <c r="P1293">
        <v>0</v>
      </c>
      <c r="Q1293">
        <v>0</v>
      </c>
      <c r="R1293">
        <v>0</v>
      </c>
    </row>
    <row r="1294" spans="1:18" x14ac:dyDescent="0.25">
      <c r="A1294" s="3">
        <v>43313</v>
      </c>
      <c r="B1294">
        <v>4000</v>
      </c>
      <c r="C1294">
        <v>500</v>
      </c>
      <c r="D1294">
        <v>100</v>
      </c>
      <c r="E1294">
        <v>0</v>
      </c>
      <c r="F1294">
        <v>13000</v>
      </c>
      <c r="G1294">
        <v>1000</v>
      </c>
      <c r="H1294">
        <v>2000</v>
      </c>
      <c r="I1294">
        <v>400</v>
      </c>
      <c r="J1294">
        <v>0</v>
      </c>
      <c r="K1294">
        <v>0</v>
      </c>
      <c r="L1294">
        <v>0</v>
      </c>
      <c r="M1294">
        <v>-8200</v>
      </c>
      <c r="N1294">
        <v>240001</v>
      </c>
      <c r="O1294">
        <v>100000</v>
      </c>
      <c r="P1294">
        <v>0</v>
      </c>
      <c r="Q1294">
        <v>0</v>
      </c>
      <c r="R1294">
        <v>0</v>
      </c>
    </row>
    <row r="1295" spans="1:18" x14ac:dyDescent="0.25">
      <c r="A1295" s="3">
        <v>43314</v>
      </c>
      <c r="B1295">
        <v>4000</v>
      </c>
      <c r="C1295">
        <v>500</v>
      </c>
      <c r="D1295">
        <v>100</v>
      </c>
      <c r="E1295">
        <v>0</v>
      </c>
      <c r="F1295">
        <v>13000</v>
      </c>
      <c r="G1295">
        <v>1000</v>
      </c>
      <c r="H1295">
        <v>2000</v>
      </c>
      <c r="I1295">
        <v>400</v>
      </c>
      <c r="J1295">
        <v>0</v>
      </c>
      <c r="K1295">
        <v>0</v>
      </c>
      <c r="L1295">
        <v>0</v>
      </c>
      <c r="M1295">
        <v>-8200</v>
      </c>
      <c r="N1295">
        <v>240001</v>
      </c>
      <c r="O1295">
        <v>100000</v>
      </c>
      <c r="P1295">
        <v>0</v>
      </c>
      <c r="Q1295">
        <v>0</v>
      </c>
      <c r="R1295">
        <v>0</v>
      </c>
    </row>
    <row r="1296" spans="1:18" x14ac:dyDescent="0.25">
      <c r="A1296" s="3">
        <v>43315</v>
      </c>
      <c r="B1296">
        <v>4000</v>
      </c>
      <c r="C1296">
        <v>500</v>
      </c>
      <c r="D1296">
        <v>100</v>
      </c>
      <c r="E1296">
        <v>0</v>
      </c>
      <c r="F1296">
        <v>13000</v>
      </c>
      <c r="G1296">
        <v>1000</v>
      </c>
      <c r="H1296">
        <v>2000</v>
      </c>
      <c r="I1296">
        <v>400</v>
      </c>
      <c r="J1296">
        <v>0</v>
      </c>
      <c r="K1296">
        <v>0</v>
      </c>
      <c r="L1296">
        <v>0</v>
      </c>
      <c r="M1296">
        <v>-8200</v>
      </c>
      <c r="N1296">
        <v>240001</v>
      </c>
      <c r="O1296">
        <v>100000</v>
      </c>
      <c r="P1296">
        <v>0</v>
      </c>
      <c r="Q1296">
        <v>0</v>
      </c>
      <c r="R1296">
        <v>0</v>
      </c>
    </row>
    <row r="1297" spans="1:18" x14ac:dyDescent="0.25">
      <c r="A1297" s="3">
        <v>43318</v>
      </c>
      <c r="B1297">
        <v>4000</v>
      </c>
      <c r="C1297">
        <v>500</v>
      </c>
      <c r="D1297">
        <v>100</v>
      </c>
      <c r="E1297">
        <v>0</v>
      </c>
      <c r="F1297">
        <v>13000</v>
      </c>
      <c r="G1297">
        <v>1000</v>
      </c>
      <c r="H1297">
        <v>2000</v>
      </c>
      <c r="I1297">
        <v>400</v>
      </c>
      <c r="J1297">
        <v>0</v>
      </c>
      <c r="K1297">
        <v>0</v>
      </c>
      <c r="L1297">
        <v>0</v>
      </c>
      <c r="M1297">
        <v>-8200</v>
      </c>
      <c r="N1297">
        <v>240001</v>
      </c>
      <c r="O1297">
        <v>100000</v>
      </c>
      <c r="P1297">
        <v>0</v>
      </c>
      <c r="Q1297">
        <v>0</v>
      </c>
      <c r="R1297">
        <v>0</v>
      </c>
    </row>
    <row r="1298" spans="1:18" x14ac:dyDescent="0.25">
      <c r="A1298" s="3">
        <v>43319</v>
      </c>
      <c r="B1298">
        <v>4000</v>
      </c>
      <c r="C1298">
        <v>500</v>
      </c>
      <c r="D1298">
        <v>100</v>
      </c>
      <c r="E1298">
        <v>0</v>
      </c>
      <c r="F1298">
        <v>13000</v>
      </c>
      <c r="G1298">
        <v>1000</v>
      </c>
      <c r="H1298">
        <v>2000</v>
      </c>
      <c r="I1298">
        <v>400</v>
      </c>
      <c r="J1298">
        <v>0</v>
      </c>
      <c r="K1298">
        <v>0</v>
      </c>
      <c r="L1298">
        <v>0</v>
      </c>
      <c r="M1298">
        <v>-8200</v>
      </c>
      <c r="N1298">
        <v>240001</v>
      </c>
      <c r="O1298">
        <v>100000</v>
      </c>
      <c r="P1298">
        <v>0</v>
      </c>
      <c r="Q1298">
        <v>0</v>
      </c>
      <c r="R1298">
        <v>0</v>
      </c>
    </row>
    <row r="1299" spans="1:18" x14ac:dyDescent="0.25">
      <c r="A1299" s="3">
        <v>43320</v>
      </c>
      <c r="B1299">
        <v>4000</v>
      </c>
      <c r="C1299">
        <v>500</v>
      </c>
      <c r="D1299">
        <v>100</v>
      </c>
      <c r="E1299">
        <v>0</v>
      </c>
      <c r="F1299">
        <v>13000</v>
      </c>
      <c r="G1299">
        <v>1000</v>
      </c>
      <c r="H1299">
        <v>2000</v>
      </c>
      <c r="I1299">
        <v>400</v>
      </c>
      <c r="J1299">
        <v>0</v>
      </c>
      <c r="K1299">
        <v>0</v>
      </c>
      <c r="L1299">
        <v>0</v>
      </c>
      <c r="M1299">
        <v>-8200</v>
      </c>
      <c r="N1299">
        <v>240001</v>
      </c>
      <c r="O1299">
        <v>100000</v>
      </c>
      <c r="P1299">
        <v>0</v>
      </c>
      <c r="Q1299">
        <v>0</v>
      </c>
      <c r="R1299">
        <v>0</v>
      </c>
    </row>
    <row r="1300" spans="1:18" x14ac:dyDescent="0.25">
      <c r="A1300" s="3">
        <v>43321</v>
      </c>
      <c r="B1300">
        <v>4000</v>
      </c>
      <c r="C1300">
        <v>500</v>
      </c>
      <c r="D1300">
        <v>100</v>
      </c>
      <c r="E1300">
        <v>0</v>
      </c>
      <c r="F1300">
        <v>13000</v>
      </c>
      <c r="G1300">
        <v>1000</v>
      </c>
      <c r="H1300">
        <v>2000</v>
      </c>
      <c r="I1300">
        <v>400</v>
      </c>
      <c r="J1300">
        <v>0</v>
      </c>
      <c r="K1300">
        <v>0</v>
      </c>
      <c r="L1300">
        <v>0</v>
      </c>
      <c r="M1300">
        <v>-8200</v>
      </c>
      <c r="N1300">
        <v>240001</v>
      </c>
      <c r="O1300">
        <v>100000</v>
      </c>
      <c r="P1300">
        <v>0</v>
      </c>
      <c r="Q1300">
        <v>0</v>
      </c>
      <c r="R1300">
        <v>0</v>
      </c>
    </row>
    <row r="1301" spans="1:18" x14ac:dyDescent="0.25">
      <c r="A1301" s="3">
        <v>43322</v>
      </c>
      <c r="B1301">
        <v>4000</v>
      </c>
      <c r="C1301">
        <v>500</v>
      </c>
      <c r="D1301">
        <v>100</v>
      </c>
      <c r="E1301">
        <v>0</v>
      </c>
      <c r="F1301">
        <v>13000</v>
      </c>
      <c r="G1301">
        <v>1000</v>
      </c>
      <c r="H1301">
        <v>2000</v>
      </c>
      <c r="I1301">
        <v>400</v>
      </c>
      <c r="J1301">
        <v>0</v>
      </c>
      <c r="K1301">
        <v>0</v>
      </c>
      <c r="L1301">
        <v>0</v>
      </c>
      <c r="M1301">
        <v>-8200</v>
      </c>
      <c r="N1301">
        <v>240001</v>
      </c>
      <c r="O1301">
        <v>100000</v>
      </c>
      <c r="P1301">
        <v>0</v>
      </c>
      <c r="Q1301">
        <v>0</v>
      </c>
      <c r="R1301">
        <v>0</v>
      </c>
    </row>
    <row r="1302" spans="1:18" x14ac:dyDescent="0.25">
      <c r="A1302" s="3">
        <v>43325</v>
      </c>
      <c r="B1302">
        <v>4000</v>
      </c>
      <c r="C1302">
        <v>500</v>
      </c>
      <c r="D1302">
        <v>100</v>
      </c>
      <c r="E1302">
        <v>0</v>
      </c>
      <c r="F1302">
        <v>13000</v>
      </c>
      <c r="G1302">
        <v>1000</v>
      </c>
      <c r="H1302">
        <v>2000</v>
      </c>
      <c r="I1302">
        <v>400</v>
      </c>
      <c r="J1302">
        <v>0</v>
      </c>
      <c r="K1302">
        <v>0</v>
      </c>
      <c r="L1302">
        <v>0</v>
      </c>
      <c r="M1302">
        <v>-8200</v>
      </c>
      <c r="N1302">
        <v>240001</v>
      </c>
      <c r="O1302">
        <v>100000</v>
      </c>
      <c r="P1302">
        <v>0</v>
      </c>
      <c r="Q1302">
        <v>0</v>
      </c>
      <c r="R1302">
        <v>0</v>
      </c>
    </row>
    <row r="1303" spans="1:18" x14ac:dyDescent="0.25">
      <c r="A1303" s="3">
        <v>43326</v>
      </c>
      <c r="B1303">
        <v>4000</v>
      </c>
      <c r="C1303">
        <v>500</v>
      </c>
      <c r="D1303">
        <v>100</v>
      </c>
      <c r="E1303">
        <v>0</v>
      </c>
      <c r="F1303">
        <v>13000</v>
      </c>
      <c r="G1303">
        <v>1000</v>
      </c>
      <c r="H1303">
        <v>2000</v>
      </c>
      <c r="I1303">
        <v>400</v>
      </c>
      <c r="J1303">
        <v>0</v>
      </c>
      <c r="K1303">
        <v>0</v>
      </c>
      <c r="L1303">
        <v>0</v>
      </c>
      <c r="M1303">
        <v>-8200</v>
      </c>
      <c r="N1303">
        <v>240001</v>
      </c>
      <c r="O1303">
        <v>100000</v>
      </c>
      <c r="P1303">
        <v>0</v>
      </c>
      <c r="Q1303">
        <v>0</v>
      </c>
      <c r="R1303">
        <v>0</v>
      </c>
    </row>
    <row r="1304" spans="1:18" x14ac:dyDescent="0.25">
      <c r="A1304" s="3">
        <v>43327</v>
      </c>
      <c r="B1304">
        <v>4000</v>
      </c>
      <c r="C1304">
        <v>500</v>
      </c>
      <c r="D1304">
        <v>100</v>
      </c>
      <c r="E1304">
        <v>0</v>
      </c>
      <c r="F1304">
        <v>13000</v>
      </c>
      <c r="G1304">
        <v>1000</v>
      </c>
      <c r="H1304">
        <v>2000</v>
      </c>
      <c r="I1304">
        <v>400</v>
      </c>
      <c r="J1304">
        <v>0</v>
      </c>
      <c r="K1304">
        <v>0</v>
      </c>
      <c r="L1304">
        <v>0</v>
      </c>
      <c r="M1304">
        <v>-8200</v>
      </c>
      <c r="N1304">
        <v>240001</v>
      </c>
      <c r="O1304">
        <v>100000</v>
      </c>
      <c r="P1304">
        <v>0</v>
      </c>
      <c r="Q1304">
        <v>0</v>
      </c>
      <c r="R1304">
        <v>0</v>
      </c>
    </row>
    <row r="1305" spans="1:18" x14ac:dyDescent="0.25">
      <c r="A1305" s="3">
        <v>43328</v>
      </c>
      <c r="B1305">
        <v>4000</v>
      </c>
      <c r="C1305">
        <v>500</v>
      </c>
      <c r="D1305">
        <v>100</v>
      </c>
      <c r="E1305">
        <v>0</v>
      </c>
      <c r="F1305">
        <v>13000</v>
      </c>
      <c r="G1305">
        <v>1000</v>
      </c>
      <c r="H1305">
        <v>2000</v>
      </c>
      <c r="I1305">
        <v>400</v>
      </c>
      <c r="J1305">
        <v>0</v>
      </c>
      <c r="K1305">
        <v>0</v>
      </c>
      <c r="L1305">
        <v>0</v>
      </c>
      <c r="M1305">
        <v>-8200</v>
      </c>
      <c r="N1305">
        <v>240001</v>
      </c>
      <c r="O1305">
        <v>100000</v>
      </c>
      <c r="P1305">
        <v>0</v>
      </c>
      <c r="Q1305">
        <v>0</v>
      </c>
      <c r="R1305">
        <v>0</v>
      </c>
    </row>
    <row r="1306" spans="1:18" x14ac:dyDescent="0.25">
      <c r="A1306" s="3">
        <v>43329</v>
      </c>
      <c r="B1306">
        <v>4000</v>
      </c>
      <c r="C1306">
        <v>500</v>
      </c>
      <c r="D1306">
        <v>100</v>
      </c>
      <c r="E1306">
        <v>0</v>
      </c>
      <c r="F1306">
        <v>13000</v>
      </c>
      <c r="G1306">
        <v>1000</v>
      </c>
      <c r="H1306">
        <v>2000</v>
      </c>
      <c r="I1306">
        <v>400</v>
      </c>
      <c r="J1306">
        <v>0</v>
      </c>
      <c r="K1306">
        <v>0</v>
      </c>
      <c r="L1306">
        <v>0</v>
      </c>
      <c r="M1306">
        <v>-8200</v>
      </c>
      <c r="N1306">
        <v>240001</v>
      </c>
      <c r="O1306">
        <v>100000</v>
      </c>
      <c r="P1306">
        <v>0</v>
      </c>
      <c r="Q1306">
        <v>0</v>
      </c>
      <c r="R1306">
        <v>0</v>
      </c>
    </row>
    <row r="1307" spans="1:18" x14ac:dyDescent="0.25">
      <c r="A1307" s="3">
        <v>43332</v>
      </c>
      <c r="B1307">
        <v>4000</v>
      </c>
      <c r="C1307">
        <v>500</v>
      </c>
      <c r="D1307">
        <v>100</v>
      </c>
      <c r="E1307">
        <v>0</v>
      </c>
      <c r="F1307">
        <v>13000</v>
      </c>
      <c r="G1307">
        <v>1000</v>
      </c>
      <c r="H1307">
        <v>2000</v>
      </c>
      <c r="I1307">
        <v>400</v>
      </c>
      <c r="J1307">
        <v>0</v>
      </c>
      <c r="K1307">
        <v>0</v>
      </c>
      <c r="L1307">
        <v>0</v>
      </c>
      <c r="M1307">
        <v>-8200</v>
      </c>
      <c r="N1307">
        <v>240001</v>
      </c>
      <c r="O1307">
        <v>100000</v>
      </c>
      <c r="P1307">
        <v>0</v>
      </c>
      <c r="Q1307">
        <v>0</v>
      </c>
      <c r="R1307">
        <v>0</v>
      </c>
    </row>
    <row r="1308" spans="1:18" x14ac:dyDescent="0.25">
      <c r="A1308" s="3">
        <v>43333</v>
      </c>
      <c r="B1308">
        <v>4000</v>
      </c>
      <c r="C1308">
        <v>500</v>
      </c>
      <c r="D1308">
        <v>100</v>
      </c>
      <c r="E1308">
        <v>0</v>
      </c>
      <c r="F1308">
        <v>13000</v>
      </c>
      <c r="G1308">
        <v>1000</v>
      </c>
      <c r="H1308">
        <v>2000</v>
      </c>
      <c r="I1308">
        <v>400</v>
      </c>
      <c r="J1308">
        <v>0</v>
      </c>
      <c r="K1308">
        <v>0</v>
      </c>
      <c r="L1308">
        <v>0</v>
      </c>
      <c r="M1308">
        <v>-8200</v>
      </c>
      <c r="N1308">
        <v>240001</v>
      </c>
      <c r="O1308">
        <v>100000</v>
      </c>
      <c r="P1308">
        <v>0</v>
      </c>
      <c r="Q1308">
        <v>0</v>
      </c>
      <c r="R1308">
        <v>0</v>
      </c>
    </row>
    <row r="1309" spans="1:18" x14ac:dyDescent="0.25">
      <c r="A1309" s="3">
        <v>43334</v>
      </c>
      <c r="B1309">
        <v>4000</v>
      </c>
      <c r="C1309">
        <v>500</v>
      </c>
      <c r="D1309">
        <v>100</v>
      </c>
      <c r="E1309">
        <v>0</v>
      </c>
      <c r="F1309">
        <v>13000</v>
      </c>
      <c r="G1309">
        <v>1000</v>
      </c>
      <c r="H1309">
        <v>2000</v>
      </c>
      <c r="I1309">
        <v>400</v>
      </c>
      <c r="J1309">
        <v>0</v>
      </c>
      <c r="K1309">
        <v>0</v>
      </c>
      <c r="L1309">
        <v>0</v>
      </c>
      <c r="M1309">
        <v>-8200</v>
      </c>
      <c r="N1309">
        <v>240001</v>
      </c>
      <c r="O1309">
        <v>100000</v>
      </c>
      <c r="P1309">
        <v>0</v>
      </c>
      <c r="Q1309">
        <v>0</v>
      </c>
      <c r="R1309">
        <v>0</v>
      </c>
    </row>
    <row r="1310" spans="1:18" x14ac:dyDescent="0.25">
      <c r="A1310" s="3">
        <v>43335</v>
      </c>
      <c r="B1310">
        <v>4000</v>
      </c>
      <c r="C1310">
        <v>500</v>
      </c>
      <c r="D1310">
        <v>100</v>
      </c>
      <c r="E1310">
        <v>0</v>
      </c>
      <c r="F1310">
        <v>13000</v>
      </c>
      <c r="G1310">
        <v>1000</v>
      </c>
      <c r="H1310">
        <v>2000</v>
      </c>
      <c r="I1310">
        <v>400</v>
      </c>
      <c r="J1310">
        <v>0</v>
      </c>
      <c r="K1310">
        <v>0</v>
      </c>
      <c r="L1310">
        <v>0</v>
      </c>
      <c r="M1310">
        <v>-8200</v>
      </c>
      <c r="N1310">
        <v>240001</v>
      </c>
      <c r="O1310">
        <v>100000</v>
      </c>
      <c r="P1310">
        <v>0</v>
      </c>
      <c r="Q1310">
        <v>0</v>
      </c>
      <c r="R1310">
        <v>0</v>
      </c>
    </row>
    <row r="1311" spans="1:18" x14ac:dyDescent="0.25">
      <c r="A1311" s="3">
        <v>43336</v>
      </c>
      <c r="B1311">
        <v>4000</v>
      </c>
      <c r="C1311">
        <v>500</v>
      </c>
      <c r="D1311">
        <v>100</v>
      </c>
      <c r="E1311">
        <v>0</v>
      </c>
      <c r="F1311">
        <v>13000</v>
      </c>
      <c r="G1311">
        <v>1000</v>
      </c>
      <c r="H1311">
        <v>2000</v>
      </c>
      <c r="I1311">
        <v>400</v>
      </c>
      <c r="J1311">
        <v>0</v>
      </c>
      <c r="K1311">
        <v>0</v>
      </c>
      <c r="L1311">
        <v>0</v>
      </c>
      <c r="M1311">
        <v>-8200</v>
      </c>
      <c r="N1311">
        <v>240001</v>
      </c>
      <c r="O1311">
        <v>100000</v>
      </c>
      <c r="P1311">
        <v>0</v>
      </c>
      <c r="Q1311">
        <v>0</v>
      </c>
      <c r="R1311">
        <v>0</v>
      </c>
    </row>
    <row r="1312" spans="1:18" x14ac:dyDescent="0.25">
      <c r="A1312" s="3">
        <v>43339</v>
      </c>
      <c r="B1312">
        <v>4000</v>
      </c>
      <c r="C1312">
        <v>500</v>
      </c>
      <c r="D1312">
        <v>100</v>
      </c>
      <c r="E1312">
        <v>0</v>
      </c>
      <c r="F1312">
        <v>13000</v>
      </c>
      <c r="G1312">
        <v>1000</v>
      </c>
      <c r="H1312">
        <v>2000</v>
      </c>
      <c r="I1312">
        <v>400</v>
      </c>
      <c r="J1312">
        <v>0</v>
      </c>
      <c r="K1312">
        <v>0</v>
      </c>
      <c r="L1312">
        <v>0</v>
      </c>
      <c r="M1312">
        <v>-8200</v>
      </c>
      <c r="N1312">
        <v>240001</v>
      </c>
      <c r="O1312">
        <v>100000</v>
      </c>
      <c r="P1312">
        <v>0</v>
      </c>
      <c r="Q1312">
        <v>0</v>
      </c>
      <c r="R1312">
        <v>0</v>
      </c>
    </row>
    <row r="1313" spans="1:18" x14ac:dyDescent="0.25">
      <c r="A1313" s="3">
        <v>43340</v>
      </c>
      <c r="B1313">
        <v>4000</v>
      </c>
      <c r="C1313">
        <v>500</v>
      </c>
      <c r="D1313">
        <v>100</v>
      </c>
      <c r="E1313">
        <v>0</v>
      </c>
      <c r="F1313">
        <v>13000</v>
      </c>
      <c r="G1313">
        <v>1000</v>
      </c>
      <c r="H1313">
        <v>2000</v>
      </c>
      <c r="I1313">
        <v>400</v>
      </c>
      <c r="J1313">
        <v>0</v>
      </c>
      <c r="K1313">
        <v>0</v>
      </c>
      <c r="L1313">
        <v>0</v>
      </c>
      <c r="M1313">
        <v>-8200</v>
      </c>
      <c r="N1313">
        <v>240001</v>
      </c>
      <c r="O1313">
        <v>100000</v>
      </c>
      <c r="P1313">
        <v>0</v>
      </c>
      <c r="Q1313">
        <v>0</v>
      </c>
      <c r="R1313">
        <v>0</v>
      </c>
    </row>
    <row r="1314" spans="1:18" x14ac:dyDescent="0.25">
      <c r="A1314" s="3">
        <v>43341</v>
      </c>
      <c r="B1314">
        <v>4000</v>
      </c>
      <c r="C1314">
        <v>500</v>
      </c>
      <c r="D1314">
        <v>100</v>
      </c>
      <c r="E1314">
        <v>0</v>
      </c>
      <c r="F1314">
        <v>13000</v>
      </c>
      <c r="G1314">
        <v>1000</v>
      </c>
      <c r="H1314">
        <v>2000</v>
      </c>
      <c r="I1314">
        <v>400</v>
      </c>
      <c r="J1314">
        <v>0</v>
      </c>
      <c r="K1314">
        <v>0</v>
      </c>
      <c r="L1314">
        <v>0</v>
      </c>
      <c r="M1314">
        <v>-8200</v>
      </c>
      <c r="N1314">
        <v>240001</v>
      </c>
      <c r="O1314">
        <v>100000</v>
      </c>
      <c r="P1314">
        <v>0</v>
      </c>
      <c r="Q1314">
        <v>0</v>
      </c>
      <c r="R1314">
        <v>0</v>
      </c>
    </row>
    <row r="1315" spans="1:18" x14ac:dyDescent="0.25">
      <c r="A1315" s="3">
        <v>43342</v>
      </c>
      <c r="B1315">
        <v>4000</v>
      </c>
      <c r="C1315">
        <v>500</v>
      </c>
      <c r="D1315">
        <v>100</v>
      </c>
      <c r="E1315">
        <v>0</v>
      </c>
      <c r="F1315">
        <v>13000</v>
      </c>
      <c r="G1315">
        <v>1000</v>
      </c>
      <c r="H1315">
        <v>2000</v>
      </c>
      <c r="I1315">
        <v>400</v>
      </c>
      <c r="J1315">
        <v>0</v>
      </c>
      <c r="K1315">
        <v>0</v>
      </c>
      <c r="L1315">
        <v>0</v>
      </c>
      <c r="M1315">
        <v>-8200</v>
      </c>
      <c r="N1315">
        <v>240001</v>
      </c>
      <c r="O1315">
        <v>100000</v>
      </c>
      <c r="P1315">
        <v>0</v>
      </c>
      <c r="Q1315">
        <v>0</v>
      </c>
      <c r="R1315">
        <v>0</v>
      </c>
    </row>
    <row r="1316" spans="1:18" x14ac:dyDescent="0.25">
      <c r="A1316" s="3">
        <v>43343</v>
      </c>
      <c r="B1316">
        <v>4000</v>
      </c>
      <c r="C1316">
        <v>500</v>
      </c>
      <c r="D1316">
        <v>100</v>
      </c>
      <c r="E1316">
        <v>0</v>
      </c>
      <c r="F1316">
        <v>13000</v>
      </c>
      <c r="G1316">
        <v>1000</v>
      </c>
      <c r="H1316">
        <v>2000</v>
      </c>
      <c r="I1316">
        <v>400</v>
      </c>
      <c r="J1316">
        <v>0</v>
      </c>
      <c r="K1316">
        <v>0</v>
      </c>
      <c r="L1316">
        <v>0</v>
      </c>
      <c r="M1316">
        <v>-8200</v>
      </c>
      <c r="N1316">
        <v>240001</v>
      </c>
      <c r="O1316">
        <v>100000</v>
      </c>
      <c r="P1316">
        <v>0</v>
      </c>
      <c r="Q1316">
        <v>0</v>
      </c>
      <c r="R1316">
        <v>0</v>
      </c>
    </row>
    <row r="1317" spans="1:18" x14ac:dyDescent="0.25">
      <c r="A1317" s="3">
        <v>43346</v>
      </c>
      <c r="B1317">
        <v>4000</v>
      </c>
      <c r="C1317">
        <v>500</v>
      </c>
      <c r="D1317">
        <v>100</v>
      </c>
      <c r="E1317">
        <v>0</v>
      </c>
      <c r="F1317">
        <v>13000</v>
      </c>
      <c r="G1317">
        <v>1000</v>
      </c>
      <c r="H1317">
        <v>2000</v>
      </c>
      <c r="I1317">
        <v>400</v>
      </c>
      <c r="J1317">
        <v>0</v>
      </c>
      <c r="K1317">
        <v>0</v>
      </c>
      <c r="L1317">
        <v>0</v>
      </c>
      <c r="M1317">
        <v>-8200</v>
      </c>
      <c r="N1317">
        <v>240001</v>
      </c>
      <c r="O1317">
        <v>100000</v>
      </c>
      <c r="P1317">
        <v>0</v>
      </c>
      <c r="Q1317">
        <v>0</v>
      </c>
      <c r="R1317">
        <v>0</v>
      </c>
    </row>
    <row r="1318" spans="1:18" x14ac:dyDescent="0.25">
      <c r="A1318" s="3">
        <v>43347</v>
      </c>
      <c r="B1318">
        <v>4000</v>
      </c>
      <c r="C1318">
        <v>500</v>
      </c>
      <c r="D1318">
        <v>100</v>
      </c>
      <c r="E1318">
        <v>0</v>
      </c>
      <c r="F1318">
        <v>13000</v>
      </c>
      <c r="G1318">
        <v>1000</v>
      </c>
      <c r="H1318">
        <v>2000</v>
      </c>
      <c r="I1318">
        <v>400</v>
      </c>
      <c r="J1318">
        <v>0</v>
      </c>
      <c r="K1318">
        <v>0</v>
      </c>
      <c r="L1318">
        <v>0</v>
      </c>
      <c r="M1318">
        <v>-8200</v>
      </c>
      <c r="N1318">
        <v>240001</v>
      </c>
      <c r="O1318">
        <v>100000</v>
      </c>
      <c r="P1318">
        <v>0</v>
      </c>
      <c r="Q1318">
        <v>0</v>
      </c>
      <c r="R1318">
        <v>0</v>
      </c>
    </row>
    <row r="1319" spans="1:18" x14ac:dyDescent="0.25">
      <c r="A1319" s="3">
        <v>43348</v>
      </c>
      <c r="B1319">
        <v>4000</v>
      </c>
      <c r="C1319">
        <v>500</v>
      </c>
      <c r="D1319">
        <v>100</v>
      </c>
      <c r="E1319">
        <v>0</v>
      </c>
      <c r="F1319">
        <v>13000</v>
      </c>
      <c r="G1319">
        <v>1000</v>
      </c>
      <c r="H1319">
        <v>2000</v>
      </c>
      <c r="I1319">
        <v>400</v>
      </c>
      <c r="J1319">
        <v>0</v>
      </c>
      <c r="K1319">
        <v>0</v>
      </c>
      <c r="L1319">
        <v>0</v>
      </c>
      <c r="M1319">
        <v>-8200</v>
      </c>
      <c r="N1319">
        <v>240001</v>
      </c>
      <c r="O1319">
        <v>100000</v>
      </c>
      <c r="P1319">
        <v>0</v>
      </c>
      <c r="Q1319">
        <v>0</v>
      </c>
      <c r="R1319">
        <v>0</v>
      </c>
    </row>
    <row r="1320" spans="1:18" x14ac:dyDescent="0.25">
      <c r="A1320" s="3">
        <v>43349</v>
      </c>
      <c r="B1320">
        <v>4000</v>
      </c>
      <c r="C1320">
        <v>500</v>
      </c>
      <c r="D1320">
        <v>100</v>
      </c>
      <c r="E1320">
        <v>0</v>
      </c>
      <c r="F1320">
        <v>13000</v>
      </c>
      <c r="G1320">
        <v>1000</v>
      </c>
      <c r="H1320">
        <v>2000</v>
      </c>
      <c r="I1320">
        <v>400</v>
      </c>
      <c r="J1320">
        <v>0</v>
      </c>
      <c r="K1320">
        <v>0</v>
      </c>
      <c r="L1320">
        <v>0</v>
      </c>
      <c r="M1320">
        <v>-8200</v>
      </c>
      <c r="N1320">
        <v>240001</v>
      </c>
      <c r="O1320">
        <v>100000</v>
      </c>
      <c r="P1320">
        <v>0</v>
      </c>
      <c r="Q1320">
        <v>0</v>
      </c>
      <c r="R1320">
        <v>0</v>
      </c>
    </row>
    <row r="1321" spans="1:18" x14ac:dyDescent="0.25">
      <c r="A1321" s="3">
        <v>43350</v>
      </c>
      <c r="B1321">
        <v>4000</v>
      </c>
      <c r="C1321">
        <v>500</v>
      </c>
      <c r="D1321">
        <v>100</v>
      </c>
      <c r="E1321">
        <v>0</v>
      </c>
      <c r="F1321">
        <v>13000</v>
      </c>
      <c r="G1321">
        <v>1000</v>
      </c>
      <c r="H1321">
        <v>2000</v>
      </c>
      <c r="I1321">
        <v>400</v>
      </c>
      <c r="J1321">
        <v>0</v>
      </c>
      <c r="K1321">
        <v>0</v>
      </c>
      <c r="L1321">
        <v>0</v>
      </c>
      <c r="M1321">
        <v>-8200</v>
      </c>
      <c r="N1321">
        <v>240001</v>
      </c>
      <c r="O1321">
        <v>100000</v>
      </c>
      <c r="P1321">
        <v>0</v>
      </c>
      <c r="Q1321">
        <v>0</v>
      </c>
      <c r="R1321">
        <v>0</v>
      </c>
    </row>
    <row r="1322" spans="1:18" x14ac:dyDescent="0.25">
      <c r="A1322" s="3">
        <v>43353</v>
      </c>
      <c r="B1322">
        <v>4000</v>
      </c>
      <c r="C1322">
        <v>500</v>
      </c>
      <c r="D1322">
        <v>100</v>
      </c>
      <c r="E1322">
        <v>0</v>
      </c>
      <c r="F1322">
        <v>13000</v>
      </c>
      <c r="G1322">
        <v>1000</v>
      </c>
      <c r="H1322">
        <v>2000</v>
      </c>
      <c r="I1322">
        <v>400</v>
      </c>
      <c r="J1322">
        <v>0</v>
      </c>
      <c r="K1322">
        <v>0</v>
      </c>
      <c r="L1322">
        <v>0</v>
      </c>
      <c r="M1322">
        <v>-8200</v>
      </c>
      <c r="N1322">
        <v>240001</v>
      </c>
      <c r="O1322">
        <v>100000</v>
      </c>
      <c r="P1322">
        <v>0</v>
      </c>
      <c r="Q1322">
        <v>0</v>
      </c>
      <c r="R1322">
        <v>0</v>
      </c>
    </row>
    <row r="1323" spans="1:18" x14ac:dyDescent="0.25">
      <c r="A1323" s="3">
        <v>43354</v>
      </c>
      <c r="B1323">
        <v>4000</v>
      </c>
      <c r="C1323">
        <v>500</v>
      </c>
      <c r="D1323">
        <v>100</v>
      </c>
      <c r="E1323">
        <v>0</v>
      </c>
      <c r="F1323">
        <v>13000</v>
      </c>
      <c r="G1323">
        <v>1000</v>
      </c>
      <c r="H1323">
        <v>2000</v>
      </c>
      <c r="I1323">
        <v>400</v>
      </c>
      <c r="J1323">
        <v>0</v>
      </c>
      <c r="K1323">
        <v>0</v>
      </c>
      <c r="L1323">
        <v>0</v>
      </c>
      <c r="M1323">
        <v>-8200</v>
      </c>
      <c r="N1323">
        <v>240001</v>
      </c>
      <c r="O1323">
        <v>100000</v>
      </c>
      <c r="P1323">
        <v>0</v>
      </c>
      <c r="Q1323">
        <v>0</v>
      </c>
      <c r="R1323">
        <v>0</v>
      </c>
    </row>
    <row r="1324" spans="1:18" x14ac:dyDescent="0.25">
      <c r="A1324" s="3">
        <v>43355</v>
      </c>
      <c r="B1324">
        <v>4000</v>
      </c>
      <c r="C1324">
        <v>500</v>
      </c>
      <c r="D1324">
        <v>100</v>
      </c>
      <c r="E1324">
        <v>0</v>
      </c>
      <c r="F1324">
        <v>13000</v>
      </c>
      <c r="G1324">
        <v>1000</v>
      </c>
      <c r="H1324">
        <v>2000</v>
      </c>
      <c r="I1324">
        <v>400</v>
      </c>
      <c r="J1324">
        <v>0</v>
      </c>
      <c r="K1324">
        <v>0</v>
      </c>
      <c r="L1324">
        <v>0</v>
      </c>
      <c r="M1324">
        <v>-8200</v>
      </c>
      <c r="N1324">
        <v>240001</v>
      </c>
      <c r="O1324">
        <v>100000</v>
      </c>
      <c r="P1324">
        <v>0</v>
      </c>
      <c r="Q1324">
        <v>0</v>
      </c>
      <c r="R1324">
        <v>0</v>
      </c>
    </row>
    <row r="1325" spans="1:18" x14ac:dyDescent="0.25">
      <c r="A1325" s="3">
        <v>43356</v>
      </c>
      <c r="B1325">
        <v>4000</v>
      </c>
      <c r="C1325">
        <v>500</v>
      </c>
      <c r="D1325">
        <v>100</v>
      </c>
      <c r="E1325">
        <v>0</v>
      </c>
      <c r="F1325">
        <v>13000</v>
      </c>
      <c r="G1325">
        <v>1000</v>
      </c>
      <c r="H1325">
        <v>2000</v>
      </c>
      <c r="I1325">
        <v>400</v>
      </c>
      <c r="J1325">
        <v>0</v>
      </c>
      <c r="K1325">
        <v>0</v>
      </c>
      <c r="L1325">
        <v>0</v>
      </c>
      <c r="M1325">
        <v>-8200</v>
      </c>
      <c r="N1325">
        <v>240001</v>
      </c>
      <c r="O1325">
        <v>100000</v>
      </c>
      <c r="P1325">
        <v>0</v>
      </c>
      <c r="Q1325">
        <v>0</v>
      </c>
      <c r="R1325">
        <v>0</v>
      </c>
    </row>
    <row r="1326" spans="1:18" x14ac:dyDescent="0.25">
      <c r="A1326" s="3">
        <v>43357</v>
      </c>
      <c r="B1326">
        <v>4000</v>
      </c>
      <c r="C1326">
        <v>500</v>
      </c>
      <c r="D1326">
        <v>100</v>
      </c>
      <c r="E1326">
        <v>0</v>
      </c>
      <c r="F1326">
        <v>13000</v>
      </c>
      <c r="G1326">
        <v>1000</v>
      </c>
      <c r="H1326">
        <v>2000</v>
      </c>
      <c r="I1326">
        <v>400</v>
      </c>
      <c r="J1326">
        <v>0</v>
      </c>
      <c r="K1326">
        <v>0</v>
      </c>
      <c r="L1326">
        <v>0</v>
      </c>
      <c r="M1326">
        <v>-8200</v>
      </c>
      <c r="N1326">
        <v>240001</v>
      </c>
      <c r="O1326">
        <v>100000</v>
      </c>
      <c r="P1326">
        <v>0</v>
      </c>
      <c r="Q1326">
        <v>0</v>
      </c>
      <c r="R1326">
        <v>0</v>
      </c>
    </row>
    <row r="1327" spans="1:18" x14ac:dyDescent="0.25">
      <c r="A1327" s="3">
        <v>43360</v>
      </c>
      <c r="B1327">
        <v>4000</v>
      </c>
      <c r="C1327">
        <v>500</v>
      </c>
      <c r="D1327">
        <v>100</v>
      </c>
      <c r="E1327">
        <v>0</v>
      </c>
      <c r="F1327">
        <v>13000</v>
      </c>
      <c r="G1327">
        <v>1000</v>
      </c>
      <c r="H1327">
        <v>2000</v>
      </c>
      <c r="I1327">
        <v>400</v>
      </c>
      <c r="J1327">
        <v>0</v>
      </c>
      <c r="K1327">
        <v>0</v>
      </c>
      <c r="L1327">
        <v>0</v>
      </c>
      <c r="M1327">
        <v>-8200</v>
      </c>
      <c r="N1327">
        <v>240001</v>
      </c>
      <c r="O1327">
        <v>100000</v>
      </c>
      <c r="P1327">
        <v>0</v>
      </c>
      <c r="Q1327">
        <v>0</v>
      </c>
      <c r="R1327">
        <v>0</v>
      </c>
    </row>
    <row r="1328" spans="1:18" x14ac:dyDescent="0.25">
      <c r="A1328" s="3">
        <v>43361</v>
      </c>
      <c r="B1328">
        <v>4000</v>
      </c>
      <c r="C1328">
        <v>500</v>
      </c>
      <c r="D1328">
        <v>100</v>
      </c>
      <c r="E1328">
        <v>0</v>
      </c>
      <c r="F1328">
        <v>13000</v>
      </c>
      <c r="G1328">
        <v>1000</v>
      </c>
      <c r="H1328">
        <v>2000</v>
      </c>
      <c r="I1328">
        <v>400</v>
      </c>
      <c r="J1328">
        <v>0</v>
      </c>
      <c r="K1328">
        <v>0</v>
      </c>
      <c r="L1328">
        <v>0</v>
      </c>
      <c r="M1328">
        <v>-8200</v>
      </c>
      <c r="N1328">
        <v>240001</v>
      </c>
      <c r="O1328">
        <v>100000</v>
      </c>
      <c r="P1328">
        <v>0</v>
      </c>
      <c r="Q1328">
        <v>0</v>
      </c>
      <c r="R1328">
        <v>0</v>
      </c>
    </row>
    <row r="1329" spans="1:18" x14ac:dyDescent="0.25">
      <c r="A1329" s="3">
        <v>43362</v>
      </c>
      <c r="B1329">
        <v>4000</v>
      </c>
      <c r="C1329">
        <v>500</v>
      </c>
      <c r="D1329">
        <v>100</v>
      </c>
      <c r="E1329">
        <v>0</v>
      </c>
      <c r="F1329">
        <v>13000</v>
      </c>
      <c r="G1329">
        <v>1000</v>
      </c>
      <c r="H1329">
        <v>2000</v>
      </c>
      <c r="I1329">
        <v>400</v>
      </c>
      <c r="J1329">
        <v>0</v>
      </c>
      <c r="K1329">
        <v>0</v>
      </c>
      <c r="L1329">
        <v>0</v>
      </c>
      <c r="M1329">
        <v>-8200</v>
      </c>
      <c r="N1329">
        <v>240001</v>
      </c>
      <c r="O1329">
        <v>100000</v>
      </c>
      <c r="P1329">
        <v>0</v>
      </c>
      <c r="Q1329">
        <v>0</v>
      </c>
      <c r="R1329">
        <v>0</v>
      </c>
    </row>
    <row r="1330" spans="1:18" x14ac:dyDescent="0.25">
      <c r="A1330" s="3">
        <v>43363</v>
      </c>
      <c r="B1330">
        <v>4000</v>
      </c>
      <c r="C1330">
        <v>500</v>
      </c>
      <c r="D1330">
        <v>100</v>
      </c>
      <c r="E1330">
        <v>0</v>
      </c>
      <c r="F1330">
        <v>13000</v>
      </c>
      <c r="G1330">
        <v>1000</v>
      </c>
      <c r="H1330">
        <v>2000</v>
      </c>
      <c r="I1330">
        <v>400</v>
      </c>
      <c r="J1330">
        <v>0</v>
      </c>
      <c r="K1330">
        <v>0</v>
      </c>
      <c r="L1330">
        <v>0</v>
      </c>
      <c r="M1330">
        <v>-8200</v>
      </c>
      <c r="N1330">
        <v>240001</v>
      </c>
      <c r="O1330">
        <v>100000</v>
      </c>
      <c r="P1330">
        <v>0</v>
      </c>
      <c r="Q1330">
        <v>0</v>
      </c>
      <c r="R1330">
        <v>0</v>
      </c>
    </row>
    <row r="1331" spans="1:18" x14ac:dyDescent="0.25">
      <c r="A1331" s="3">
        <v>43364</v>
      </c>
      <c r="B1331">
        <v>4000</v>
      </c>
      <c r="C1331">
        <v>500</v>
      </c>
      <c r="D1331">
        <v>100</v>
      </c>
      <c r="E1331">
        <v>0</v>
      </c>
      <c r="F1331">
        <v>13000</v>
      </c>
      <c r="G1331">
        <v>1000</v>
      </c>
      <c r="H1331">
        <v>2000</v>
      </c>
      <c r="I1331">
        <v>400</v>
      </c>
      <c r="J1331">
        <v>0</v>
      </c>
      <c r="K1331">
        <v>0</v>
      </c>
      <c r="L1331">
        <v>0</v>
      </c>
      <c r="M1331">
        <v>-8200</v>
      </c>
      <c r="N1331">
        <v>240001</v>
      </c>
      <c r="O1331">
        <v>100000</v>
      </c>
      <c r="P1331">
        <v>0</v>
      </c>
      <c r="Q1331">
        <v>0</v>
      </c>
      <c r="R1331">
        <v>0</v>
      </c>
    </row>
    <row r="1332" spans="1:18" x14ac:dyDescent="0.25">
      <c r="A1332" s="3">
        <v>43367</v>
      </c>
      <c r="B1332">
        <v>4000</v>
      </c>
      <c r="C1332">
        <v>500</v>
      </c>
      <c r="D1332">
        <v>100</v>
      </c>
      <c r="E1332">
        <v>0</v>
      </c>
      <c r="F1332">
        <v>13000</v>
      </c>
      <c r="G1332">
        <v>1000</v>
      </c>
      <c r="H1332">
        <v>2000</v>
      </c>
      <c r="I1332">
        <v>400</v>
      </c>
      <c r="J1332">
        <v>0</v>
      </c>
      <c r="K1332">
        <v>0</v>
      </c>
      <c r="L1332">
        <v>0</v>
      </c>
      <c r="M1332">
        <v>-8200</v>
      </c>
      <c r="N1332">
        <v>240001</v>
      </c>
      <c r="O1332">
        <v>100000</v>
      </c>
      <c r="P1332">
        <v>0</v>
      </c>
      <c r="Q1332">
        <v>0</v>
      </c>
      <c r="R1332">
        <v>0</v>
      </c>
    </row>
    <row r="1333" spans="1:18" x14ac:dyDescent="0.25">
      <c r="A1333" s="3">
        <v>43368</v>
      </c>
      <c r="B1333">
        <v>4000</v>
      </c>
      <c r="C1333">
        <v>500</v>
      </c>
      <c r="D1333">
        <v>100</v>
      </c>
      <c r="E1333">
        <v>0</v>
      </c>
      <c r="F1333">
        <v>13000</v>
      </c>
      <c r="G1333">
        <v>1000</v>
      </c>
      <c r="H1333">
        <v>2000</v>
      </c>
      <c r="I1333">
        <v>400</v>
      </c>
      <c r="J1333">
        <v>0</v>
      </c>
      <c r="K1333">
        <v>0</v>
      </c>
      <c r="L1333">
        <v>0</v>
      </c>
      <c r="M1333">
        <v>-8200</v>
      </c>
      <c r="N1333">
        <v>240001</v>
      </c>
      <c r="O1333">
        <v>100000</v>
      </c>
      <c r="P1333">
        <v>0</v>
      </c>
      <c r="Q1333">
        <v>0</v>
      </c>
      <c r="R1333">
        <v>0</v>
      </c>
    </row>
    <row r="1334" spans="1:18" x14ac:dyDescent="0.25">
      <c r="A1334" s="3">
        <v>43369</v>
      </c>
      <c r="B1334">
        <v>4000</v>
      </c>
      <c r="C1334">
        <v>500</v>
      </c>
      <c r="D1334">
        <v>100</v>
      </c>
      <c r="E1334">
        <v>0</v>
      </c>
      <c r="F1334">
        <v>13000</v>
      </c>
      <c r="G1334">
        <v>1000</v>
      </c>
      <c r="H1334">
        <v>2000</v>
      </c>
      <c r="I1334">
        <v>400</v>
      </c>
      <c r="J1334">
        <v>0</v>
      </c>
      <c r="K1334">
        <v>0</v>
      </c>
      <c r="L1334">
        <v>0</v>
      </c>
      <c r="M1334">
        <v>-8200</v>
      </c>
      <c r="N1334">
        <v>240001</v>
      </c>
      <c r="O1334">
        <v>100000</v>
      </c>
      <c r="P1334">
        <v>0</v>
      </c>
      <c r="Q1334">
        <v>0</v>
      </c>
      <c r="R1334">
        <v>0</v>
      </c>
    </row>
    <row r="1335" spans="1:18" x14ac:dyDescent="0.25">
      <c r="A1335" s="3">
        <v>43370</v>
      </c>
      <c r="B1335">
        <v>4000</v>
      </c>
      <c r="C1335">
        <v>500</v>
      </c>
      <c r="D1335">
        <v>100</v>
      </c>
      <c r="E1335">
        <v>0</v>
      </c>
      <c r="F1335">
        <v>13000</v>
      </c>
      <c r="G1335">
        <v>1000</v>
      </c>
      <c r="H1335">
        <v>2000</v>
      </c>
      <c r="I1335">
        <v>400</v>
      </c>
      <c r="J1335">
        <v>0</v>
      </c>
      <c r="K1335">
        <v>0</v>
      </c>
      <c r="L1335">
        <v>0</v>
      </c>
      <c r="M1335">
        <v>-8200</v>
      </c>
      <c r="N1335">
        <v>240001</v>
      </c>
      <c r="O1335">
        <v>100000</v>
      </c>
      <c r="P1335">
        <v>0</v>
      </c>
      <c r="Q1335">
        <v>0</v>
      </c>
      <c r="R1335">
        <v>0</v>
      </c>
    </row>
    <row r="1336" spans="1:18" x14ac:dyDescent="0.25">
      <c r="A1336" s="3">
        <v>43371</v>
      </c>
      <c r="B1336">
        <v>4000</v>
      </c>
      <c r="C1336">
        <v>500</v>
      </c>
      <c r="D1336">
        <v>100</v>
      </c>
      <c r="E1336">
        <v>0</v>
      </c>
      <c r="F1336">
        <v>13000</v>
      </c>
      <c r="G1336">
        <v>1000</v>
      </c>
      <c r="H1336">
        <v>2000</v>
      </c>
      <c r="I1336">
        <v>400</v>
      </c>
      <c r="J1336">
        <v>0</v>
      </c>
      <c r="K1336">
        <v>0</v>
      </c>
      <c r="L1336">
        <v>0</v>
      </c>
      <c r="M1336">
        <v>-8200</v>
      </c>
      <c r="N1336">
        <v>240001</v>
      </c>
      <c r="O1336">
        <v>100000</v>
      </c>
      <c r="P1336">
        <v>0</v>
      </c>
      <c r="Q1336">
        <v>0</v>
      </c>
      <c r="R1336">
        <v>0</v>
      </c>
    </row>
    <row r="1337" spans="1:18" x14ac:dyDescent="0.25">
      <c r="A1337" s="3">
        <v>43374</v>
      </c>
      <c r="B1337">
        <v>4000</v>
      </c>
      <c r="C1337">
        <v>500</v>
      </c>
      <c r="D1337">
        <v>100</v>
      </c>
      <c r="E1337">
        <v>0</v>
      </c>
      <c r="F1337">
        <v>13000</v>
      </c>
      <c r="G1337">
        <v>1000</v>
      </c>
      <c r="H1337">
        <v>2000</v>
      </c>
      <c r="I1337">
        <v>400</v>
      </c>
      <c r="J1337">
        <v>0</v>
      </c>
      <c r="K1337">
        <v>0</v>
      </c>
      <c r="L1337">
        <v>0</v>
      </c>
      <c r="M1337">
        <v>-8200</v>
      </c>
      <c r="N1337">
        <v>240001</v>
      </c>
      <c r="O1337">
        <v>100000</v>
      </c>
      <c r="P1337">
        <v>0</v>
      </c>
      <c r="Q1337">
        <v>0</v>
      </c>
      <c r="R1337">
        <v>0</v>
      </c>
    </row>
    <row r="1338" spans="1:18" x14ac:dyDescent="0.25">
      <c r="A1338" s="3">
        <v>43375</v>
      </c>
      <c r="B1338">
        <v>4000</v>
      </c>
      <c r="C1338">
        <v>500</v>
      </c>
      <c r="D1338">
        <v>100</v>
      </c>
      <c r="E1338">
        <v>0</v>
      </c>
      <c r="F1338">
        <v>13000</v>
      </c>
      <c r="G1338">
        <v>1000</v>
      </c>
      <c r="H1338">
        <v>2000</v>
      </c>
      <c r="I1338">
        <v>400</v>
      </c>
      <c r="J1338">
        <v>0</v>
      </c>
      <c r="K1338">
        <v>0</v>
      </c>
      <c r="L1338">
        <v>0</v>
      </c>
      <c r="M1338">
        <v>-8200</v>
      </c>
      <c r="N1338">
        <v>240001</v>
      </c>
      <c r="O1338">
        <v>100000</v>
      </c>
      <c r="P1338">
        <v>0</v>
      </c>
      <c r="Q1338">
        <v>0</v>
      </c>
      <c r="R1338">
        <v>0</v>
      </c>
    </row>
    <row r="1339" spans="1:18" x14ac:dyDescent="0.25">
      <c r="A1339" s="3">
        <v>43376</v>
      </c>
      <c r="B1339">
        <v>4000</v>
      </c>
      <c r="C1339">
        <v>500</v>
      </c>
      <c r="D1339">
        <v>100</v>
      </c>
      <c r="E1339">
        <v>0</v>
      </c>
      <c r="F1339">
        <v>13000</v>
      </c>
      <c r="G1339">
        <v>1000</v>
      </c>
      <c r="H1339">
        <v>2000</v>
      </c>
      <c r="I1339">
        <v>400</v>
      </c>
      <c r="J1339">
        <v>0</v>
      </c>
      <c r="K1339">
        <v>0</v>
      </c>
      <c r="L1339">
        <v>0</v>
      </c>
      <c r="M1339">
        <v>-8200</v>
      </c>
      <c r="N1339">
        <v>240001</v>
      </c>
      <c r="O1339">
        <v>100000</v>
      </c>
      <c r="P1339">
        <v>0</v>
      </c>
      <c r="Q1339">
        <v>0</v>
      </c>
      <c r="R1339">
        <v>0</v>
      </c>
    </row>
    <row r="1340" spans="1:18" x14ac:dyDescent="0.25">
      <c r="A1340" s="3">
        <v>43377</v>
      </c>
      <c r="B1340">
        <v>4000</v>
      </c>
      <c r="C1340">
        <v>500</v>
      </c>
      <c r="D1340">
        <v>100</v>
      </c>
      <c r="E1340">
        <v>0</v>
      </c>
      <c r="F1340">
        <v>13000</v>
      </c>
      <c r="G1340">
        <v>1000</v>
      </c>
      <c r="H1340">
        <v>2000</v>
      </c>
      <c r="I1340">
        <v>400</v>
      </c>
      <c r="J1340">
        <v>0</v>
      </c>
      <c r="K1340">
        <v>0</v>
      </c>
      <c r="L1340">
        <v>0</v>
      </c>
      <c r="M1340">
        <v>-8200</v>
      </c>
      <c r="N1340">
        <v>240001</v>
      </c>
      <c r="O1340">
        <v>100000</v>
      </c>
      <c r="P1340">
        <v>0</v>
      </c>
      <c r="Q1340">
        <v>0</v>
      </c>
      <c r="R1340">
        <v>0</v>
      </c>
    </row>
    <row r="1341" spans="1:18" x14ac:dyDescent="0.25">
      <c r="A1341" s="3">
        <v>43378</v>
      </c>
      <c r="B1341">
        <v>4000</v>
      </c>
      <c r="C1341">
        <v>500</v>
      </c>
      <c r="D1341">
        <v>100</v>
      </c>
      <c r="E1341">
        <v>0</v>
      </c>
      <c r="F1341">
        <v>13000</v>
      </c>
      <c r="G1341">
        <v>1000</v>
      </c>
      <c r="H1341">
        <v>2000</v>
      </c>
      <c r="I1341">
        <v>400</v>
      </c>
      <c r="J1341">
        <v>0</v>
      </c>
      <c r="K1341">
        <v>0</v>
      </c>
      <c r="L1341">
        <v>0</v>
      </c>
      <c r="M1341">
        <v>-8200</v>
      </c>
      <c r="N1341">
        <v>240001</v>
      </c>
      <c r="O1341">
        <v>100000</v>
      </c>
      <c r="P1341">
        <v>0</v>
      </c>
      <c r="Q1341">
        <v>0</v>
      </c>
      <c r="R1341">
        <v>0</v>
      </c>
    </row>
    <row r="1342" spans="1:18" x14ac:dyDescent="0.25">
      <c r="A1342" s="3">
        <v>43381</v>
      </c>
      <c r="B1342">
        <v>4000</v>
      </c>
      <c r="C1342">
        <v>500</v>
      </c>
      <c r="D1342">
        <v>100</v>
      </c>
      <c r="E1342">
        <v>0</v>
      </c>
      <c r="F1342">
        <v>13000</v>
      </c>
      <c r="G1342">
        <v>1000</v>
      </c>
      <c r="H1342">
        <v>2000</v>
      </c>
      <c r="I1342">
        <v>400</v>
      </c>
      <c r="J1342">
        <v>0</v>
      </c>
      <c r="K1342">
        <v>0</v>
      </c>
      <c r="L1342">
        <v>0</v>
      </c>
      <c r="M1342">
        <v>-8200</v>
      </c>
      <c r="N1342">
        <v>240001</v>
      </c>
      <c r="O1342">
        <v>100000</v>
      </c>
      <c r="P1342">
        <v>0</v>
      </c>
      <c r="Q1342">
        <v>0</v>
      </c>
      <c r="R1342">
        <v>0</v>
      </c>
    </row>
    <row r="1343" spans="1:18" x14ac:dyDescent="0.25">
      <c r="A1343" s="3">
        <v>43382</v>
      </c>
      <c r="B1343">
        <v>4000</v>
      </c>
      <c r="C1343">
        <v>500</v>
      </c>
      <c r="D1343">
        <v>100</v>
      </c>
      <c r="E1343">
        <v>0</v>
      </c>
      <c r="F1343">
        <v>13000</v>
      </c>
      <c r="G1343">
        <v>1000</v>
      </c>
      <c r="H1343">
        <v>2000</v>
      </c>
      <c r="I1343">
        <v>400</v>
      </c>
      <c r="J1343">
        <v>0</v>
      </c>
      <c r="K1343">
        <v>0</v>
      </c>
      <c r="L1343">
        <v>0</v>
      </c>
      <c r="M1343">
        <v>-8200</v>
      </c>
      <c r="N1343">
        <v>240001</v>
      </c>
      <c r="O1343">
        <v>100000</v>
      </c>
      <c r="P1343">
        <v>0</v>
      </c>
      <c r="Q1343">
        <v>0</v>
      </c>
      <c r="R1343">
        <v>0</v>
      </c>
    </row>
    <row r="1344" spans="1:18" x14ac:dyDescent="0.25">
      <c r="A1344" s="3">
        <v>43383</v>
      </c>
      <c r="B1344">
        <v>4000</v>
      </c>
      <c r="C1344">
        <v>500</v>
      </c>
      <c r="D1344">
        <v>100</v>
      </c>
      <c r="E1344">
        <v>0</v>
      </c>
      <c r="F1344">
        <v>13000</v>
      </c>
      <c r="G1344">
        <v>1000</v>
      </c>
      <c r="H1344">
        <v>2000</v>
      </c>
      <c r="I1344">
        <v>400</v>
      </c>
      <c r="J1344">
        <v>0</v>
      </c>
      <c r="K1344">
        <v>0</v>
      </c>
      <c r="L1344">
        <v>0</v>
      </c>
      <c r="M1344">
        <v>-8200</v>
      </c>
      <c r="N1344">
        <v>240001</v>
      </c>
      <c r="O1344">
        <v>100000</v>
      </c>
      <c r="P1344">
        <v>0</v>
      </c>
      <c r="Q1344">
        <v>0</v>
      </c>
      <c r="R1344">
        <v>0</v>
      </c>
    </row>
    <row r="1345" spans="1:18" x14ac:dyDescent="0.25">
      <c r="A1345" s="3">
        <v>43384</v>
      </c>
      <c r="B1345">
        <v>4000</v>
      </c>
      <c r="C1345">
        <v>500</v>
      </c>
      <c r="D1345">
        <v>100</v>
      </c>
      <c r="E1345">
        <v>0</v>
      </c>
      <c r="F1345">
        <v>13000</v>
      </c>
      <c r="G1345">
        <v>1000</v>
      </c>
      <c r="H1345">
        <v>2000</v>
      </c>
      <c r="I1345">
        <v>400</v>
      </c>
      <c r="J1345">
        <v>0</v>
      </c>
      <c r="K1345">
        <v>0</v>
      </c>
      <c r="L1345">
        <v>0</v>
      </c>
      <c r="M1345">
        <v>-8200</v>
      </c>
      <c r="N1345">
        <v>240001</v>
      </c>
      <c r="O1345">
        <v>100000</v>
      </c>
      <c r="P1345">
        <v>0</v>
      </c>
      <c r="Q1345">
        <v>0</v>
      </c>
      <c r="R1345">
        <v>0</v>
      </c>
    </row>
    <row r="1346" spans="1:18" x14ac:dyDescent="0.25">
      <c r="A1346" s="3">
        <v>43385</v>
      </c>
      <c r="B1346">
        <v>4000</v>
      </c>
      <c r="C1346">
        <v>500</v>
      </c>
      <c r="D1346">
        <v>100</v>
      </c>
      <c r="E1346">
        <v>0</v>
      </c>
      <c r="F1346">
        <v>13000</v>
      </c>
      <c r="G1346">
        <v>1000</v>
      </c>
      <c r="H1346">
        <v>2000</v>
      </c>
      <c r="I1346">
        <v>400</v>
      </c>
      <c r="J1346">
        <v>0</v>
      </c>
      <c r="K1346">
        <v>0</v>
      </c>
      <c r="L1346">
        <v>0</v>
      </c>
      <c r="M1346">
        <v>-8200</v>
      </c>
      <c r="N1346">
        <v>240001</v>
      </c>
      <c r="O1346">
        <v>100000</v>
      </c>
      <c r="P1346">
        <v>0</v>
      </c>
      <c r="Q1346">
        <v>0</v>
      </c>
      <c r="R1346">
        <v>0</v>
      </c>
    </row>
    <row r="1347" spans="1:18" x14ac:dyDescent="0.25">
      <c r="A1347" s="3">
        <v>43388</v>
      </c>
      <c r="B1347">
        <v>4000</v>
      </c>
      <c r="C1347">
        <v>500</v>
      </c>
      <c r="D1347">
        <v>100</v>
      </c>
      <c r="E1347">
        <v>0</v>
      </c>
      <c r="F1347">
        <v>13000</v>
      </c>
      <c r="G1347">
        <v>1000</v>
      </c>
      <c r="H1347">
        <v>2000</v>
      </c>
      <c r="I1347">
        <v>400</v>
      </c>
      <c r="J1347">
        <v>0</v>
      </c>
      <c r="K1347">
        <v>0</v>
      </c>
      <c r="L1347">
        <v>0</v>
      </c>
      <c r="M1347">
        <v>-8200</v>
      </c>
      <c r="N1347">
        <v>240001</v>
      </c>
      <c r="O1347">
        <v>100000</v>
      </c>
      <c r="P1347">
        <v>0</v>
      </c>
      <c r="Q1347">
        <v>0</v>
      </c>
      <c r="R1347">
        <v>0</v>
      </c>
    </row>
    <row r="1348" spans="1:18" x14ac:dyDescent="0.25">
      <c r="A1348" s="3">
        <v>43389</v>
      </c>
      <c r="B1348">
        <v>4000</v>
      </c>
      <c r="C1348">
        <v>500</v>
      </c>
      <c r="D1348">
        <v>100</v>
      </c>
      <c r="E1348">
        <v>0</v>
      </c>
      <c r="F1348">
        <v>13000</v>
      </c>
      <c r="G1348">
        <v>1000</v>
      </c>
      <c r="H1348">
        <v>2000</v>
      </c>
      <c r="I1348">
        <v>400</v>
      </c>
      <c r="J1348">
        <v>0</v>
      </c>
      <c r="K1348">
        <v>0</v>
      </c>
      <c r="L1348">
        <v>0</v>
      </c>
      <c r="M1348">
        <v>-8200</v>
      </c>
      <c r="N1348">
        <v>240001</v>
      </c>
      <c r="O1348">
        <v>100000</v>
      </c>
      <c r="P1348">
        <v>0</v>
      </c>
      <c r="Q1348">
        <v>0</v>
      </c>
      <c r="R1348">
        <v>0</v>
      </c>
    </row>
    <row r="1349" spans="1:18" x14ac:dyDescent="0.25">
      <c r="A1349" s="3">
        <v>43390</v>
      </c>
      <c r="B1349">
        <v>4000</v>
      </c>
      <c r="C1349">
        <v>500</v>
      </c>
      <c r="D1349">
        <v>100</v>
      </c>
      <c r="E1349">
        <v>0</v>
      </c>
      <c r="F1349">
        <v>13000</v>
      </c>
      <c r="G1349">
        <v>1000</v>
      </c>
      <c r="H1349">
        <v>2000</v>
      </c>
      <c r="I1349">
        <v>400</v>
      </c>
      <c r="J1349">
        <v>0</v>
      </c>
      <c r="K1349">
        <v>0</v>
      </c>
      <c r="L1349">
        <v>0</v>
      </c>
      <c r="M1349">
        <v>-8200</v>
      </c>
      <c r="N1349">
        <v>240001</v>
      </c>
      <c r="O1349">
        <v>100000</v>
      </c>
      <c r="P1349">
        <v>0</v>
      </c>
      <c r="Q1349">
        <v>0</v>
      </c>
      <c r="R1349">
        <v>0</v>
      </c>
    </row>
    <row r="1350" spans="1:18" x14ac:dyDescent="0.25">
      <c r="A1350" s="3">
        <v>43391</v>
      </c>
      <c r="B1350">
        <v>4000</v>
      </c>
      <c r="C1350">
        <v>500</v>
      </c>
      <c r="D1350">
        <v>100</v>
      </c>
      <c r="E1350">
        <v>0</v>
      </c>
      <c r="F1350">
        <v>13000</v>
      </c>
      <c r="G1350">
        <v>1000</v>
      </c>
      <c r="H1350">
        <v>2000</v>
      </c>
      <c r="I1350">
        <v>400</v>
      </c>
      <c r="J1350">
        <v>0</v>
      </c>
      <c r="K1350">
        <v>0</v>
      </c>
      <c r="L1350">
        <v>0</v>
      </c>
      <c r="M1350">
        <v>-8200</v>
      </c>
      <c r="N1350">
        <v>240001</v>
      </c>
      <c r="O1350">
        <v>100000</v>
      </c>
      <c r="P1350">
        <v>0</v>
      </c>
      <c r="Q1350">
        <v>0</v>
      </c>
      <c r="R1350">
        <v>0</v>
      </c>
    </row>
    <row r="1351" spans="1:18" x14ac:dyDescent="0.25">
      <c r="A1351" s="3">
        <v>43392</v>
      </c>
      <c r="B1351">
        <v>4000</v>
      </c>
      <c r="C1351">
        <v>500</v>
      </c>
      <c r="D1351">
        <v>100</v>
      </c>
      <c r="E1351">
        <v>0</v>
      </c>
      <c r="F1351">
        <v>13000</v>
      </c>
      <c r="G1351">
        <v>1000</v>
      </c>
      <c r="H1351">
        <v>2000</v>
      </c>
      <c r="I1351">
        <v>400</v>
      </c>
      <c r="J1351">
        <v>0</v>
      </c>
      <c r="K1351">
        <v>0</v>
      </c>
      <c r="L1351">
        <v>0</v>
      </c>
      <c r="M1351">
        <v>-8200</v>
      </c>
      <c r="N1351">
        <v>240001</v>
      </c>
      <c r="O1351">
        <v>100000</v>
      </c>
      <c r="P1351">
        <v>0</v>
      </c>
      <c r="Q1351">
        <v>0</v>
      </c>
      <c r="R1351">
        <v>0</v>
      </c>
    </row>
    <row r="1352" spans="1:18" x14ac:dyDescent="0.25">
      <c r="A1352" s="3">
        <v>43395</v>
      </c>
      <c r="B1352">
        <v>4000</v>
      </c>
      <c r="C1352">
        <v>500</v>
      </c>
      <c r="D1352">
        <v>100</v>
      </c>
      <c r="E1352">
        <v>0</v>
      </c>
      <c r="F1352">
        <v>13000</v>
      </c>
      <c r="G1352">
        <v>1000</v>
      </c>
      <c r="H1352">
        <v>2000</v>
      </c>
      <c r="I1352">
        <v>400</v>
      </c>
      <c r="J1352">
        <v>0</v>
      </c>
      <c r="K1352">
        <v>0</v>
      </c>
      <c r="L1352">
        <v>0</v>
      </c>
      <c r="M1352">
        <v>-8200</v>
      </c>
      <c r="N1352">
        <v>240001</v>
      </c>
      <c r="O1352">
        <v>100000</v>
      </c>
      <c r="P1352">
        <v>0</v>
      </c>
      <c r="Q1352">
        <v>0</v>
      </c>
      <c r="R1352">
        <v>0</v>
      </c>
    </row>
    <row r="1353" spans="1:18" x14ac:dyDescent="0.25">
      <c r="A1353" s="3">
        <v>43396</v>
      </c>
      <c r="B1353">
        <v>4000</v>
      </c>
      <c r="C1353">
        <v>500</v>
      </c>
      <c r="D1353">
        <v>100</v>
      </c>
      <c r="E1353">
        <v>0</v>
      </c>
      <c r="F1353">
        <v>13000</v>
      </c>
      <c r="G1353">
        <v>1000</v>
      </c>
      <c r="H1353">
        <v>2000</v>
      </c>
      <c r="I1353">
        <v>400</v>
      </c>
      <c r="J1353">
        <v>0</v>
      </c>
      <c r="K1353">
        <v>0</v>
      </c>
      <c r="L1353">
        <v>0</v>
      </c>
      <c r="M1353">
        <v>-8200</v>
      </c>
      <c r="N1353">
        <v>240001</v>
      </c>
      <c r="O1353">
        <v>100000</v>
      </c>
      <c r="P1353">
        <v>0</v>
      </c>
      <c r="Q1353">
        <v>0</v>
      </c>
      <c r="R1353">
        <v>0</v>
      </c>
    </row>
    <row r="1354" spans="1:18" x14ac:dyDescent="0.25">
      <c r="A1354" s="3">
        <v>43397</v>
      </c>
      <c r="B1354">
        <v>4000</v>
      </c>
      <c r="C1354">
        <v>500</v>
      </c>
      <c r="D1354">
        <v>100</v>
      </c>
      <c r="E1354">
        <v>0</v>
      </c>
      <c r="F1354">
        <v>13000</v>
      </c>
      <c r="G1354">
        <v>1000</v>
      </c>
      <c r="H1354">
        <v>2000</v>
      </c>
      <c r="I1354">
        <v>400</v>
      </c>
      <c r="J1354">
        <v>0</v>
      </c>
      <c r="K1354">
        <v>0</v>
      </c>
      <c r="L1354">
        <v>0</v>
      </c>
      <c r="M1354">
        <v>-8200</v>
      </c>
      <c r="N1354">
        <v>240001</v>
      </c>
      <c r="O1354">
        <v>100000</v>
      </c>
      <c r="P1354">
        <v>0</v>
      </c>
      <c r="Q1354">
        <v>0</v>
      </c>
      <c r="R1354">
        <v>0</v>
      </c>
    </row>
    <row r="1355" spans="1:18" x14ac:dyDescent="0.25">
      <c r="A1355" s="3">
        <v>43398</v>
      </c>
      <c r="B1355">
        <v>4000</v>
      </c>
      <c r="C1355">
        <v>500</v>
      </c>
      <c r="D1355">
        <v>100</v>
      </c>
      <c r="E1355">
        <v>0</v>
      </c>
      <c r="F1355">
        <v>13000</v>
      </c>
      <c r="G1355">
        <v>1000</v>
      </c>
      <c r="H1355">
        <v>2000</v>
      </c>
      <c r="I1355">
        <v>400</v>
      </c>
      <c r="J1355">
        <v>0</v>
      </c>
      <c r="K1355">
        <v>0</v>
      </c>
      <c r="L1355">
        <v>0</v>
      </c>
      <c r="M1355">
        <v>-8200</v>
      </c>
      <c r="N1355">
        <v>240001</v>
      </c>
      <c r="O1355">
        <v>100000</v>
      </c>
      <c r="P1355">
        <v>0</v>
      </c>
      <c r="Q1355">
        <v>0</v>
      </c>
      <c r="R1355">
        <v>0</v>
      </c>
    </row>
    <row r="1356" spans="1:18" x14ac:dyDescent="0.25">
      <c r="A1356" s="3">
        <v>43399</v>
      </c>
      <c r="B1356">
        <v>4000</v>
      </c>
      <c r="C1356">
        <v>500</v>
      </c>
      <c r="D1356">
        <v>100</v>
      </c>
      <c r="E1356">
        <v>0</v>
      </c>
      <c r="F1356">
        <v>13000</v>
      </c>
      <c r="G1356">
        <v>1000</v>
      </c>
      <c r="H1356">
        <v>2000</v>
      </c>
      <c r="I1356">
        <v>400</v>
      </c>
      <c r="J1356">
        <v>0</v>
      </c>
      <c r="K1356">
        <v>0</v>
      </c>
      <c r="L1356">
        <v>0</v>
      </c>
      <c r="M1356">
        <v>-8200</v>
      </c>
      <c r="N1356">
        <v>240001</v>
      </c>
      <c r="O1356">
        <v>100000</v>
      </c>
      <c r="P1356">
        <v>0</v>
      </c>
      <c r="Q1356">
        <v>0</v>
      </c>
      <c r="R1356">
        <v>0</v>
      </c>
    </row>
    <row r="1357" spans="1:18" x14ac:dyDescent="0.25">
      <c r="A1357" s="3">
        <v>43402</v>
      </c>
      <c r="B1357">
        <v>4000</v>
      </c>
      <c r="C1357">
        <v>500</v>
      </c>
      <c r="D1357">
        <v>100</v>
      </c>
      <c r="E1357">
        <v>0</v>
      </c>
      <c r="F1357">
        <v>13000</v>
      </c>
      <c r="G1357">
        <v>1000</v>
      </c>
      <c r="H1357">
        <v>2000</v>
      </c>
      <c r="I1357">
        <v>400</v>
      </c>
      <c r="J1357">
        <v>0</v>
      </c>
      <c r="K1357">
        <v>0</v>
      </c>
      <c r="L1357">
        <v>0</v>
      </c>
      <c r="M1357">
        <v>-8200</v>
      </c>
      <c r="N1357">
        <v>240001</v>
      </c>
      <c r="O1357">
        <v>100000</v>
      </c>
      <c r="P1357">
        <v>0</v>
      </c>
      <c r="Q1357">
        <v>0</v>
      </c>
      <c r="R1357">
        <v>0</v>
      </c>
    </row>
    <row r="1358" spans="1:18" x14ac:dyDescent="0.25">
      <c r="A1358" s="3">
        <v>43403</v>
      </c>
      <c r="B1358">
        <v>4000</v>
      </c>
      <c r="C1358">
        <v>500</v>
      </c>
      <c r="D1358">
        <v>100</v>
      </c>
      <c r="E1358">
        <v>0</v>
      </c>
      <c r="F1358">
        <v>13000</v>
      </c>
      <c r="G1358">
        <v>1000</v>
      </c>
      <c r="H1358">
        <v>2000</v>
      </c>
      <c r="I1358">
        <v>400</v>
      </c>
      <c r="J1358">
        <v>0</v>
      </c>
      <c r="K1358">
        <v>0</v>
      </c>
      <c r="L1358">
        <v>0</v>
      </c>
      <c r="M1358">
        <v>-8200</v>
      </c>
      <c r="N1358">
        <v>240001</v>
      </c>
      <c r="O1358">
        <v>100000</v>
      </c>
      <c r="P1358">
        <v>0</v>
      </c>
      <c r="Q1358">
        <v>0</v>
      </c>
      <c r="R1358">
        <v>0</v>
      </c>
    </row>
    <row r="1359" spans="1:18" x14ac:dyDescent="0.25">
      <c r="A1359" s="3">
        <v>43404</v>
      </c>
      <c r="B1359">
        <v>4000</v>
      </c>
      <c r="C1359">
        <v>500</v>
      </c>
      <c r="D1359">
        <v>100</v>
      </c>
      <c r="E1359">
        <v>0</v>
      </c>
      <c r="F1359">
        <v>13000</v>
      </c>
      <c r="G1359">
        <v>1000</v>
      </c>
      <c r="H1359">
        <v>2000</v>
      </c>
      <c r="I1359">
        <v>400</v>
      </c>
      <c r="J1359">
        <v>0</v>
      </c>
      <c r="K1359">
        <v>0</v>
      </c>
      <c r="L1359">
        <v>0</v>
      </c>
      <c r="M1359">
        <v>-8200</v>
      </c>
      <c r="N1359">
        <v>240001</v>
      </c>
      <c r="O1359">
        <v>100000</v>
      </c>
      <c r="P1359">
        <v>0</v>
      </c>
      <c r="Q1359">
        <v>0</v>
      </c>
      <c r="R1359">
        <v>0</v>
      </c>
    </row>
    <row r="1360" spans="1:18" x14ac:dyDescent="0.25">
      <c r="A1360" s="3">
        <v>43405</v>
      </c>
      <c r="B1360">
        <v>4000</v>
      </c>
      <c r="C1360">
        <v>500</v>
      </c>
      <c r="D1360">
        <v>100</v>
      </c>
      <c r="E1360">
        <v>0</v>
      </c>
      <c r="F1360">
        <v>13000</v>
      </c>
      <c r="G1360">
        <v>1000</v>
      </c>
      <c r="H1360">
        <v>2000</v>
      </c>
      <c r="I1360">
        <v>400</v>
      </c>
      <c r="J1360">
        <v>0</v>
      </c>
      <c r="K1360">
        <v>0</v>
      </c>
      <c r="L1360">
        <v>0</v>
      </c>
      <c r="M1360">
        <v>-8200</v>
      </c>
      <c r="N1360">
        <v>240001</v>
      </c>
      <c r="O1360">
        <v>100000</v>
      </c>
      <c r="P1360">
        <v>0</v>
      </c>
      <c r="Q1360">
        <v>0</v>
      </c>
      <c r="R1360">
        <v>0</v>
      </c>
    </row>
    <row r="1361" spans="1:18" x14ac:dyDescent="0.25">
      <c r="A1361" s="3">
        <v>43406</v>
      </c>
      <c r="B1361">
        <v>4000</v>
      </c>
      <c r="C1361">
        <v>500</v>
      </c>
      <c r="D1361">
        <v>100</v>
      </c>
      <c r="E1361">
        <v>0</v>
      </c>
      <c r="F1361">
        <v>13000</v>
      </c>
      <c r="G1361">
        <v>1000</v>
      </c>
      <c r="H1361">
        <v>2000</v>
      </c>
      <c r="I1361">
        <v>400</v>
      </c>
      <c r="J1361">
        <v>0</v>
      </c>
      <c r="K1361">
        <v>0</v>
      </c>
      <c r="L1361">
        <v>0</v>
      </c>
      <c r="M1361">
        <v>-8200</v>
      </c>
      <c r="N1361">
        <v>240001</v>
      </c>
      <c r="O1361">
        <v>100000</v>
      </c>
      <c r="P1361">
        <v>0</v>
      </c>
      <c r="Q1361">
        <v>0</v>
      </c>
      <c r="R1361">
        <v>0</v>
      </c>
    </row>
    <row r="1362" spans="1:18" x14ac:dyDescent="0.25">
      <c r="A1362" s="3">
        <v>43409</v>
      </c>
      <c r="B1362">
        <v>4000</v>
      </c>
      <c r="C1362">
        <v>500</v>
      </c>
      <c r="D1362">
        <v>100</v>
      </c>
      <c r="E1362">
        <v>0</v>
      </c>
      <c r="F1362">
        <v>13000</v>
      </c>
      <c r="G1362">
        <v>1000</v>
      </c>
      <c r="H1362">
        <v>2000</v>
      </c>
      <c r="I1362">
        <v>400</v>
      </c>
      <c r="J1362">
        <v>0</v>
      </c>
      <c r="K1362">
        <v>0</v>
      </c>
      <c r="L1362">
        <v>0</v>
      </c>
      <c r="M1362">
        <v>-8200</v>
      </c>
      <c r="N1362">
        <v>240001</v>
      </c>
      <c r="O1362">
        <v>100000</v>
      </c>
      <c r="P1362">
        <v>0</v>
      </c>
      <c r="Q1362">
        <v>0</v>
      </c>
      <c r="R1362">
        <v>0</v>
      </c>
    </row>
    <row r="1363" spans="1:18" x14ac:dyDescent="0.25">
      <c r="A1363" s="3">
        <v>43410</v>
      </c>
      <c r="B1363">
        <v>4000</v>
      </c>
      <c r="C1363">
        <v>500</v>
      </c>
      <c r="D1363">
        <v>100</v>
      </c>
      <c r="E1363">
        <v>0</v>
      </c>
      <c r="F1363">
        <v>13000</v>
      </c>
      <c r="G1363">
        <v>1000</v>
      </c>
      <c r="H1363">
        <v>2000</v>
      </c>
      <c r="I1363">
        <v>400</v>
      </c>
      <c r="J1363">
        <v>0</v>
      </c>
      <c r="K1363">
        <v>0</v>
      </c>
      <c r="L1363">
        <v>0</v>
      </c>
      <c r="M1363">
        <v>-8200</v>
      </c>
      <c r="N1363">
        <v>240001</v>
      </c>
      <c r="O1363">
        <v>100000</v>
      </c>
      <c r="P1363">
        <v>0</v>
      </c>
      <c r="Q1363">
        <v>0</v>
      </c>
      <c r="R1363">
        <v>0</v>
      </c>
    </row>
    <row r="1364" spans="1:18" x14ac:dyDescent="0.25">
      <c r="A1364" s="3">
        <v>43411</v>
      </c>
      <c r="B1364">
        <v>4000</v>
      </c>
      <c r="C1364">
        <v>500</v>
      </c>
      <c r="D1364">
        <v>100</v>
      </c>
      <c r="E1364">
        <v>0</v>
      </c>
      <c r="F1364">
        <v>13000</v>
      </c>
      <c r="G1364">
        <v>1000</v>
      </c>
      <c r="H1364">
        <v>2000</v>
      </c>
      <c r="I1364">
        <v>400</v>
      </c>
      <c r="J1364">
        <v>0</v>
      </c>
      <c r="K1364">
        <v>0</v>
      </c>
      <c r="L1364">
        <v>0</v>
      </c>
      <c r="M1364">
        <v>-8200</v>
      </c>
      <c r="N1364">
        <v>240001</v>
      </c>
      <c r="O1364">
        <v>100000</v>
      </c>
      <c r="P1364">
        <v>0</v>
      </c>
      <c r="Q1364">
        <v>0</v>
      </c>
      <c r="R1364">
        <v>0</v>
      </c>
    </row>
    <row r="1365" spans="1:18" x14ac:dyDescent="0.25">
      <c r="A1365" s="3">
        <v>43412</v>
      </c>
      <c r="B1365">
        <v>4000</v>
      </c>
      <c r="C1365">
        <v>500</v>
      </c>
      <c r="D1365">
        <v>100</v>
      </c>
      <c r="E1365">
        <v>0</v>
      </c>
      <c r="F1365">
        <v>13000</v>
      </c>
      <c r="G1365">
        <v>1000</v>
      </c>
      <c r="H1365">
        <v>2000</v>
      </c>
      <c r="I1365">
        <v>400</v>
      </c>
      <c r="J1365">
        <v>0</v>
      </c>
      <c r="K1365">
        <v>0</v>
      </c>
      <c r="L1365">
        <v>0</v>
      </c>
      <c r="M1365">
        <v>-8200</v>
      </c>
      <c r="N1365">
        <v>240001</v>
      </c>
      <c r="O1365">
        <v>100000</v>
      </c>
      <c r="P1365">
        <v>0</v>
      </c>
      <c r="Q1365">
        <v>0</v>
      </c>
      <c r="R1365">
        <v>0</v>
      </c>
    </row>
    <row r="1366" spans="1:18" x14ac:dyDescent="0.25">
      <c r="A1366" s="3">
        <v>43413</v>
      </c>
      <c r="B1366">
        <v>4000</v>
      </c>
      <c r="C1366">
        <v>500</v>
      </c>
      <c r="D1366">
        <v>100</v>
      </c>
      <c r="E1366">
        <v>0</v>
      </c>
      <c r="F1366">
        <v>13000</v>
      </c>
      <c r="G1366">
        <v>1000</v>
      </c>
      <c r="H1366">
        <v>2000</v>
      </c>
      <c r="I1366">
        <v>400</v>
      </c>
      <c r="J1366">
        <v>0</v>
      </c>
      <c r="K1366">
        <v>0</v>
      </c>
      <c r="L1366">
        <v>0</v>
      </c>
      <c r="M1366">
        <v>-8200</v>
      </c>
      <c r="N1366">
        <v>240001</v>
      </c>
      <c r="O1366">
        <v>100000</v>
      </c>
      <c r="P1366">
        <v>0</v>
      </c>
      <c r="Q1366">
        <v>0</v>
      </c>
      <c r="R1366">
        <v>0</v>
      </c>
    </row>
    <row r="1367" spans="1:18" x14ac:dyDescent="0.25">
      <c r="A1367" s="3">
        <v>43416</v>
      </c>
      <c r="B1367">
        <v>4000</v>
      </c>
      <c r="C1367">
        <v>500</v>
      </c>
      <c r="D1367">
        <v>100</v>
      </c>
      <c r="E1367">
        <v>0</v>
      </c>
      <c r="F1367">
        <v>13000</v>
      </c>
      <c r="G1367">
        <v>1000</v>
      </c>
      <c r="H1367">
        <v>2000</v>
      </c>
      <c r="I1367">
        <v>400</v>
      </c>
      <c r="J1367">
        <v>0</v>
      </c>
      <c r="K1367">
        <v>0</v>
      </c>
      <c r="L1367">
        <v>0</v>
      </c>
      <c r="M1367">
        <v>-8200</v>
      </c>
      <c r="N1367">
        <v>240001</v>
      </c>
      <c r="O1367">
        <v>100000</v>
      </c>
      <c r="P1367">
        <v>0</v>
      </c>
      <c r="Q1367">
        <v>0</v>
      </c>
      <c r="R1367">
        <v>0</v>
      </c>
    </row>
    <row r="1368" spans="1:18" x14ac:dyDescent="0.25">
      <c r="A1368" s="3">
        <v>43417</v>
      </c>
      <c r="B1368">
        <v>4000</v>
      </c>
      <c r="C1368">
        <v>500</v>
      </c>
      <c r="D1368">
        <v>100</v>
      </c>
      <c r="E1368">
        <v>0</v>
      </c>
      <c r="F1368">
        <v>13000</v>
      </c>
      <c r="G1368">
        <v>1000</v>
      </c>
      <c r="H1368">
        <v>2000</v>
      </c>
      <c r="I1368">
        <v>400</v>
      </c>
      <c r="J1368">
        <v>0</v>
      </c>
      <c r="K1368">
        <v>0</v>
      </c>
      <c r="L1368">
        <v>0</v>
      </c>
      <c r="M1368">
        <v>-8200</v>
      </c>
      <c r="N1368">
        <v>240001</v>
      </c>
      <c r="O1368">
        <v>100000</v>
      </c>
      <c r="P1368">
        <v>0</v>
      </c>
      <c r="Q1368">
        <v>0</v>
      </c>
      <c r="R1368">
        <v>0</v>
      </c>
    </row>
    <row r="1369" spans="1:18" x14ac:dyDescent="0.25">
      <c r="A1369" s="3">
        <v>43418</v>
      </c>
      <c r="B1369">
        <v>4000</v>
      </c>
      <c r="C1369">
        <v>500</v>
      </c>
      <c r="D1369">
        <v>100</v>
      </c>
      <c r="E1369">
        <v>0</v>
      </c>
      <c r="F1369">
        <v>13000</v>
      </c>
      <c r="G1369">
        <v>1000</v>
      </c>
      <c r="H1369">
        <v>2000</v>
      </c>
      <c r="I1369">
        <v>400</v>
      </c>
      <c r="J1369">
        <v>0</v>
      </c>
      <c r="K1369">
        <v>0</v>
      </c>
      <c r="L1369">
        <v>0</v>
      </c>
      <c r="M1369">
        <v>-8200</v>
      </c>
      <c r="N1369">
        <v>240001</v>
      </c>
      <c r="O1369">
        <v>100000</v>
      </c>
      <c r="P1369">
        <v>0</v>
      </c>
      <c r="Q1369">
        <v>0</v>
      </c>
      <c r="R1369">
        <v>0</v>
      </c>
    </row>
    <row r="1370" spans="1:18" x14ac:dyDescent="0.25">
      <c r="A1370" s="3">
        <v>43419</v>
      </c>
      <c r="B1370">
        <v>4000</v>
      </c>
      <c r="C1370">
        <v>500</v>
      </c>
      <c r="D1370">
        <v>100</v>
      </c>
      <c r="E1370">
        <v>0</v>
      </c>
      <c r="F1370">
        <v>13000</v>
      </c>
      <c r="G1370">
        <v>1000</v>
      </c>
      <c r="H1370">
        <v>2000</v>
      </c>
      <c r="I1370">
        <v>400</v>
      </c>
      <c r="J1370">
        <v>0</v>
      </c>
      <c r="K1370">
        <v>0</v>
      </c>
      <c r="L1370">
        <v>0</v>
      </c>
      <c r="M1370">
        <v>-8200</v>
      </c>
      <c r="N1370">
        <v>240001</v>
      </c>
      <c r="O1370">
        <v>100000</v>
      </c>
      <c r="P1370">
        <v>0</v>
      </c>
      <c r="Q1370">
        <v>0</v>
      </c>
      <c r="R1370">
        <v>0</v>
      </c>
    </row>
    <row r="1371" spans="1:18" x14ac:dyDescent="0.25">
      <c r="A1371" s="3">
        <v>43420</v>
      </c>
      <c r="B1371">
        <v>4000</v>
      </c>
      <c r="C1371">
        <v>500</v>
      </c>
      <c r="D1371">
        <v>100</v>
      </c>
      <c r="E1371">
        <v>0</v>
      </c>
      <c r="F1371">
        <v>13000</v>
      </c>
      <c r="G1371">
        <v>1000</v>
      </c>
      <c r="H1371">
        <v>2000</v>
      </c>
      <c r="I1371">
        <v>400</v>
      </c>
      <c r="J1371">
        <v>0</v>
      </c>
      <c r="K1371">
        <v>0</v>
      </c>
      <c r="L1371">
        <v>0</v>
      </c>
      <c r="M1371">
        <v>-8200</v>
      </c>
      <c r="N1371">
        <v>240001</v>
      </c>
      <c r="O1371">
        <v>100000</v>
      </c>
      <c r="P1371">
        <v>0</v>
      </c>
      <c r="Q1371">
        <v>0</v>
      </c>
      <c r="R1371">
        <v>0</v>
      </c>
    </row>
    <row r="1372" spans="1:18" x14ac:dyDescent="0.25">
      <c r="A1372" s="3">
        <v>43423</v>
      </c>
      <c r="B1372">
        <v>4000</v>
      </c>
      <c r="C1372">
        <v>500</v>
      </c>
      <c r="D1372">
        <v>100</v>
      </c>
      <c r="E1372">
        <v>0</v>
      </c>
      <c r="F1372">
        <v>13000</v>
      </c>
      <c r="G1372">
        <v>1000</v>
      </c>
      <c r="H1372">
        <v>2000</v>
      </c>
      <c r="I1372">
        <v>400</v>
      </c>
      <c r="J1372">
        <v>0</v>
      </c>
      <c r="K1372">
        <v>0</v>
      </c>
      <c r="L1372">
        <v>0</v>
      </c>
      <c r="M1372">
        <v>-8200</v>
      </c>
      <c r="N1372">
        <v>240001</v>
      </c>
      <c r="O1372">
        <v>100000</v>
      </c>
      <c r="P1372">
        <v>0</v>
      </c>
      <c r="Q1372">
        <v>0</v>
      </c>
      <c r="R1372">
        <v>0</v>
      </c>
    </row>
    <row r="1373" spans="1:18" x14ac:dyDescent="0.25">
      <c r="A1373" s="3">
        <v>43424</v>
      </c>
      <c r="B1373">
        <v>4000</v>
      </c>
      <c r="C1373">
        <v>500</v>
      </c>
      <c r="D1373">
        <v>100</v>
      </c>
      <c r="E1373">
        <v>0</v>
      </c>
      <c r="F1373">
        <v>13000</v>
      </c>
      <c r="G1373">
        <v>1000</v>
      </c>
      <c r="H1373">
        <v>2000</v>
      </c>
      <c r="I1373">
        <v>400</v>
      </c>
      <c r="J1373">
        <v>0</v>
      </c>
      <c r="K1373">
        <v>0</v>
      </c>
      <c r="L1373">
        <v>0</v>
      </c>
      <c r="M1373">
        <v>-8200</v>
      </c>
      <c r="N1373">
        <v>240001</v>
      </c>
      <c r="O1373">
        <v>100000</v>
      </c>
      <c r="P1373">
        <v>0</v>
      </c>
      <c r="Q1373">
        <v>0</v>
      </c>
      <c r="R1373">
        <v>0</v>
      </c>
    </row>
    <row r="1374" spans="1:18" x14ac:dyDescent="0.25">
      <c r="A1374" s="3">
        <v>43425</v>
      </c>
      <c r="B1374">
        <v>4000</v>
      </c>
      <c r="C1374">
        <v>500</v>
      </c>
      <c r="D1374">
        <v>100</v>
      </c>
      <c r="E1374">
        <v>0</v>
      </c>
      <c r="F1374">
        <v>13000</v>
      </c>
      <c r="G1374">
        <v>1000</v>
      </c>
      <c r="H1374">
        <v>2000</v>
      </c>
      <c r="I1374">
        <v>400</v>
      </c>
      <c r="J1374">
        <v>0</v>
      </c>
      <c r="K1374">
        <v>0</v>
      </c>
      <c r="L1374">
        <v>0</v>
      </c>
      <c r="M1374">
        <v>-8200</v>
      </c>
      <c r="N1374">
        <v>240001</v>
      </c>
      <c r="O1374">
        <v>100000</v>
      </c>
      <c r="P1374">
        <v>0</v>
      </c>
      <c r="Q1374">
        <v>0</v>
      </c>
      <c r="R1374">
        <v>0</v>
      </c>
    </row>
    <row r="1375" spans="1:18" x14ac:dyDescent="0.25">
      <c r="A1375" s="3">
        <v>43426</v>
      </c>
      <c r="B1375">
        <v>4000</v>
      </c>
      <c r="C1375">
        <v>500</v>
      </c>
      <c r="D1375">
        <v>100</v>
      </c>
      <c r="E1375">
        <v>0</v>
      </c>
      <c r="F1375">
        <v>13000</v>
      </c>
      <c r="G1375">
        <v>1000</v>
      </c>
      <c r="H1375">
        <v>2000</v>
      </c>
      <c r="I1375">
        <v>400</v>
      </c>
      <c r="J1375">
        <v>0</v>
      </c>
      <c r="K1375">
        <v>0</v>
      </c>
      <c r="L1375">
        <v>0</v>
      </c>
      <c r="M1375">
        <v>-8200</v>
      </c>
      <c r="N1375">
        <v>240001</v>
      </c>
      <c r="O1375">
        <v>100000</v>
      </c>
      <c r="P1375">
        <v>0</v>
      </c>
      <c r="Q1375">
        <v>0</v>
      </c>
      <c r="R1375">
        <v>0</v>
      </c>
    </row>
    <row r="1376" spans="1:18" x14ac:dyDescent="0.25">
      <c r="A1376" s="3">
        <v>43427</v>
      </c>
      <c r="B1376">
        <v>4000</v>
      </c>
      <c r="C1376">
        <v>500</v>
      </c>
      <c r="D1376">
        <v>100</v>
      </c>
      <c r="E1376">
        <v>0</v>
      </c>
      <c r="F1376">
        <v>13000</v>
      </c>
      <c r="G1376">
        <v>1000</v>
      </c>
      <c r="H1376">
        <v>2000</v>
      </c>
      <c r="I1376">
        <v>400</v>
      </c>
      <c r="J1376">
        <v>0</v>
      </c>
      <c r="K1376">
        <v>0</v>
      </c>
      <c r="L1376">
        <v>0</v>
      </c>
      <c r="M1376">
        <v>-8200</v>
      </c>
      <c r="N1376">
        <v>240001</v>
      </c>
      <c r="O1376">
        <v>100000</v>
      </c>
      <c r="P1376">
        <v>0</v>
      </c>
      <c r="Q1376">
        <v>0</v>
      </c>
      <c r="R1376">
        <v>0</v>
      </c>
    </row>
    <row r="1377" spans="1:18" x14ac:dyDescent="0.25">
      <c r="A1377" s="3">
        <v>43430</v>
      </c>
      <c r="B1377">
        <v>4000</v>
      </c>
      <c r="C1377">
        <v>500</v>
      </c>
      <c r="D1377">
        <v>100</v>
      </c>
      <c r="E1377">
        <v>0</v>
      </c>
      <c r="F1377">
        <v>13000</v>
      </c>
      <c r="G1377">
        <v>1000</v>
      </c>
      <c r="H1377">
        <v>2000</v>
      </c>
      <c r="I1377">
        <v>400</v>
      </c>
      <c r="J1377">
        <v>0</v>
      </c>
      <c r="K1377">
        <v>0</v>
      </c>
      <c r="L1377">
        <v>0</v>
      </c>
      <c r="M1377">
        <v>-8200</v>
      </c>
      <c r="N1377">
        <v>240001</v>
      </c>
      <c r="O1377">
        <v>100000</v>
      </c>
      <c r="P1377">
        <v>0</v>
      </c>
      <c r="Q1377">
        <v>0</v>
      </c>
      <c r="R1377">
        <v>0</v>
      </c>
    </row>
    <row r="1378" spans="1:18" x14ac:dyDescent="0.25">
      <c r="A1378" s="3">
        <v>43431</v>
      </c>
      <c r="B1378">
        <v>4000</v>
      </c>
      <c r="C1378">
        <v>500</v>
      </c>
      <c r="D1378">
        <v>100</v>
      </c>
      <c r="E1378">
        <v>0</v>
      </c>
      <c r="F1378">
        <v>13000</v>
      </c>
      <c r="G1378">
        <v>1000</v>
      </c>
      <c r="H1378">
        <v>2000</v>
      </c>
      <c r="I1378">
        <v>400</v>
      </c>
      <c r="J1378">
        <v>0</v>
      </c>
      <c r="K1378">
        <v>0</v>
      </c>
      <c r="L1378">
        <v>0</v>
      </c>
      <c r="M1378">
        <v>-8200</v>
      </c>
      <c r="N1378">
        <v>240001</v>
      </c>
      <c r="O1378">
        <v>100000</v>
      </c>
      <c r="P1378">
        <v>0</v>
      </c>
      <c r="Q1378">
        <v>0</v>
      </c>
      <c r="R1378">
        <v>0</v>
      </c>
    </row>
    <row r="1379" spans="1:18" x14ac:dyDescent="0.25">
      <c r="A1379" s="3">
        <v>43432</v>
      </c>
      <c r="B1379">
        <v>4000</v>
      </c>
      <c r="C1379">
        <v>500</v>
      </c>
      <c r="D1379">
        <v>100</v>
      </c>
      <c r="E1379">
        <v>0</v>
      </c>
      <c r="F1379">
        <v>13000</v>
      </c>
      <c r="G1379">
        <v>1000</v>
      </c>
      <c r="H1379">
        <v>2000</v>
      </c>
      <c r="I1379">
        <v>400</v>
      </c>
      <c r="J1379">
        <v>0</v>
      </c>
      <c r="K1379">
        <v>0</v>
      </c>
      <c r="L1379">
        <v>0</v>
      </c>
      <c r="M1379">
        <v>-8200</v>
      </c>
      <c r="N1379">
        <v>240001</v>
      </c>
      <c r="O1379">
        <v>100000</v>
      </c>
      <c r="P1379">
        <v>0</v>
      </c>
      <c r="Q1379">
        <v>0</v>
      </c>
      <c r="R1379">
        <v>0</v>
      </c>
    </row>
    <row r="1380" spans="1:18" x14ac:dyDescent="0.25">
      <c r="A1380" s="3">
        <v>43433</v>
      </c>
      <c r="B1380">
        <v>4000</v>
      </c>
      <c r="C1380">
        <v>500</v>
      </c>
      <c r="D1380">
        <v>100</v>
      </c>
      <c r="E1380">
        <v>0</v>
      </c>
      <c r="F1380">
        <v>13000</v>
      </c>
      <c r="G1380">
        <v>1000</v>
      </c>
      <c r="H1380">
        <v>2000</v>
      </c>
      <c r="I1380">
        <v>400</v>
      </c>
      <c r="J1380">
        <v>0</v>
      </c>
      <c r="K1380">
        <v>0</v>
      </c>
      <c r="L1380">
        <v>0</v>
      </c>
      <c r="M1380">
        <v>-8200</v>
      </c>
      <c r="N1380">
        <v>240001</v>
      </c>
      <c r="O1380">
        <v>100000</v>
      </c>
      <c r="P1380">
        <v>0</v>
      </c>
      <c r="Q1380">
        <v>0</v>
      </c>
      <c r="R1380">
        <v>0</v>
      </c>
    </row>
    <row r="1381" spans="1:18" x14ac:dyDescent="0.25">
      <c r="A1381" s="3">
        <v>43434</v>
      </c>
      <c r="B1381">
        <v>4000</v>
      </c>
      <c r="C1381">
        <v>500</v>
      </c>
      <c r="D1381">
        <v>100</v>
      </c>
      <c r="E1381">
        <v>0</v>
      </c>
      <c r="F1381">
        <v>13000</v>
      </c>
      <c r="G1381">
        <v>1000</v>
      </c>
      <c r="H1381">
        <v>2000</v>
      </c>
      <c r="I1381">
        <v>400</v>
      </c>
      <c r="J1381">
        <v>0</v>
      </c>
      <c r="K1381">
        <v>0</v>
      </c>
      <c r="L1381">
        <v>0</v>
      </c>
      <c r="M1381">
        <v>-8200</v>
      </c>
      <c r="N1381">
        <v>240001</v>
      </c>
      <c r="O1381">
        <v>100000</v>
      </c>
      <c r="P1381">
        <v>0</v>
      </c>
      <c r="Q1381">
        <v>0</v>
      </c>
      <c r="R1381">
        <v>0</v>
      </c>
    </row>
    <row r="1382" spans="1:18" x14ac:dyDescent="0.25">
      <c r="A1382" s="3">
        <v>43437</v>
      </c>
      <c r="B1382">
        <v>4000</v>
      </c>
      <c r="C1382">
        <v>500</v>
      </c>
      <c r="D1382">
        <v>100</v>
      </c>
      <c r="E1382">
        <v>0</v>
      </c>
      <c r="F1382">
        <v>13000</v>
      </c>
      <c r="G1382">
        <v>1000</v>
      </c>
      <c r="H1382">
        <v>2000</v>
      </c>
      <c r="I1382">
        <v>400</v>
      </c>
      <c r="J1382">
        <v>0</v>
      </c>
      <c r="K1382">
        <v>0</v>
      </c>
      <c r="L1382">
        <v>0</v>
      </c>
      <c r="M1382">
        <v>-8200</v>
      </c>
      <c r="N1382">
        <v>240001</v>
      </c>
      <c r="O1382">
        <v>100000</v>
      </c>
      <c r="P1382">
        <v>0</v>
      </c>
      <c r="Q1382">
        <v>0</v>
      </c>
      <c r="R1382">
        <v>0</v>
      </c>
    </row>
    <row r="1383" spans="1:18" x14ac:dyDescent="0.25">
      <c r="A1383" s="3">
        <v>43438</v>
      </c>
      <c r="B1383">
        <v>4000</v>
      </c>
      <c r="C1383">
        <v>500</v>
      </c>
      <c r="D1383">
        <v>100</v>
      </c>
      <c r="E1383">
        <v>0</v>
      </c>
      <c r="F1383">
        <v>13000</v>
      </c>
      <c r="G1383">
        <v>1000</v>
      </c>
      <c r="H1383">
        <v>2000</v>
      </c>
      <c r="I1383">
        <v>400</v>
      </c>
      <c r="J1383">
        <v>0</v>
      </c>
      <c r="K1383">
        <v>0</v>
      </c>
      <c r="L1383">
        <v>0</v>
      </c>
      <c r="M1383">
        <v>-8200</v>
      </c>
      <c r="N1383">
        <v>240001</v>
      </c>
      <c r="O1383">
        <v>100000</v>
      </c>
      <c r="P1383">
        <v>0</v>
      </c>
      <c r="Q1383">
        <v>0</v>
      </c>
      <c r="R1383">
        <v>0</v>
      </c>
    </row>
    <row r="1384" spans="1:18" x14ac:dyDescent="0.25">
      <c r="A1384" s="3">
        <v>43439</v>
      </c>
      <c r="B1384">
        <v>4000</v>
      </c>
      <c r="C1384">
        <v>500</v>
      </c>
      <c r="D1384">
        <v>100</v>
      </c>
      <c r="E1384">
        <v>0</v>
      </c>
      <c r="F1384">
        <v>13000</v>
      </c>
      <c r="G1384">
        <v>1000</v>
      </c>
      <c r="H1384">
        <v>2000</v>
      </c>
      <c r="I1384">
        <v>400</v>
      </c>
      <c r="J1384">
        <v>0</v>
      </c>
      <c r="K1384">
        <v>0</v>
      </c>
      <c r="L1384">
        <v>0</v>
      </c>
      <c r="M1384">
        <v>-8200</v>
      </c>
      <c r="N1384">
        <v>240001</v>
      </c>
      <c r="O1384">
        <v>100000</v>
      </c>
      <c r="P1384">
        <v>0</v>
      </c>
      <c r="Q1384">
        <v>0</v>
      </c>
      <c r="R1384">
        <v>0</v>
      </c>
    </row>
    <row r="1385" spans="1:18" x14ac:dyDescent="0.25">
      <c r="A1385" s="3">
        <v>43440</v>
      </c>
      <c r="B1385">
        <v>4000</v>
      </c>
      <c r="C1385">
        <v>500</v>
      </c>
      <c r="D1385">
        <v>100</v>
      </c>
      <c r="E1385">
        <v>0</v>
      </c>
      <c r="F1385">
        <v>13000</v>
      </c>
      <c r="G1385">
        <v>1000</v>
      </c>
      <c r="H1385">
        <v>2000</v>
      </c>
      <c r="I1385">
        <v>400</v>
      </c>
      <c r="J1385">
        <v>0</v>
      </c>
      <c r="K1385">
        <v>0</v>
      </c>
      <c r="L1385">
        <v>0</v>
      </c>
      <c r="M1385">
        <v>-8200</v>
      </c>
      <c r="N1385">
        <v>240001</v>
      </c>
      <c r="O1385">
        <v>100000</v>
      </c>
      <c r="P1385">
        <v>0</v>
      </c>
      <c r="Q1385">
        <v>0</v>
      </c>
      <c r="R1385">
        <v>0</v>
      </c>
    </row>
    <row r="1386" spans="1:18" x14ac:dyDescent="0.25">
      <c r="A1386" s="3">
        <v>43441</v>
      </c>
      <c r="B1386">
        <v>4000</v>
      </c>
      <c r="C1386">
        <v>500</v>
      </c>
      <c r="D1386">
        <v>100</v>
      </c>
      <c r="E1386">
        <v>0</v>
      </c>
      <c r="F1386">
        <v>13000</v>
      </c>
      <c r="G1386">
        <v>1000</v>
      </c>
      <c r="H1386">
        <v>2000</v>
      </c>
      <c r="I1386">
        <v>400</v>
      </c>
      <c r="J1386">
        <v>0</v>
      </c>
      <c r="K1386">
        <v>0</v>
      </c>
      <c r="L1386">
        <v>0</v>
      </c>
      <c r="M1386">
        <v>-8200</v>
      </c>
      <c r="N1386">
        <v>240001</v>
      </c>
      <c r="O1386">
        <v>100000</v>
      </c>
      <c r="P1386">
        <v>0</v>
      </c>
      <c r="Q1386">
        <v>0</v>
      </c>
      <c r="R1386">
        <v>0</v>
      </c>
    </row>
    <row r="1387" spans="1:18" x14ac:dyDescent="0.25">
      <c r="A1387" s="3">
        <v>43444</v>
      </c>
      <c r="B1387">
        <v>4000</v>
      </c>
      <c r="C1387">
        <v>500</v>
      </c>
      <c r="D1387">
        <v>100</v>
      </c>
      <c r="E1387">
        <v>0</v>
      </c>
      <c r="F1387">
        <v>13000</v>
      </c>
      <c r="G1387">
        <v>1000</v>
      </c>
      <c r="H1387">
        <v>2000</v>
      </c>
      <c r="I1387">
        <v>400</v>
      </c>
      <c r="J1387">
        <v>0</v>
      </c>
      <c r="K1387">
        <v>0</v>
      </c>
      <c r="L1387">
        <v>0</v>
      </c>
      <c r="M1387">
        <v>-8200</v>
      </c>
      <c r="N1387">
        <v>240001</v>
      </c>
      <c r="O1387">
        <v>100000</v>
      </c>
      <c r="P1387">
        <v>0</v>
      </c>
      <c r="Q1387">
        <v>0</v>
      </c>
      <c r="R1387">
        <v>0</v>
      </c>
    </row>
    <row r="1388" spans="1:18" x14ac:dyDescent="0.25">
      <c r="A1388" s="3">
        <v>43445</v>
      </c>
      <c r="B1388">
        <v>4000</v>
      </c>
      <c r="C1388">
        <v>500</v>
      </c>
      <c r="D1388">
        <v>100</v>
      </c>
      <c r="E1388">
        <v>0</v>
      </c>
      <c r="F1388">
        <v>13000</v>
      </c>
      <c r="G1388">
        <v>1000</v>
      </c>
      <c r="H1388">
        <v>2000</v>
      </c>
      <c r="I1388">
        <v>400</v>
      </c>
      <c r="J1388">
        <v>0</v>
      </c>
      <c r="K1388">
        <v>0</v>
      </c>
      <c r="L1388">
        <v>0</v>
      </c>
      <c r="M1388">
        <v>-8200</v>
      </c>
      <c r="N1388">
        <v>240001</v>
      </c>
      <c r="O1388">
        <v>100000</v>
      </c>
      <c r="P1388">
        <v>0</v>
      </c>
      <c r="Q1388">
        <v>0</v>
      </c>
      <c r="R1388">
        <v>0</v>
      </c>
    </row>
    <row r="1389" spans="1:18" x14ac:dyDescent="0.25">
      <c r="A1389" s="3">
        <v>43446</v>
      </c>
      <c r="B1389">
        <v>4000</v>
      </c>
      <c r="C1389">
        <v>500</v>
      </c>
      <c r="D1389">
        <v>100</v>
      </c>
      <c r="E1389">
        <v>0</v>
      </c>
      <c r="F1389">
        <v>13000</v>
      </c>
      <c r="G1389">
        <v>1000</v>
      </c>
      <c r="H1389">
        <v>2000</v>
      </c>
      <c r="I1389">
        <v>400</v>
      </c>
      <c r="J1389">
        <v>0</v>
      </c>
      <c r="K1389">
        <v>0</v>
      </c>
      <c r="L1389">
        <v>0</v>
      </c>
      <c r="M1389">
        <v>-8200</v>
      </c>
      <c r="N1389">
        <v>240001</v>
      </c>
      <c r="O1389">
        <v>100000</v>
      </c>
      <c r="P1389">
        <v>0</v>
      </c>
      <c r="Q1389">
        <v>0</v>
      </c>
      <c r="R1389">
        <v>0</v>
      </c>
    </row>
    <row r="1390" spans="1:18" x14ac:dyDescent="0.25">
      <c r="A1390" s="3">
        <v>43447</v>
      </c>
      <c r="B1390">
        <v>4000</v>
      </c>
      <c r="C1390">
        <v>500</v>
      </c>
      <c r="D1390">
        <v>100</v>
      </c>
      <c r="E1390">
        <v>0</v>
      </c>
      <c r="F1390">
        <v>13000</v>
      </c>
      <c r="G1390">
        <v>1000</v>
      </c>
      <c r="H1390">
        <v>2000</v>
      </c>
      <c r="I1390">
        <v>400</v>
      </c>
      <c r="J1390">
        <v>0</v>
      </c>
      <c r="K1390">
        <v>0</v>
      </c>
      <c r="L1390">
        <v>0</v>
      </c>
      <c r="M1390">
        <v>-8200</v>
      </c>
      <c r="N1390">
        <v>240001</v>
      </c>
      <c r="O1390">
        <v>100000</v>
      </c>
      <c r="P1390">
        <v>0</v>
      </c>
      <c r="Q1390">
        <v>0</v>
      </c>
      <c r="R1390">
        <v>0</v>
      </c>
    </row>
    <row r="1391" spans="1:18" x14ac:dyDescent="0.25">
      <c r="A1391" s="3">
        <v>43448</v>
      </c>
      <c r="B1391">
        <v>4000</v>
      </c>
      <c r="C1391">
        <v>500</v>
      </c>
      <c r="D1391">
        <v>100</v>
      </c>
      <c r="E1391">
        <v>0</v>
      </c>
      <c r="F1391">
        <v>13000</v>
      </c>
      <c r="G1391">
        <v>1000</v>
      </c>
      <c r="H1391">
        <v>2000</v>
      </c>
      <c r="I1391">
        <v>400</v>
      </c>
      <c r="J1391">
        <v>0</v>
      </c>
      <c r="K1391">
        <v>0</v>
      </c>
      <c r="L1391">
        <v>0</v>
      </c>
      <c r="M1391">
        <v>-8200</v>
      </c>
      <c r="N1391">
        <v>240001</v>
      </c>
      <c r="O1391">
        <v>100000</v>
      </c>
      <c r="P1391">
        <v>0</v>
      </c>
      <c r="Q1391">
        <v>0</v>
      </c>
      <c r="R1391">
        <v>0</v>
      </c>
    </row>
    <row r="1392" spans="1:18" x14ac:dyDescent="0.25">
      <c r="A1392" s="3">
        <v>43451</v>
      </c>
      <c r="B1392">
        <v>4000</v>
      </c>
      <c r="C1392">
        <v>500</v>
      </c>
      <c r="D1392">
        <v>100</v>
      </c>
      <c r="E1392">
        <v>0</v>
      </c>
      <c r="F1392">
        <v>13000</v>
      </c>
      <c r="G1392">
        <v>1000</v>
      </c>
      <c r="H1392">
        <v>2000</v>
      </c>
      <c r="I1392">
        <v>400</v>
      </c>
      <c r="J1392">
        <v>0</v>
      </c>
      <c r="K1392">
        <v>0</v>
      </c>
      <c r="L1392">
        <v>0</v>
      </c>
      <c r="M1392">
        <v>-8200</v>
      </c>
      <c r="N1392">
        <v>240001</v>
      </c>
      <c r="O1392">
        <v>100000</v>
      </c>
      <c r="P1392">
        <v>0</v>
      </c>
      <c r="Q1392">
        <v>0</v>
      </c>
      <c r="R1392">
        <v>0</v>
      </c>
    </row>
    <row r="1393" spans="1:18" x14ac:dyDescent="0.25">
      <c r="A1393" s="3">
        <v>43452</v>
      </c>
      <c r="B1393">
        <v>4000</v>
      </c>
      <c r="C1393">
        <v>500</v>
      </c>
      <c r="D1393">
        <v>100</v>
      </c>
      <c r="E1393">
        <v>0</v>
      </c>
      <c r="F1393">
        <v>13000</v>
      </c>
      <c r="G1393">
        <v>1000</v>
      </c>
      <c r="H1393">
        <v>2000</v>
      </c>
      <c r="I1393">
        <v>400</v>
      </c>
      <c r="J1393">
        <v>0</v>
      </c>
      <c r="K1393">
        <v>0</v>
      </c>
      <c r="L1393">
        <v>0</v>
      </c>
      <c r="M1393">
        <v>-8200</v>
      </c>
      <c r="N1393">
        <v>240001</v>
      </c>
      <c r="O1393">
        <v>100000</v>
      </c>
      <c r="P1393">
        <v>0</v>
      </c>
      <c r="Q1393">
        <v>0</v>
      </c>
      <c r="R1393">
        <v>0</v>
      </c>
    </row>
    <row r="1394" spans="1:18" x14ac:dyDescent="0.25">
      <c r="A1394" s="3">
        <v>43453</v>
      </c>
      <c r="B1394">
        <v>4000</v>
      </c>
      <c r="C1394">
        <v>500</v>
      </c>
      <c r="D1394">
        <v>100</v>
      </c>
      <c r="E1394">
        <v>0</v>
      </c>
      <c r="F1394">
        <v>13000</v>
      </c>
      <c r="G1394">
        <v>1000</v>
      </c>
      <c r="H1394">
        <v>2000</v>
      </c>
      <c r="I1394">
        <v>400</v>
      </c>
      <c r="J1394">
        <v>0</v>
      </c>
      <c r="K1394">
        <v>0</v>
      </c>
      <c r="L1394">
        <v>0</v>
      </c>
      <c r="M1394">
        <v>-8200</v>
      </c>
      <c r="N1394">
        <v>240001</v>
      </c>
      <c r="O1394">
        <v>100000</v>
      </c>
      <c r="P1394">
        <v>0</v>
      </c>
      <c r="Q1394">
        <v>0</v>
      </c>
      <c r="R1394">
        <v>0</v>
      </c>
    </row>
    <row r="1395" spans="1:18" x14ac:dyDescent="0.25">
      <c r="A1395" s="3">
        <v>43454</v>
      </c>
      <c r="B1395">
        <v>4000</v>
      </c>
      <c r="C1395">
        <v>500</v>
      </c>
      <c r="D1395">
        <v>100</v>
      </c>
      <c r="E1395">
        <v>0</v>
      </c>
      <c r="F1395">
        <v>13000</v>
      </c>
      <c r="G1395">
        <v>1000</v>
      </c>
      <c r="H1395">
        <v>2000</v>
      </c>
      <c r="I1395">
        <v>400</v>
      </c>
      <c r="J1395">
        <v>0</v>
      </c>
      <c r="K1395">
        <v>0</v>
      </c>
      <c r="L1395">
        <v>0</v>
      </c>
      <c r="M1395">
        <v>-8200</v>
      </c>
      <c r="N1395">
        <v>240001</v>
      </c>
      <c r="O1395">
        <v>100000</v>
      </c>
      <c r="P1395">
        <v>0</v>
      </c>
      <c r="Q1395">
        <v>0</v>
      </c>
      <c r="R1395">
        <v>0</v>
      </c>
    </row>
    <row r="1396" spans="1:18" x14ac:dyDescent="0.25">
      <c r="A1396" s="3">
        <v>43455</v>
      </c>
      <c r="B1396">
        <v>4000</v>
      </c>
      <c r="C1396">
        <v>500</v>
      </c>
      <c r="D1396">
        <v>100</v>
      </c>
      <c r="E1396">
        <v>0</v>
      </c>
      <c r="F1396">
        <v>13000</v>
      </c>
      <c r="G1396">
        <v>1000</v>
      </c>
      <c r="H1396">
        <v>2000</v>
      </c>
      <c r="I1396">
        <v>400</v>
      </c>
      <c r="J1396">
        <v>0</v>
      </c>
      <c r="K1396">
        <v>0</v>
      </c>
      <c r="L1396">
        <v>0</v>
      </c>
      <c r="M1396">
        <v>-8200</v>
      </c>
      <c r="N1396">
        <v>240001</v>
      </c>
      <c r="O1396">
        <v>100000</v>
      </c>
      <c r="P1396">
        <v>0</v>
      </c>
      <c r="Q1396">
        <v>0</v>
      </c>
      <c r="R1396">
        <v>0</v>
      </c>
    </row>
    <row r="1397" spans="1:18" x14ac:dyDescent="0.25">
      <c r="A1397" s="3">
        <v>43458</v>
      </c>
      <c r="B1397">
        <v>4000</v>
      </c>
      <c r="C1397">
        <v>500</v>
      </c>
      <c r="D1397">
        <v>100</v>
      </c>
      <c r="E1397">
        <v>0</v>
      </c>
      <c r="F1397">
        <v>13000</v>
      </c>
      <c r="G1397">
        <v>1000</v>
      </c>
      <c r="H1397">
        <v>2000</v>
      </c>
      <c r="I1397">
        <v>400</v>
      </c>
      <c r="J1397">
        <v>0</v>
      </c>
      <c r="K1397">
        <v>0</v>
      </c>
      <c r="L1397">
        <v>0</v>
      </c>
      <c r="M1397">
        <v>-8200</v>
      </c>
      <c r="N1397">
        <v>240001</v>
      </c>
      <c r="O1397">
        <v>100000</v>
      </c>
      <c r="P1397">
        <v>0</v>
      </c>
      <c r="Q1397">
        <v>0</v>
      </c>
      <c r="R1397">
        <v>0</v>
      </c>
    </row>
    <row r="1398" spans="1:18" x14ac:dyDescent="0.25">
      <c r="A1398" s="3">
        <v>43459</v>
      </c>
      <c r="B1398">
        <v>4000</v>
      </c>
      <c r="C1398">
        <v>500</v>
      </c>
      <c r="D1398">
        <v>100</v>
      </c>
      <c r="E1398">
        <v>0</v>
      </c>
      <c r="F1398">
        <v>13000</v>
      </c>
      <c r="G1398">
        <v>1000</v>
      </c>
      <c r="H1398">
        <v>2000</v>
      </c>
      <c r="I1398">
        <v>400</v>
      </c>
      <c r="J1398">
        <v>0</v>
      </c>
      <c r="K1398">
        <v>0</v>
      </c>
      <c r="L1398">
        <v>0</v>
      </c>
      <c r="M1398">
        <v>-8200</v>
      </c>
      <c r="N1398">
        <v>240001</v>
      </c>
      <c r="O1398">
        <v>100000</v>
      </c>
      <c r="P1398">
        <v>0</v>
      </c>
      <c r="Q1398">
        <v>0</v>
      </c>
      <c r="R1398">
        <v>0</v>
      </c>
    </row>
    <row r="1399" spans="1:18" x14ac:dyDescent="0.25">
      <c r="A1399" s="3">
        <v>43460</v>
      </c>
      <c r="B1399">
        <v>4000</v>
      </c>
      <c r="C1399">
        <v>500</v>
      </c>
      <c r="D1399">
        <v>100</v>
      </c>
      <c r="E1399">
        <v>0</v>
      </c>
      <c r="F1399">
        <v>13000</v>
      </c>
      <c r="G1399">
        <v>1000</v>
      </c>
      <c r="H1399">
        <v>2000</v>
      </c>
      <c r="I1399">
        <v>400</v>
      </c>
      <c r="J1399">
        <v>0</v>
      </c>
      <c r="K1399">
        <v>0</v>
      </c>
      <c r="L1399">
        <v>0</v>
      </c>
      <c r="M1399">
        <v>-8200</v>
      </c>
      <c r="N1399">
        <v>240001</v>
      </c>
      <c r="O1399">
        <v>100000</v>
      </c>
      <c r="P1399">
        <v>0</v>
      </c>
      <c r="Q1399">
        <v>0</v>
      </c>
      <c r="R1399">
        <v>0</v>
      </c>
    </row>
    <row r="1400" spans="1:18" x14ac:dyDescent="0.25">
      <c r="A1400" s="3">
        <v>43461</v>
      </c>
      <c r="B1400">
        <v>4000</v>
      </c>
      <c r="C1400">
        <v>500</v>
      </c>
      <c r="D1400">
        <v>100</v>
      </c>
      <c r="E1400">
        <v>0</v>
      </c>
      <c r="F1400">
        <v>13000</v>
      </c>
      <c r="G1400">
        <v>1000</v>
      </c>
      <c r="H1400">
        <v>2000</v>
      </c>
      <c r="I1400">
        <v>400</v>
      </c>
      <c r="J1400">
        <v>0</v>
      </c>
      <c r="K1400">
        <v>0</v>
      </c>
      <c r="L1400">
        <v>0</v>
      </c>
      <c r="M1400">
        <v>-8200</v>
      </c>
      <c r="N1400">
        <v>240001</v>
      </c>
      <c r="O1400">
        <v>100000</v>
      </c>
      <c r="P1400">
        <v>0</v>
      </c>
      <c r="Q1400">
        <v>0</v>
      </c>
      <c r="R1400">
        <v>0</v>
      </c>
    </row>
    <row r="1401" spans="1:18" x14ac:dyDescent="0.25">
      <c r="A1401" s="3">
        <v>43462</v>
      </c>
      <c r="B1401">
        <v>4000</v>
      </c>
      <c r="C1401">
        <v>500</v>
      </c>
      <c r="D1401">
        <v>100</v>
      </c>
      <c r="E1401">
        <v>0</v>
      </c>
      <c r="F1401">
        <v>13000</v>
      </c>
      <c r="G1401">
        <v>1000</v>
      </c>
      <c r="H1401">
        <v>2000</v>
      </c>
      <c r="I1401">
        <v>400</v>
      </c>
      <c r="J1401">
        <v>0</v>
      </c>
      <c r="K1401">
        <v>0</v>
      </c>
      <c r="L1401">
        <v>0</v>
      </c>
      <c r="M1401">
        <v>-8200</v>
      </c>
      <c r="N1401">
        <v>240001</v>
      </c>
      <c r="O1401">
        <v>100000</v>
      </c>
      <c r="P1401">
        <v>0</v>
      </c>
      <c r="Q1401">
        <v>0</v>
      </c>
      <c r="R1401">
        <v>0</v>
      </c>
    </row>
    <row r="1402" spans="1:18" x14ac:dyDescent="0.25">
      <c r="A1402" s="3">
        <v>43465</v>
      </c>
      <c r="B1402">
        <v>4000</v>
      </c>
      <c r="C1402">
        <v>500</v>
      </c>
      <c r="D1402">
        <v>100</v>
      </c>
      <c r="E1402">
        <v>0</v>
      </c>
      <c r="F1402">
        <v>13000</v>
      </c>
      <c r="G1402">
        <v>1000</v>
      </c>
      <c r="H1402">
        <v>2000</v>
      </c>
      <c r="I1402">
        <v>400</v>
      </c>
      <c r="J1402">
        <v>0</v>
      </c>
      <c r="K1402">
        <v>0</v>
      </c>
      <c r="L1402">
        <v>0</v>
      </c>
      <c r="M1402">
        <v>-8200</v>
      </c>
      <c r="N1402">
        <v>240001</v>
      </c>
      <c r="O1402">
        <v>100000</v>
      </c>
      <c r="P1402">
        <v>0</v>
      </c>
      <c r="Q1402">
        <v>0</v>
      </c>
      <c r="R1402">
        <v>0</v>
      </c>
    </row>
    <row r="1403" spans="1:18" x14ac:dyDescent="0.25">
      <c r="A1403" s="3">
        <v>43466</v>
      </c>
      <c r="B1403">
        <v>4000</v>
      </c>
      <c r="C1403">
        <v>500</v>
      </c>
      <c r="D1403">
        <v>100</v>
      </c>
      <c r="E1403">
        <v>0</v>
      </c>
      <c r="F1403">
        <v>13000</v>
      </c>
      <c r="G1403">
        <v>1000</v>
      </c>
      <c r="H1403">
        <v>2000</v>
      </c>
      <c r="I1403">
        <v>400</v>
      </c>
      <c r="J1403">
        <v>0</v>
      </c>
      <c r="K1403">
        <v>0</v>
      </c>
      <c r="L1403">
        <v>0</v>
      </c>
      <c r="M1403">
        <v>-8200</v>
      </c>
      <c r="N1403">
        <v>240001</v>
      </c>
      <c r="O1403">
        <v>100000</v>
      </c>
      <c r="P1403">
        <v>0</v>
      </c>
      <c r="Q1403">
        <v>0</v>
      </c>
      <c r="R1403">
        <v>0</v>
      </c>
    </row>
    <row r="1404" spans="1:18" x14ac:dyDescent="0.25">
      <c r="A1404" s="3">
        <v>43467</v>
      </c>
      <c r="B1404">
        <v>4000</v>
      </c>
      <c r="C1404">
        <v>500</v>
      </c>
      <c r="D1404">
        <v>100</v>
      </c>
      <c r="E1404">
        <v>0</v>
      </c>
      <c r="F1404">
        <v>13000</v>
      </c>
      <c r="G1404">
        <v>1000</v>
      </c>
      <c r="H1404">
        <v>2000</v>
      </c>
      <c r="I1404">
        <v>400</v>
      </c>
      <c r="J1404">
        <v>0</v>
      </c>
      <c r="K1404">
        <v>0</v>
      </c>
      <c r="L1404">
        <v>0</v>
      </c>
      <c r="M1404">
        <v>-8200</v>
      </c>
      <c r="N1404">
        <v>240001</v>
      </c>
      <c r="O1404">
        <v>100000</v>
      </c>
      <c r="P1404">
        <v>0</v>
      </c>
      <c r="Q1404">
        <v>0</v>
      </c>
      <c r="R1404">
        <v>0</v>
      </c>
    </row>
    <row r="1405" spans="1:18" x14ac:dyDescent="0.25">
      <c r="A1405" s="3">
        <v>43468</v>
      </c>
      <c r="B1405">
        <v>4000</v>
      </c>
      <c r="C1405">
        <v>500</v>
      </c>
      <c r="D1405">
        <v>100</v>
      </c>
      <c r="E1405">
        <v>0</v>
      </c>
      <c r="F1405">
        <v>13000</v>
      </c>
      <c r="G1405">
        <v>1000</v>
      </c>
      <c r="H1405">
        <v>2000</v>
      </c>
      <c r="I1405">
        <v>400</v>
      </c>
      <c r="J1405">
        <v>0</v>
      </c>
      <c r="K1405">
        <v>0</v>
      </c>
      <c r="L1405">
        <v>0</v>
      </c>
      <c r="M1405">
        <v>-8200</v>
      </c>
      <c r="N1405">
        <v>240001</v>
      </c>
      <c r="O1405">
        <v>100000</v>
      </c>
      <c r="P1405">
        <v>0</v>
      </c>
      <c r="Q1405">
        <v>0</v>
      </c>
      <c r="R1405">
        <v>0</v>
      </c>
    </row>
    <row r="1406" spans="1:18" x14ac:dyDescent="0.25">
      <c r="A1406" s="3">
        <v>43469</v>
      </c>
      <c r="B1406">
        <v>4000</v>
      </c>
      <c r="C1406">
        <v>500</v>
      </c>
      <c r="D1406">
        <v>100</v>
      </c>
      <c r="E1406">
        <v>0</v>
      </c>
      <c r="F1406">
        <v>13000</v>
      </c>
      <c r="G1406">
        <v>1000</v>
      </c>
      <c r="H1406">
        <v>2000</v>
      </c>
      <c r="I1406">
        <v>400</v>
      </c>
      <c r="J1406">
        <v>0</v>
      </c>
      <c r="K1406">
        <v>0</v>
      </c>
      <c r="L1406">
        <v>0</v>
      </c>
      <c r="M1406">
        <v>-8200</v>
      </c>
      <c r="N1406">
        <v>240001</v>
      </c>
      <c r="O1406">
        <v>100000</v>
      </c>
      <c r="P1406">
        <v>0</v>
      </c>
      <c r="Q1406">
        <v>0</v>
      </c>
      <c r="R1406">
        <v>0</v>
      </c>
    </row>
    <row r="1407" spans="1:18" x14ac:dyDescent="0.25">
      <c r="A1407" s="3">
        <v>43472</v>
      </c>
      <c r="B1407">
        <v>4000</v>
      </c>
      <c r="C1407">
        <v>500</v>
      </c>
      <c r="D1407">
        <v>100</v>
      </c>
      <c r="E1407">
        <v>0</v>
      </c>
      <c r="F1407">
        <v>13000</v>
      </c>
      <c r="G1407">
        <v>1000</v>
      </c>
      <c r="H1407">
        <v>2000</v>
      </c>
      <c r="I1407">
        <v>400</v>
      </c>
      <c r="J1407">
        <v>0</v>
      </c>
      <c r="K1407">
        <v>0</v>
      </c>
      <c r="L1407">
        <v>0</v>
      </c>
      <c r="M1407">
        <v>-8200</v>
      </c>
      <c r="N1407">
        <v>240001</v>
      </c>
      <c r="O1407">
        <v>100000</v>
      </c>
      <c r="P1407">
        <v>0</v>
      </c>
      <c r="Q1407">
        <v>0</v>
      </c>
      <c r="R1407">
        <v>0</v>
      </c>
    </row>
    <row r="1408" spans="1:18" x14ac:dyDescent="0.25">
      <c r="A1408" s="3">
        <v>43473</v>
      </c>
      <c r="B1408">
        <v>4000</v>
      </c>
      <c r="C1408">
        <v>500</v>
      </c>
      <c r="D1408">
        <v>100</v>
      </c>
      <c r="E1408">
        <v>0</v>
      </c>
      <c r="F1408">
        <v>13000</v>
      </c>
      <c r="G1408">
        <v>1000</v>
      </c>
      <c r="H1408">
        <v>2000</v>
      </c>
      <c r="I1408">
        <v>400</v>
      </c>
      <c r="J1408">
        <v>0</v>
      </c>
      <c r="K1408">
        <v>0</v>
      </c>
      <c r="L1408">
        <v>0</v>
      </c>
      <c r="M1408">
        <v>-8200</v>
      </c>
      <c r="N1408">
        <v>240001</v>
      </c>
      <c r="O1408">
        <v>100000</v>
      </c>
      <c r="P1408">
        <v>0</v>
      </c>
      <c r="Q1408">
        <v>0</v>
      </c>
      <c r="R1408">
        <v>0</v>
      </c>
    </row>
    <row r="1409" spans="1:18" x14ac:dyDescent="0.25">
      <c r="A1409" s="3">
        <v>43474</v>
      </c>
      <c r="B1409">
        <v>4000</v>
      </c>
      <c r="C1409">
        <v>500</v>
      </c>
      <c r="D1409">
        <v>100</v>
      </c>
      <c r="E1409">
        <v>0</v>
      </c>
      <c r="F1409">
        <v>13000</v>
      </c>
      <c r="G1409">
        <v>1000</v>
      </c>
      <c r="H1409">
        <v>2000</v>
      </c>
      <c r="I1409">
        <v>400</v>
      </c>
      <c r="J1409">
        <v>0</v>
      </c>
      <c r="K1409">
        <v>0</v>
      </c>
      <c r="L1409">
        <v>0</v>
      </c>
      <c r="M1409">
        <v>-8200</v>
      </c>
      <c r="N1409">
        <v>240001</v>
      </c>
      <c r="O1409">
        <v>100000</v>
      </c>
      <c r="P1409">
        <v>0</v>
      </c>
      <c r="Q1409">
        <v>0</v>
      </c>
      <c r="R1409">
        <v>0</v>
      </c>
    </row>
    <row r="1410" spans="1:18" x14ac:dyDescent="0.25">
      <c r="A1410" s="3">
        <v>43475</v>
      </c>
      <c r="B1410">
        <v>4000</v>
      </c>
      <c r="C1410">
        <v>500</v>
      </c>
      <c r="D1410">
        <v>100</v>
      </c>
      <c r="E1410">
        <v>0</v>
      </c>
      <c r="F1410">
        <v>13000</v>
      </c>
      <c r="G1410">
        <v>1000</v>
      </c>
      <c r="H1410">
        <v>2000</v>
      </c>
      <c r="I1410">
        <v>400</v>
      </c>
      <c r="J1410">
        <v>0</v>
      </c>
      <c r="K1410">
        <v>0</v>
      </c>
      <c r="L1410">
        <v>0</v>
      </c>
      <c r="M1410">
        <v>-8200</v>
      </c>
      <c r="N1410">
        <v>240001</v>
      </c>
      <c r="O1410">
        <v>100000</v>
      </c>
      <c r="P1410">
        <v>0</v>
      </c>
      <c r="Q1410">
        <v>0</v>
      </c>
      <c r="R1410">
        <v>0</v>
      </c>
    </row>
    <row r="1411" spans="1:18" x14ac:dyDescent="0.25">
      <c r="A1411" s="3">
        <v>43476</v>
      </c>
      <c r="B1411">
        <v>4000</v>
      </c>
      <c r="C1411">
        <v>500</v>
      </c>
      <c r="D1411">
        <v>100</v>
      </c>
      <c r="E1411">
        <v>0</v>
      </c>
      <c r="F1411">
        <v>13000</v>
      </c>
      <c r="G1411">
        <v>1000</v>
      </c>
      <c r="H1411">
        <v>2000</v>
      </c>
      <c r="I1411">
        <v>400</v>
      </c>
      <c r="J1411">
        <v>0</v>
      </c>
      <c r="K1411">
        <v>0</v>
      </c>
      <c r="L1411">
        <v>0</v>
      </c>
      <c r="M1411">
        <v>-8200</v>
      </c>
      <c r="N1411">
        <v>240001</v>
      </c>
      <c r="O1411">
        <v>100000</v>
      </c>
      <c r="P1411">
        <v>0</v>
      </c>
      <c r="Q1411">
        <v>0</v>
      </c>
      <c r="R1411">
        <v>0</v>
      </c>
    </row>
    <row r="1412" spans="1:18" x14ac:dyDescent="0.25">
      <c r="A1412" s="3">
        <v>43479</v>
      </c>
      <c r="B1412">
        <v>4000</v>
      </c>
      <c r="C1412">
        <v>500</v>
      </c>
      <c r="D1412">
        <v>100</v>
      </c>
      <c r="E1412">
        <v>0</v>
      </c>
      <c r="F1412">
        <v>13000</v>
      </c>
      <c r="G1412">
        <v>1000</v>
      </c>
      <c r="H1412">
        <v>2000</v>
      </c>
      <c r="I1412">
        <v>400</v>
      </c>
      <c r="J1412">
        <v>0</v>
      </c>
      <c r="K1412">
        <v>0</v>
      </c>
      <c r="L1412">
        <v>0</v>
      </c>
      <c r="M1412">
        <v>-8200</v>
      </c>
      <c r="N1412">
        <v>240001</v>
      </c>
      <c r="O1412">
        <v>100000</v>
      </c>
      <c r="P1412">
        <v>0</v>
      </c>
      <c r="Q1412">
        <v>0</v>
      </c>
      <c r="R1412">
        <v>0</v>
      </c>
    </row>
    <row r="1413" spans="1:18" x14ac:dyDescent="0.25">
      <c r="A1413" s="3">
        <v>43480</v>
      </c>
      <c r="B1413">
        <v>4000</v>
      </c>
      <c r="C1413">
        <v>500</v>
      </c>
      <c r="D1413">
        <v>100</v>
      </c>
      <c r="E1413">
        <v>0</v>
      </c>
      <c r="F1413">
        <v>13000</v>
      </c>
      <c r="G1413">
        <v>1000</v>
      </c>
      <c r="H1413">
        <v>2000</v>
      </c>
      <c r="I1413">
        <v>400</v>
      </c>
      <c r="J1413">
        <v>0</v>
      </c>
      <c r="K1413">
        <v>0</v>
      </c>
      <c r="L1413">
        <v>0</v>
      </c>
      <c r="M1413">
        <v>-8200</v>
      </c>
      <c r="N1413">
        <v>240001</v>
      </c>
      <c r="O1413">
        <v>100000</v>
      </c>
      <c r="P1413">
        <v>0</v>
      </c>
      <c r="Q1413">
        <v>0</v>
      </c>
      <c r="R1413">
        <v>0</v>
      </c>
    </row>
    <row r="1414" spans="1:18" x14ac:dyDescent="0.25">
      <c r="A1414" s="3">
        <v>43481</v>
      </c>
      <c r="B1414">
        <v>4000</v>
      </c>
      <c r="C1414">
        <v>500</v>
      </c>
      <c r="D1414">
        <v>100</v>
      </c>
      <c r="E1414">
        <v>0</v>
      </c>
      <c r="F1414">
        <v>13000</v>
      </c>
      <c r="G1414">
        <v>1000</v>
      </c>
      <c r="H1414">
        <v>2000</v>
      </c>
      <c r="I1414">
        <v>400</v>
      </c>
      <c r="J1414">
        <v>0</v>
      </c>
      <c r="K1414">
        <v>0</v>
      </c>
      <c r="L1414">
        <v>0</v>
      </c>
      <c r="M1414">
        <v>-8200</v>
      </c>
      <c r="N1414">
        <v>240001</v>
      </c>
      <c r="O1414">
        <v>100000</v>
      </c>
      <c r="P1414">
        <v>0</v>
      </c>
      <c r="Q1414">
        <v>0</v>
      </c>
      <c r="R1414">
        <v>0</v>
      </c>
    </row>
    <row r="1415" spans="1:18" x14ac:dyDescent="0.25">
      <c r="A1415" s="3">
        <v>43482</v>
      </c>
      <c r="B1415">
        <v>4000</v>
      </c>
      <c r="C1415">
        <v>500</v>
      </c>
      <c r="D1415">
        <v>100</v>
      </c>
      <c r="E1415">
        <v>0</v>
      </c>
      <c r="F1415">
        <v>13000</v>
      </c>
      <c r="G1415">
        <v>1000</v>
      </c>
      <c r="H1415">
        <v>2000</v>
      </c>
      <c r="I1415">
        <v>400</v>
      </c>
      <c r="J1415">
        <v>0</v>
      </c>
      <c r="K1415">
        <v>0</v>
      </c>
      <c r="L1415">
        <v>0</v>
      </c>
      <c r="M1415">
        <v>-8200</v>
      </c>
      <c r="N1415">
        <v>240001</v>
      </c>
      <c r="O1415">
        <v>100000</v>
      </c>
      <c r="P1415">
        <v>0</v>
      </c>
      <c r="Q1415">
        <v>0</v>
      </c>
      <c r="R1415">
        <v>0</v>
      </c>
    </row>
    <row r="1416" spans="1:18" x14ac:dyDescent="0.25">
      <c r="A1416" s="3">
        <v>43483</v>
      </c>
      <c r="B1416">
        <v>4000</v>
      </c>
      <c r="C1416">
        <v>500</v>
      </c>
      <c r="D1416">
        <v>100</v>
      </c>
      <c r="E1416">
        <v>0</v>
      </c>
      <c r="F1416">
        <v>13000</v>
      </c>
      <c r="G1416">
        <v>1000</v>
      </c>
      <c r="H1416">
        <v>2000</v>
      </c>
      <c r="I1416">
        <v>400</v>
      </c>
      <c r="J1416">
        <v>0</v>
      </c>
      <c r="K1416">
        <v>0</v>
      </c>
      <c r="L1416">
        <v>0</v>
      </c>
      <c r="M1416">
        <v>-8200</v>
      </c>
      <c r="N1416">
        <v>240001</v>
      </c>
      <c r="O1416">
        <v>100000</v>
      </c>
      <c r="P1416">
        <v>0</v>
      </c>
      <c r="Q1416">
        <v>0</v>
      </c>
      <c r="R1416">
        <v>0</v>
      </c>
    </row>
    <row r="1417" spans="1:18" x14ac:dyDescent="0.25">
      <c r="A1417" s="3">
        <v>43486</v>
      </c>
      <c r="B1417">
        <v>4000</v>
      </c>
      <c r="C1417">
        <v>500</v>
      </c>
      <c r="D1417">
        <v>100</v>
      </c>
      <c r="E1417">
        <v>0</v>
      </c>
      <c r="F1417">
        <v>13000</v>
      </c>
      <c r="G1417">
        <v>1000</v>
      </c>
      <c r="H1417">
        <v>2000</v>
      </c>
      <c r="I1417">
        <v>400</v>
      </c>
      <c r="J1417">
        <v>0</v>
      </c>
      <c r="K1417">
        <v>0</v>
      </c>
      <c r="L1417">
        <v>0</v>
      </c>
      <c r="M1417">
        <v>-8200</v>
      </c>
      <c r="N1417">
        <v>240001</v>
      </c>
      <c r="O1417">
        <v>100000</v>
      </c>
      <c r="P1417">
        <v>0</v>
      </c>
      <c r="Q1417">
        <v>0</v>
      </c>
      <c r="R1417">
        <v>0</v>
      </c>
    </row>
    <row r="1418" spans="1:18" x14ac:dyDescent="0.25">
      <c r="A1418" s="3">
        <v>43487</v>
      </c>
      <c r="B1418">
        <v>4000</v>
      </c>
      <c r="C1418">
        <v>500</v>
      </c>
      <c r="D1418">
        <v>100</v>
      </c>
      <c r="E1418">
        <v>0</v>
      </c>
      <c r="F1418">
        <v>13000</v>
      </c>
      <c r="G1418">
        <v>1000</v>
      </c>
      <c r="H1418">
        <v>2000</v>
      </c>
      <c r="I1418">
        <v>400</v>
      </c>
      <c r="J1418">
        <v>0</v>
      </c>
      <c r="K1418">
        <v>0</v>
      </c>
      <c r="L1418">
        <v>0</v>
      </c>
      <c r="M1418">
        <v>-8200</v>
      </c>
      <c r="N1418">
        <v>240001</v>
      </c>
      <c r="O1418">
        <v>100000</v>
      </c>
      <c r="P1418">
        <v>0</v>
      </c>
      <c r="Q1418">
        <v>0</v>
      </c>
      <c r="R1418">
        <v>0</v>
      </c>
    </row>
    <row r="1419" spans="1:18" x14ac:dyDescent="0.25">
      <c r="A1419" s="3">
        <v>43488</v>
      </c>
      <c r="B1419">
        <v>4000</v>
      </c>
      <c r="C1419">
        <v>500</v>
      </c>
      <c r="D1419">
        <v>100</v>
      </c>
      <c r="E1419">
        <v>0</v>
      </c>
      <c r="F1419">
        <v>13000</v>
      </c>
      <c r="G1419">
        <v>1000</v>
      </c>
      <c r="H1419">
        <v>2000</v>
      </c>
      <c r="I1419">
        <v>400</v>
      </c>
      <c r="J1419">
        <v>0</v>
      </c>
      <c r="K1419">
        <v>0</v>
      </c>
      <c r="L1419">
        <v>0</v>
      </c>
      <c r="M1419">
        <v>-8200</v>
      </c>
      <c r="N1419">
        <v>240001</v>
      </c>
      <c r="O1419">
        <v>100000</v>
      </c>
      <c r="P1419">
        <v>0</v>
      </c>
      <c r="Q1419">
        <v>0</v>
      </c>
      <c r="R1419">
        <v>0</v>
      </c>
    </row>
    <row r="1420" spans="1:18" x14ac:dyDescent="0.25">
      <c r="A1420" s="3">
        <v>43489</v>
      </c>
      <c r="B1420">
        <v>4000</v>
      </c>
      <c r="C1420">
        <v>500</v>
      </c>
      <c r="D1420">
        <v>100</v>
      </c>
      <c r="E1420">
        <v>0</v>
      </c>
      <c r="F1420">
        <v>13000</v>
      </c>
      <c r="G1420">
        <v>1000</v>
      </c>
      <c r="H1420">
        <v>2000</v>
      </c>
      <c r="I1420">
        <v>400</v>
      </c>
      <c r="J1420">
        <v>0</v>
      </c>
      <c r="K1420">
        <v>0</v>
      </c>
      <c r="L1420">
        <v>0</v>
      </c>
      <c r="M1420">
        <v>-8200</v>
      </c>
      <c r="N1420">
        <v>240001</v>
      </c>
      <c r="O1420">
        <v>100000</v>
      </c>
      <c r="P1420">
        <v>0</v>
      </c>
      <c r="Q1420">
        <v>0</v>
      </c>
      <c r="R1420">
        <v>0</v>
      </c>
    </row>
    <row r="1421" spans="1:18" x14ac:dyDescent="0.25">
      <c r="A1421" s="3">
        <v>43490</v>
      </c>
      <c r="B1421">
        <v>4000</v>
      </c>
      <c r="C1421">
        <v>500</v>
      </c>
      <c r="D1421">
        <v>100</v>
      </c>
      <c r="E1421">
        <v>0</v>
      </c>
      <c r="F1421">
        <v>13000</v>
      </c>
      <c r="G1421">
        <v>1000</v>
      </c>
      <c r="H1421">
        <v>2000</v>
      </c>
      <c r="I1421">
        <v>400</v>
      </c>
      <c r="J1421">
        <v>0</v>
      </c>
      <c r="K1421">
        <v>0</v>
      </c>
      <c r="L1421">
        <v>0</v>
      </c>
      <c r="M1421">
        <v>-8200</v>
      </c>
      <c r="N1421">
        <v>240001</v>
      </c>
      <c r="O1421">
        <v>100000</v>
      </c>
      <c r="P1421">
        <v>0</v>
      </c>
      <c r="Q1421">
        <v>0</v>
      </c>
      <c r="R1421">
        <v>0</v>
      </c>
    </row>
    <row r="1422" spans="1:18" x14ac:dyDescent="0.25">
      <c r="A1422" s="3">
        <v>43493</v>
      </c>
      <c r="B1422">
        <v>4000</v>
      </c>
      <c r="C1422">
        <v>500</v>
      </c>
      <c r="D1422">
        <v>100</v>
      </c>
      <c r="E1422">
        <v>0</v>
      </c>
      <c r="F1422">
        <v>13000</v>
      </c>
      <c r="G1422">
        <v>1000</v>
      </c>
      <c r="H1422">
        <v>2000</v>
      </c>
      <c r="I1422">
        <v>400</v>
      </c>
      <c r="J1422">
        <v>0</v>
      </c>
      <c r="K1422">
        <v>0</v>
      </c>
      <c r="L1422">
        <v>0</v>
      </c>
      <c r="M1422">
        <v>-8200</v>
      </c>
      <c r="N1422">
        <v>240001</v>
      </c>
      <c r="O1422">
        <v>100000</v>
      </c>
      <c r="P1422">
        <v>0</v>
      </c>
      <c r="Q1422">
        <v>0</v>
      </c>
      <c r="R1422">
        <v>0</v>
      </c>
    </row>
    <row r="1423" spans="1:18" x14ac:dyDescent="0.25">
      <c r="A1423" s="3">
        <v>43494</v>
      </c>
      <c r="B1423">
        <v>4000</v>
      </c>
      <c r="C1423">
        <v>500</v>
      </c>
      <c r="D1423">
        <v>100</v>
      </c>
      <c r="E1423">
        <v>0</v>
      </c>
      <c r="F1423">
        <v>13000</v>
      </c>
      <c r="G1423">
        <v>1000</v>
      </c>
      <c r="H1423">
        <v>2000</v>
      </c>
      <c r="I1423">
        <v>400</v>
      </c>
      <c r="J1423">
        <v>0</v>
      </c>
      <c r="K1423">
        <v>0</v>
      </c>
      <c r="L1423">
        <v>0</v>
      </c>
      <c r="M1423">
        <v>-8200</v>
      </c>
      <c r="N1423">
        <v>240001</v>
      </c>
      <c r="O1423">
        <v>100000</v>
      </c>
      <c r="P1423">
        <v>0</v>
      </c>
      <c r="Q1423">
        <v>0</v>
      </c>
      <c r="R1423">
        <v>0</v>
      </c>
    </row>
    <row r="1424" spans="1:18" x14ac:dyDescent="0.25">
      <c r="A1424" s="3">
        <v>43495</v>
      </c>
      <c r="B1424">
        <v>4000</v>
      </c>
      <c r="C1424">
        <v>500</v>
      </c>
      <c r="D1424">
        <v>100</v>
      </c>
      <c r="E1424">
        <v>0</v>
      </c>
      <c r="F1424">
        <v>13000</v>
      </c>
      <c r="G1424">
        <v>1000</v>
      </c>
      <c r="H1424">
        <v>2000</v>
      </c>
      <c r="I1424">
        <v>400</v>
      </c>
      <c r="J1424">
        <v>0</v>
      </c>
      <c r="K1424">
        <v>0</v>
      </c>
      <c r="L1424">
        <v>0</v>
      </c>
      <c r="M1424">
        <v>-8200</v>
      </c>
      <c r="N1424">
        <v>240001</v>
      </c>
      <c r="O1424">
        <v>100000</v>
      </c>
      <c r="P1424">
        <v>0</v>
      </c>
      <c r="Q1424">
        <v>0</v>
      </c>
      <c r="R1424">
        <v>0</v>
      </c>
    </row>
    <row r="1425" spans="1:18" x14ac:dyDescent="0.25">
      <c r="A1425" s="3">
        <v>43496</v>
      </c>
      <c r="B1425">
        <v>4000</v>
      </c>
      <c r="C1425">
        <v>500</v>
      </c>
      <c r="D1425">
        <v>100</v>
      </c>
      <c r="E1425">
        <v>0</v>
      </c>
      <c r="F1425">
        <v>13000</v>
      </c>
      <c r="G1425">
        <v>1000</v>
      </c>
      <c r="H1425">
        <v>2000</v>
      </c>
      <c r="I1425">
        <v>400</v>
      </c>
      <c r="J1425">
        <v>0</v>
      </c>
      <c r="K1425">
        <v>0</v>
      </c>
      <c r="L1425">
        <v>0</v>
      </c>
      <c r="M1425">
        <v>-8200</v>
      </c>
      <c r="N1425">
        <v>240001</v>
      </c>
      <c r="O1425">
        <v>100000</v>
      </c>
      <c r="P1425">
        <v>0</v>
      </c>
      <c r="Q1425">
        <v>0</v>
      </c>
      <c r="R1425">
        <v>0</v>
      </c>
    </row>
    <row r="1426" spans="1:18" x14ac:dyDescent="0.25">
      <c r="A1426" s="3">
        <v>43497</v>
      </c>
      <c r="B1426">
        <v>4000</v>
      </c>
      <c r="C1426">
        <v>500</v>
      </c>
      <c r="D1426">
        <v>100</v>
      </c>
      <c r="E1426">
        <v>0</v>
      </c>
      <c r="F1426">
        <v>13000</v>
      </c>
      <c r="G1426">
        <v>1000</v>
      </c>
      <c r="H1426">
        <v>2000</v>
      </c>
      <c r="I1426">
        <v>400</v>
      </c>
      <c r="J1426">
        <v>0</v>
      </c>
      <c r="K1426">
        <v>0</v>
      </c>
      <c r="L1426">
        <v>0</v>
      </c>
      <c r="M1426">
        <v>-8200</v>
      </c>
      <c r="N1426">
        <v>240001</v>
      </c>
      <c r="O1426">
        <v>100000</v>
      </c>
      <c r="P1426">
        <v>0</v>
      </c>
      <c r="Q1426">
        <v>0</v>
      </c>
      <c r="R1426">
        <v>0</v>
      </c>
    </row>
    <row r="1427" spans="1:18" x14ac:dyDescent="0.25">
      <c r="A1427" s="3">
        <v>43500</v>
      </c>
      <c r="B1427">
        <v>4000</v>
      </c>
      <c r="C1427">
        <v>500</v>
      </c>
      <c r="D1427">
        <v>100</v>
      </c>
      <c r="E1427">
        <v>0</v>
      </c>
      <c r="F1427">
        <v>13000</v>
      </c>
      <c r="G1427">
        <v>1000</v>
      </c>
      <c r="H1427">
        <v>2000</v>
      </c>
      <c r="I1427">
        <v>400</v>
      </c>
      <c r="J1427">
        <v>0</v>
      </c>
      <c r="K1427">
        <v>0</v>
      </c>
      <c r="L1427">
        <v>0</v>
      </c>
      <c r="M1427">
        <v>-8200</v>
      </c>
      <c r="N1427">
        <v>240001</v>
      </c>
      <c r="O1427">
        <v>100000</v>
      </c>
      <c r="P1427">
        <v>0</v>
      </c>
      <c r="Q1427">
        <v>0</v>
      </c>
      <c r="R1427">
        <v>0</v>
      </c>
    </row>
    <row r="1428" spans="1:18" x14ac:dyDescent="0.25">
      <c r="A1428" s="3">
        <v>43501</v>
      </c>
      <c r="B1428">
        <v>4000</v>
      </c>
      <c r="C1428">
        <v>500</v>
      </c>
      <c r="D1428">
        <v>100</v>
      </c>
      <c r="E1428">
        <v>0</v>
      </c>
      <c r="F1428">
        <v>13000</v>
      </c>
      <c r="G1428">
        <v>1000</v>
      </c>
      <c r="H1428">
        <v>2000</v>
      </c>
      <c r="I1428">
        <v>400</v>
      </c>
      <c r="J1428">
        <v>0</v>
      </c>
      <c r="K1428">
        <v>0</v>
      </c>
      <c r="L1428">
        <v>0</v>
      </c>
      <c r="M1428">
        <v>-8200</v>
      </c>
      <c r="N1428">
        <v>240001</v>
      </c>
      <c r="O1428">
        <v>100000</v>
      </c>
      <c r="P1428">
        <v>0</v>
      </c>
      <c r="Q1428">
        <v>0</v>
      </c>
      <c r="R1428">
        <v>0</v>
      </c>
    </row>
    <row r="1429" spans="1:18" x14ac:dyDescent="0.25">
      <c r="A1429" s="3">
        <v>43502</v>
      </c>
      <c r="B1429">
        <v>4000</v>
      </c>
      <c r="C1429">
        <v>500</v>
      </c>
      <c r="D1429">
        <v>100</v>
      </c>
      <c r="E1429">
        <v>0</v>
      </c>
      <c r="F1429">
        <v>13000</v>
      </c>
      <c r="G1429">
        <v>1000</v>
      </c>
      <c r="H1429">
        <v>2000</v>
      </c>
      <c r="I1429">
        <v>400</v>
      </c>
      <c r="J1429">
        <v>0</v>
      </c>
      <c r="K1429">
        <v>0</v>
      </c>
      <c r="L1429">
        <v>0</v>
      </c>
      <c r="M1429">
        <v>-8200</v>
      </c>
      <c r="N1429">
        <v>240001</v>
      </c>
      <c r="O1429">
        <v>100000</v>
      </c>
      <c r="P1429">
        <v>0</v>
      </c>
      <c r="Q1429">
        <v>0</v>
      </c>
      <c r="R1429">
        <v>0</v>
      </c>
    </row>
    <row r="1430" spans="1:18" x14ac:dyDescent="0.25">
      <c r="A1430" s="3">
        <v>43503</v>
      </c>
      <c r="B1430">
        <v>4000</v>
      </c>
      <c r="C1430">
        <v>500</v>
      </c>
      <c r="D1430">
        <v>100</v>
      </c>
      <c r="E1430">
        <v>0</v>
      </c>
      <c r="F1430">
        <v>13000</v>
      </c>
      <c r="G1430">
        <v>1000</v>
      </c>
      <c r="H1430">
        <v>2000</v>
      </c>
      <c r="I1430">
        <v>400</v>
      </c>
      <c r="J1430">
        <v>0</v>
      </c>
      <c r="K1430">
        <v>0</v>
      </c>
      <c r="L1430">
        <v>0</v>
      </c>
      <c r="M1430">
        <v>-8200</v>
      </c>
      <c r="N1430">
        <v>240001</v>
      </c>
      <c r="O1430">
        <v>100000</v>
      </c>
      <c r="P1430">
        <v>0</v>
      </c>
      <c r="Q1430">
        <v>0</v>
      </c>
      <c r="R1430">
        <v>0</v>
      </c>
    </row>
    <row r="1431" spans="1:18" x14ac:dyDescent="0.25">
      <c r="A1431" s="3">
        <v>43504</v>
      </c>
      <c r="B1431">
        <v>4000</v>
      </c>
      <c r="C1431">
        <v>500</v>
      </c>
      <c r="D1431">
        <v>100</v>
      </c>
      <c r="E1431">
        <v>0</v>
      </c>
      <c r="F1431">
        <v>13000</v>
      </c>
      <c r="G1431">
        <v>1000</v>
      </c>
      <c r="H1431">
        <v>2000</v>
      </c>
      <c r="I1431">
        <v>400</v>
      </c>
      <c r="J1431">
        <v>0</v>
      </c>
      <c r="K1431">
        <v>0</v>
      </c>
      <c r="L1431">
        <v>0</v>
      </c>
      <c r="M1431">
        <v>-8200</v>
      </c>
      <c r="N1431">
        <v>240001</v>
      </c>
      <c r="O1431">
        <v>100000</v>
      </c>
      <c r="P1431">
        <v>0</v>
      </c>
      <c r="Q1431">
        <v>0</v>
      </c>
      <c r="R1431">
        <v>0</v>
      </c>
    </row>
    <row r="1432" spans="1:18" x14ac:dyDescent="0.25">
      <c r="A1432" s="3">
        <v>43507</v>
      </c>
      <c r="B1432">
        <v>4000</v>
      </c>
      <c r="C1432">
        <v>500</v>
      </c>
      <c r="D1432">
        <v>100</v>
      </c>
      <c r="E1432">
        <v>0</v>
      </c>
      <c r="F1432">
        <v>13000</v>
      </c>
      <c r="G1432">
        <v>1000</v>
      </c>
      <c r="H1432">
        <v>2000</v>
      </c>
      <c r="I1432">
        <v>400</v>
      </c>
      <c r="J1432">
        <v>0</v>
      </c>
      <c r="K1432">
        <v>0</v>
      </c>
      <c r="L1432">
        <v>0</v>
      </c>
      <c r="M1432">
        <v>-8200</v>
      </c>
      <c r="N1432">
        <v>240001</v>
      </c>
      <c r="O1432">
        <v>100000</v>
      </c>
      <c r="P1432">
        <v>0</v>
      </c>
      <c r="Q1432">
        <v>0</v>
      </c>
      <c r="R1432">
        <v>0</v>
      </c>
    </row>
    <row r="1433" spans="1:18" x14ac:dyDescent="0.25">
      <c r="A1433" s="3">
        <v>43508</v>
      </c>
      <c r="B1433">
        <v>4000</v>
      </c>
      <c r="C1433">
        <v>500</v>
      </c>
      <c r="D1433">
        <v>100</v>
      </c>
      <c r="E1433">
        <v>0</v>
      </c>
      <c r="F1433">
        <v>13000</v>
      </c>
      <c r="G1433">
        <v>1000</v>
      </c>
      <c r="H1433">
        <v>2000</v>
      </c>
      <c r="I1433">
        <v>400</v>
      </c>
      <c r="J1433">
        <v>0</v>
      </c>
      <c r="K1433">
        <v>0</v>
      </c>
      <c r="L1433">
        <v>0</v>
      </c>
      <c r="M1433">
        <v>-8200</v>
      </c>
      <c r="N1433">
        <v>240001</v>
      </c>
      <c r="O1433">
        <v>100000</v>
      </c>
      <c r="P1433">
        <v>0</v>
      </c>
      <c r="Q1433">
        <v>0</v>
      </c>
      <c r="R1433">
        <v>0</v>
      </c>
    </row>
    <row r="1434" spans="1:18" x14ac:dyDescent="0.25">
      <c r="A1434" s="3">
        <v>43509</v>
      </c>
      <c r="B1434">
        <v>4000</v>
      </c>
      <c r="C1434">
        <v>500</v>
      </c>
      <c r="D1434">
        <v>100</v>
      </c>
      <c r="E1434">
        <v>0</v>
      </c>
      <c r="F1434">
        <v>13000</v>
      </c>
      <c r="G1434">
        <v>1000</v>
      </c>
      <c r="H1434">
        <v>2000</v>
      </c>
      <c r="I1434">
        <v>400</v>
      </c>
      <c r="J1434">
        <v>0</v>
      </c>
      <c r="K1434">
        <v>0</v>
      </c>
      <c r="L1434">
        <v>0</v>
      </c>
      <c r="M1434">
        <v>-8200</v>
      </c>
      <c r="N1434">
        <v>240001</v>
      </c>
      <c r="O1434">
        <v>100000</v>
      </c>
      <c r="P1434">
        <v>0</v>
      </c>
      <c r="Q1434">
        <v>0</v>
      </c>
      <c r="R1434">
        <v>0</v>
      </c>
    </row>
    <row r="1435" spans="1:18" x14ac:dyDescent="0.25">
      <c r="A1435" s="3">
        <v>43510</v>
      </c>
      <c r="B1435">
        <v>4000</v>
      </c>
      <c r="C1435">
        <v>500</v>
      </c>
      <c r="D1435">
        <v>100</v>
      </c>
      <c r="E1435">
        <v>0</v>
      </c>
      <c r="F1435">
        <v>13000</v>
      </c>
      <c r="G1435">
        <v>1000</v>
      </c>
      <c r="H1435">
        <v>2000</v>
      </c>
      <c r="I1435">
        <v>400</v>
      </c>
      <c r="J1435">
        <v>0</v>
      </c>
      <c r="K1435">
        <v>0</v>
      </c>
      <c r="L1435">
        <v>0</v>
      </c>
      <c r="M1435">
        <v>-8200</v>
      </c>
      <c r="N1435">
        <v>240001</v>
      </c>
      <c r="O1435">
        <v>100000</v>
      </c>
      <c r="P1435">
        <v>0</v>
      </c>
      <c r="Q1435">
        <v>0</v>
      </c>
      <c r="R1435">
        <v>0</v>
      </c>
    </row>
    <row r="1436" spans="1:18" x14ac:dyDescent="0.25">
      <c r="A1436" s="3">
        <v>43511</v>
      </c>
      <c r="B1436">
        <v>4000</v>
      </c>
      <c r="C1436">
        <v>500</v>
      </c>
      <c r="D1436">
        <v>100</v>
      </c>
      <c r="E1436">
        <v>0</v>
      </c>
      <c r="F1436">
        <v>13000</v>
      </c>
      <c r="G1436">
        <v>1000</v>
      </c>
      <c r="H1436">
        <v>2000</v>
      </c>
      <c r="I1436">
        <v>400</v>
      </c>
      <c r="J1436">
        <v>0</v>
      </c>
      <c r="K1436">
        <v>0</v>
      </c>
      <c r="L1436">
        <v>0</v>
      </c>
      <c r="M1436">
        <v>-8200</v>
      </c>
      <c r="N1436">
        <v>240001</v>
      </c>
      <c r="O1436">
        <v>100000</v>
      </c>
      <c r="P1436">
        <v>0</v>
      </c>
      <c r="Q1436">
        <v>0</v>
      </c>
      <c r="R1436">
        <v>0</v>
      </c>
    </row>
    <row r="1437" spans="1:18" x14ac:dyDescent="0.25">
      <c r="A1437" s="3">
        <v>43514</v>
      </c>
      <c r="B1437">
        <v>4000</v>
      </c>
      <c r="C1437">
        <v>500</v>
      </c>
      <c r="D1437">
        <v>100</v>
      </c>
      <c r="E1437">
        <v>0</v>
      </c>
      <c r="F1437">
        <v>13000</v>
      </c>
      <c r="G1437">
        <v>1000</v>
      </c>
      <c r="H1437">
        <v>2000</v>
      </c>
      <c r="I1437">
        <v>400</v>
      </c>
      <c r="J1437">
        <v>0</v>
      </c>
      <c r="K1437">
        <v>0</v>
      </c>
      <c r="L1437">
        <v>0</v>
      </c>
      <c r="M1437">
        <v>-8200</v>
      </c>
      <c r="N1437">
        <v>240001</v>
      </c>
      <c r="O1437">
        <v>100000</v>
      </c>
      <c r="P1437">
        <v>0</v>
      </c>
      <c r="Q1437">
        <v>0</v>
      </c>
      <c r="R1437">
        <v>0</v>
      </c>
    </row>
    <row r="1438" spans="1:18" x14ac:dyDescent="0.25">
      <c r="A1438" s="3">
        <v>43515</v>
      </c>
      <c r="B1438">
        <v>4000</v>
      </c>
      <c r="C1438">
        <v>500</v>
      </c>
      <c r="D1438">
        <v>100</v>
      </c>
      <c r="E1438">
        <v>0</v>
      </c>
      <c r="F1438">
        <v>13000</v>
      </c>
      <c r="G1438">
        <v>1000</v>
      </c>
      <c r="H1438">
        <v>2000</v>
      </c>
      <c r="I1438">
        <v>400</v>
      </c>
      <c r="J1438">
        <v>0</v>
      </c>
      <c r="K1438">
        <v>0</v>
      </c>
      <c r="L1438">
        <v>0</v>
      </c>
      <c r="M1438">
        <v>-8200</v>
      </c>
      <c r="N1438">
        <v>240001</v>
      </c>
      <c r="O1438">
        <v>100000</v>
      </c>
      <c r="P1438">
        <v>0</v>
      </c>
      <c r="Q1438">
        <v>0</v>
      </c>
      <c r="R1438">
        <v>0</v>
      </c>
    </row>
    <row r="1439" spans="1:18" x14ac:dyDescent="0.25">
      <c r="A1439" s="3">
        <v>43516</v>
      </c>
      <c r="B1439">
        <v>4000</v>
      </c>
      <c r="C1439">
        <v>500</v>
      </c>
      <c r="D1439">
        <v>100</v>
      </c>
      <c r="E1439">
        <v>0</v>
      </c>
      <c r="F1439">
        <v>13000</v>
      </c>
      <c r="G1439">
        <v>1000</v>
      </c>
      <c r="H1439">
        <v>2000</v>
      </c>
      <c r="I1439">
        <v>400</v>
      </c>
      <c r="J1439">
        <v>0</v>
      </c>
      <c r="K1439">
        <v>0</v>
      </c>
      <c r="L1439">
        <v>0</v>
      </c>
      <c r="M1439">
        <v>-8200</v>
      </c>
      <c r="N1439">
        <v>240001</v>
      </c>
      <c r="O1439">
        <v>100000</v>
      </c>
      <c r="P1439">
        <v>0</v>
      </c>
      <c r="Q1439">
        <v>0</v>
      </c>
      <c r="R1439">
        <v>0</v>
      </c>
    </row>
    <row r="1440" spans="1:18" x14ac:dyDescent="0.25">
      <c r="A1440" s="3">
        <v>43517</v>
      </c>
      <c r="B1440">
        <v>4000</v>
      </c>
      <c r="C1440">
        <v>500</v>
      </c>
      <c r="D1440">
        <v>100</v>
      </c>
      <c r="E1440">
        <v>0</v>
      </c>
      <c r="F1440">
        <v>13000</v>
      </c>
      <c r="G1440">
        <v>1000</v>
      </c>
      <c r="H1440">
        <v>2000</v>
      </c>
      <c r="I1440">
        <v>400</v>
      </c>
      <c r="J1440">
        <v>0</v>
      </c>
      <c r="K1440">
        <v>0</v>
      </c>
      <c r="L1440">
        <v>0</v>
      </c>
      <c r="M1440">
        <v>-8200</v>
      </c>
      <c r="N1440">
        <v>240001</v>
      </c>
      <c r="O1440">
        <v>100000</v>
      </c>
      <c r="P1440">
        <v>0</v>
      </c>
      <c r="Q1440">
        <v>0</v>
      </c>
      <c r="R1440">
        <v>0</v>
      </c>
    </row>
    <row r="1441" spans="1:18" x14ac:dyDescent="0.25">
      <c r="A1441" s="3">
        <v>43518</v>
      </c>
      <c r="B1441">
        <v>4000</v>
      </c>
      <c r="C1441">
        <v>500</v>
      </c>
      <c r="D1441">
        <v>100</v>
      </c>
      <c r="E1441">
        <v>0</v>
      </c>
      <c r="F1441">
        <v>13000</v>
      </c>
      <c r="G1441">
        <v>1000</v>
      </c>
      <c r="H1441">
        <v>2000</v>
      </c>
      <c r="I1441">
        <v>400</v>
      </c>
      <c r="J1441">
        <v>0</v>
      </c>
      <c r="K1441">
        <v>0</v>
      </c>
      <c r="L1441">
        <v>0</v>
      </c>
      <c r="M1441">
        <v>-8200</v>
      </c>
      <c r="N1441">
        <v>240001</v>
      </c>
      <c r="O1441">
        <v>100000</v>
      </c>
      <c r="P1441">
        <v>0</v>
      </c>
      <c r="Q1441">
        <v>0</v>
      </c>
      <c r="R1441">
        <v>0</v>
      </c>
    </row>
    <row r="1442" spans="1:18" x14ac:dyDescent="0.25">
      <c r="A1442" s="3">
        <v>43521</v>
      </c>
      <c r="B1442">
        <v>4000</v>
      </c>
      <c r="C1442">
        <v>500</v>
      </c>
      <c r="D1442">
        <v>100</v>
      </c>
      <c r="E1442">
        <v>0</v>
      </c>
      <c r="F1442">
        <v>13000</v>
      </c>
      <c r="G1442">
        <v>1000</v>
      </c>
      <c r="H1442">
        <v>2000</v>
      </c>
      <c r="I1442">
        <v>400</v>
      </c>
      <c r="J1442">
        <v>0</v>
      </c>
      <c r="K1442">
        <v>0</v>
      </c>
      <c r="L1442">
        <v>0</v>
      </c>
      <c r="M1442">
        <v>-8200</v>
      </c>
      <c r="N1442">
        <v>240001</v>
      </c>
      <c r="O1442">
        <v>100000</v>
      </c>
      <c r="P1442">
        <v>0</v>
      </c>
      <c r="Q1442">
        <v>0</v>
      </c>
      <c r="R1442">
        <v>0</v>
      </c>
    </row>
    <row r="1443" spans="1:18" x14ac:dyDescent="0.25">
      <c r="A1443" s="3">
        <v>43522</v>
      </c>
      <c r="B1443">
        <v>4000</v>
      </c>
      <c r="C1443">
        <v>500</v>
      </c>
      <c r="D1443">
        <v>100</v>
      </c>
      <c r="E1443">
        <v>0</v>
      </c>
      <c r="F1443">
        <v>13000</v>
      </c>
      <c r="G1443">
        <v>1000</v>
      </c>
      <c r="H1443">
        <v>2000</v>
      </c>
      <c r="I1443">
        <v>400</v>
      </c>
      <c r="J1443">
        <v>0</v>
      </c>
      <c r="K1443">
        <v>0</v>
      </c>
      <c r="L1443">
        <v>0</v>
      </c>
      <c r="M1443">
        <v>-8200</v>
      </c>
      <c r="N1443">
        <v>240001</v>
      </c>
      <c r="O1443">
        <v>100000</v>
      </c>
      <c r="P1443">
        <v>0</v>
      </c>
      <c r="Q1443">
        <v>0</v>
      </c>
      <c r="R1443">
        <v>0</v>
      </c>
    </row>
    <row r="1444" spans="1:18" x14ac:dyDescent="0.25">
      <c r="A1444" s="3">
        <v>43523</v>
      </c>
      <c r="B1444">
        <v>4000</v>
      </c>
      <c r="C1444">
        <v>500</v>
      </c>
      <c r="D1444">
        <v>100</v>
      </c>
      <c r="E1444">
        <v>0</v>
      </c>
      <c r="F1444">
        <v>13000</v>
      </c>
      <c r="G1444">
        <v>1000</v>
      </c>
      <c r="H1444">
        <v>2000</v>
      </c>
      <c r="I1444">
        <v>400</v>
      </c>
      <c r="J1444">
        <v>0</v>
      </c>
      <c r="K1444">
        <v>0</v>
      </c>
      <c r="L1444">
        <v>0</v>
      </c>
      <c r="M1444">
        <v>-8200</v>
      </c>
      <c r="N1444">
        <v>240001</v>
      </c>
      <c r="O1444">
        <v>100000</v>
      </c>
      <c r="P1444">
        <v>0</v>
      </c>
      <c r="Q1444">
        <v>0</v>
      </c>
      <c r="R1444">
        <v>0</v>
      </c>
    </row>
    <row r="1445" spans="1:18" x14ac:dyDescent="0.25">
      <c r="A1445" s="3">
        <v>43524</v>
      </c>
      <c r="B1445">
        <v>4000</v>
      </c>
      <c r="C1445">
        <v>500</v>
      </c>
      <c r="D1445">
        <v>100</v>
      </c>
      <c r="E1445">
        <v>0</v>
      </c>
      <c r="F1445">
        <v>13000</v>
      </c>
      <c r="G1445">
        <v>1000</v>
      </c>
      <c r="H1445">
        <v>2000</v>
      </c>
      <c r="I1445">
        <v>400</v>
      </c>
      <c r="J1445">
        <v>0</v>
      </c>
      <c r="K1445">
        <v>0</v>
      </c>
      <c r="L1445">
        <v>0</v>
      </c>
      <c r="M1445">
        <v>-8200</v>
      </c>
      <c r="N1445">
        <v>240001</v>
      </c>
      <c r="O1445">
        <v>100000</v>
      </c>
      <c r="P1445">
        <v>0</v>
      </c>
      <c r="Q1445">
        <v>0</v>
      </c>
      <c r="R1445">
        <v>0</v>
      </c>
    </row>
    <row r="1446" spans="1:18" x14ac:dyDescent="0.25">
      <c r="A1446" s="3">
        <v>43525</v>
      </c>
      <c r="B1446">
        <v>4000</v>
      </c>
      <c r="C1446">
        <v>500</v>
      </c>
      <c r="D1446">
        <v>100</v>
      </c>
      <c r="E1446">
        <v>0</v>
      </c>
      <c r="F1446">
        <v>13000</v>
      </c>
      <c r="G1446">
        <v>1000</v>
      </c>
      <c r="H1446">
        <v>2000</v>
      </c>
      <c r="I1446">
        <v>400</v>
      </c>
      <c r="J1446">
        <v>0</v>
      </c>
      <c r="K1446">
        <v>0</v>
      </c>
      <c r="L1446">
        <v>0</v>
      </c>
      <c r="M1446">
        <v>-8200</v>
      </c>
      <c r="N1446">
        <v>240001</v>
      </c>
      <c r="O1446">
        <v>100000</v>
      </c>
      <c r="P1446">
        <v>0</v>
      </c>
      <c r="Q1446">
        <v>0</v>
      </c>
      <c r="R1446">
        <v>0</v>
      </c>
    </row>
    <row r="1447" spans="1:18" x14ac:dyDescent="0.25">
      <c r="A1447" s="3">
        <v>43528</v>
      </c>
      <c r="B1447">
        <v>4000</v>
      </c>
      <c r="C1447">
        <v>500</v>
      </c>
      <c r="D1447">
        <v>100</v>
      </c>
      <c r="E1447">
        <v>0</v>
      </c>
      <c r="F1447">
        <v>13000</v>
      </c>
      <c r="G1447">
        <v>1000</v>
      </c>
      <c r="H1447">
        <v>2000</v>
      </c>
      <c r="I1447">
        <v>400</v>
      </c>
      <c r="J1447">
        <v>0</v>
      </c>
      <c r="K1447">
        <v>0</v>
      </c>
      <c r="L1447">
        <v>0</v>
      </c>
      <c r="M1447">
        <v>-8200</v>
      </c>
      <c r="N1447">
        <v>240001</v>
      </c>
      <c r="O1447">
        <v>100000</v>
      </c>
      <c r="P1447">
        <v>0</v>
      </c>
      <c r="Q1447">
        <v>0</v>
      </c>
      <c r="R1447">
        <v>0</v>
      </c>
    </row>
    <row r="1448" spans="1:18" x14ac:dyDescent="0.25">
      <c r="A1448" s="3">
        <v>43529</v>
      </c>
      <c r="B1448">
        <v>4000</v>
      </c>
      <c r="C1448">
        <v>500</v>
      </c>
      <c r="D1448">
        <v>100</v>
      </c>
      <c r="E1448">
        <v>0</v>
      </c>
      <c r="F1448">
        <v>13000</v>
      </c>
      <c r="G1448">
        <v>1000</v>
      </c>
      <c r="H1448">
        <v>2000</v>
      </c>
      <c r="I1448">
        <v>400</v>
      </c>
      <c r="J1448">
        <v>0</v>
      </c>
      <c r="K1448">
        <v>0</v>
      </c>
      <c r="L1448">
        <v>0</v>
      </c>
      <c r="M1448">
        <v>-8200</v>
      </c>
      <c r="N1448">
        <v>240001</v>
      </c>
      <c r="O1448">
        <v>100000</v>
      </c>
      <c r="P1448">
        <v>0</v>
      </c>
      <c r="Q1448">
        <v>0</v>
      </c>
      <c r="R1448">
        <v>0</v>
      </c>
    </row>
    <row r="1449" spans="1:18" x14ac:dyDescent="0.25">
      <c r="A1449" s="3">
        <v>43530</v>
      </c>
      <c r="B1449">
        <v>4000</v>
      </c>
      <c r="C1449">
        <v>500</v>
      </c>
      <c r="D1449">
        <v>100</v>
      </c>
      <c r="E1449">
        <v>0</v>
      </c>
      <c r="F1449">
        <v>13000</v>
      </c>
      <c r="G1449">
        <v>1000</v>
      </c>
      <c r="H1449">
        <v>2000</v>
      </c>
      <c r="I1449">
        <v>400</v>
      </c>
      <c r="J1449">
        <v>0</v>
      </c>
      <c r="K1449">
        <v>0</v>
      </c>
      <c r="L1449">
        <v>0</v>
      </c>
      <c r="M1449">
        <v>-8200</v>
      </c>
      <c r="N1449">
        <v>240001</v>
      </c>
      <c r="O1449">
        <v>100000</v>
      </c>
      <c r="P1449">
        <v>0</v>
      </c>
      <c r="Q1449">
        <v>0</v>
      </c>
      <c r="R1449">
        <v>0</v>
      </c>
    </row>
    <row r="1450" spans="1:18" x14ac:dyDescent="0.25">
      <c r="A1450" s="3">
        <v>43531</v>
      </c>
      <c r="B1450">
        <v>4000</v>
      </c>
      <c r="C1450">
        <v>500</v>
      </c>
      <c r="D1450">
        <v>100</v>
      </c>
      <c r="E1450">
        <v>0</v>
      </c>
      <c r="F1450">
        <v>13000</v>
      </c>
      <c r="G1450">
        <v>1000</v>
      </c>
      <c r="H1450">
        <v>2000</v>
      </c>
      <c r="I1450">
        <v>400</v>
      </c>
      <c r="J1450">
        <v>0</v>
      </c>
      <c r="K1450">
        <v>0</v>
      </c>
      <c r="L1450">
        <v>0</v>
      </c>
      <c r="M1450">
        <v>-8200</v>
      </c>
      <c r="N1450">
        <v>240001</v>
      </c>
      <c r="O1450">
        <v>100000</v>
      </c>
      <c r="P1450">
        <v>0</v>
      </c>
      <c r="Q1450">
        <v>0</v>
      </c>
      <c r="R1450">
        <v>0</v>
      </c>
    </row>
    <row r="1451" spans="1:18" x14ac:dyDescent="0.25">
      <c r="A1451" s="3">
        <v>43532</v>
      </c>
      <c r="B1451">
        <v>4000</v>
      </c>
      <c r="C1451">
        <v>500</v>
      </c>
      <c r="D1451">
        <v>100</v>
      </c>
      <c r="E1451">
        <v>0</v>
      </c>
      <c r="F1451">
        <v>13000</v>
      </c>
      <c r="G1451">
        <v>1000</v>
      </c>
      <c r="H1451">
        <v>2000</v>
      </c>
      <c r="I1451">
        <v>400</v>
      </c>
      <c r="J1451">
        <v>0</v>
      </c>
      <c r="K1451">
        <v>0</v>
      </c>
      <c r="L1451">
        <v>0</v>
      </c>
      <c r="M1451">
        <v>-8200</v>
      </c>
      <c r="N1451">
        <v>240001</v>
      </c>
      <c r="O1451">
        <v>100000</v>
      </c>
      <c r="P1451">
        <v>0</v>
      </c>
      <c r="Q1451">
        <v>0</v>
      </c>
      <c r="R1451">
        <v>0</v>
      </c>
    </row>
    <row r="1452" spans="1:18" x14ac:dyDescent="0.25">
      <c r="A1452" s="3">
        <v>43535</v>
      </c>
      <c r="B1452">
        <v>4000</v>
      </c>
      <c r="C1452">
        <v>500</v>
      </c>
      <c r="D1452">
        <v>100</v>
      </c>
      <c r="E1452">
        <v>0</v>
      </c>
      <c r="F1452">
        <v>13000</v>
      </c>
      <c r="G1452">
        <v>1000</v>
      </c>
      <c r="H1452">
        <v>2000</v>
      </c>
      <c r="I1452">
        <v>400</v>
      </c>
      <c r="J1452">
        <v>0</v>
      </c>
      <c r="K1452">
        <v>0</v>
      </c>
      <c r="L1452">
        <v>0</v>
      </c>
      <c r="M1452">
        <v>-8200</v>
      </c>
      <c r="N1452">
        <v>240001</v>
      </c>
      <c r="O1452">
        <v>100000</v>
      </c>
      <c r="P1452">
        <v>0</v>
      </c>
      <c r="Q1452">
        <v>0</v>
      </c>
      <c r="R1452">
        <v>0</v>
      </c>
    </row>
    <row r="1453" spans="1:18" x14ac:dyDescent="0.25">
      <c r="A1453" s="3">
        <v>43536</v>
      </c>
      <c r="B1453">
        <v>4000</v>
      </c>
      <c r="C1453">
        <v>500</v>
      </c>
      <c r="D1453">
        <v>100</v>
      </c>
      <c r="E1453">
        <v>0</v>
      </c>
      <c r="F1453">
        <v>13000</v>
      </c>
      <c r="G1453">
        <v>1000</v>
      </c>
      <c r="H1453">
        <v>2000</v>
      </c>
      <c r="I1453">
        <v>400</v>
      </c>
      <c r="J1453">
        <v>0</v>
      </c>
      <c r="K1453">
        <v>0</v>
      </c>
      <c r="L1453">
        <v>0</v>
      </c>
      <c r="M1453">
        <v>-8200</v>
      </c>
      <c r="N1453">
        <v>240001</v>
      </c>
      <c r="O1453">
        <v>100000</v>
      </c>
      <c r="P1453">
        <v>0</v>
      </c>
      <c r="Q1453">
        <v>0</v>
      </c>
      <c r="R1453">
        <v>0</v>
      </c>
    </row>
    <row r="1454" spans="1:18" x14ac:dyDescent="0.25">
      <c r="A1454" s="3">
        <v>43537</v>
      </c>
      <c r="B1454">
        <v>4000</v>
      </c>
      <c r="C1454">
        <v>500</v>
      </c>
      <c r="D1454">
        <v>100</v>
      </c>
      <c r="E1454">
        <v>0</v>
      </c>
      <c r="F1454">
        <v>13000</v>
      </c>
      <c r="G1454">
        <v>1000</v>
      </c>
      <c r="H1454">
        <v>2000</v>
      </c>
      <c r="I1454">
        <v>400</v>
      </c>
      <c r="J1454">
        <v>0</v>
      </c>
      <c r="K1454">
        <v>0</v>
      </c>
      <c r="L1454">
        <v>0</v>
      </c>
      <c r="M1454">
        <v>-8200</v>
      </c>
      <c r="N1454">
        <v>240001</v>
      </c>
      <c r="O1454">
        <v>100000</v>
      </c>
      <c r="P1454">
        <v>0</v>
      </c>
      <c r="Q1454">
        <v>0</v>
      </c>
      <c r="R1454">
        <v>0</v>
      </c>
    </row>
    <row r="1455" spans="1:18" x14ac:dyDescent="0.25">
      <c r="A1455" s="3">
        <v>43538</v>
      </c>
      <c r="B1455">
        <v>4000</v>
      </c>
      <c r="C1455">
        <v>500</v>
      </c>
      <c r="D1455">
        <v>100</v>
      </c>
      <c r="E1455">
        <v>0</v>
      </c>
      <c r="F1455">
        <v>13000</v>
      </c>
      <c r="G1455">
        <v>1000</v>
      </c>
      <c r="H1455">
        <v>2000</v>
      </c>
      <c r="I1455">
        <v>400</v>
      </c>
      <c r="J1455">
        <v>0</v>
      </c>
      <c r="K1455">
        <v>0</v>
      </c>
      <c r="L1455">
        <v>0</v>
      </c>
      <c r="M1455">
        <v>-8200</v>
      </c>
      <c r="N1455">
        <v>240001</v>
      </c>
      <c r="O1455">
        <v>100000</v>
      </c>
      <c r="P1455">
        <v>0</v>
      </c>
      <c r="Q1455">
        <v>0</v>
      </c>
      <c r="R1455">
        <v>0</v>
      </c>
    </row>
    <row r="1456" spans="1:18" x14ac:dyDescent="0.25">
      <c r="A1456" s="3">
        <v>43539</v>
      </c>
      <c r="B1456">
        <v>4000</v>
      </c>
      <c r="C1456">
        <v>500</v>
      </c>
      <c r="D1456">
        <v>100</v>
      </c>
      <c r="E1456">
        <v>0</v>
      </c>
      <c r="F1456">
        <v>13000</v>
      </c>
      <c r="G1456">
        <v>1000</v>
      </c>
      <c r="H1456">
        <v>2000</v>
      </c>
      <c r="I1456">
        <v>400</v>
      </c>
      <c r="J1456">
        <v>0</v>
      </c>
      <c r="K1456">
        <v>0</v>
      </c>
      <c r="L1456">
        <v>0</v>
      </c>
      <c r="M1456">
        <v>-8200</v>
      </c>
      <c r="N1456">
        <v>240001</v>
      </c>
      <c r="O1456">
        <v>100000</v>
      </c>
      <c r="P1456">
        <v>0</v>
      </c>
      <c r="Q1456">
        <v>0</v>
      </c>
      <c r="R1456">
        <v>0</v>
      </c>
    </row>
    <row r="1457" spans="1:18" x14ac:dyDescent="0.25">
      <c r="A1457" s="3">
        <v>43542</v>
      </c>
      <c r="B1457">
        <v>4000</v>
      </c>
      <c r="C1457">
        <v>500</v>
      </c>
      <c r="D1457">
        <v>100</v>
      </c>
      <c r="E1457">
        <v>0</v>
      </c>
      <c r="F1457">
        <v>13000</v>
      </c>
      <c r="G1457">
        <v>1000</v>
      </c>
      <c r="H1457">
        <v>2000</v>
      </c>
      <c r="I1457">
        <v>400</v>
      </c>
      <c r="J1457">
        <v>0</v>
      </c>
      <c r="K1457">
        <v>0</v>
      </c>
      <c r="L1457">
        <v>0</v>
      </c>
      <c r="M1457">
        <v>-8200</v>
      </c>
      <c r="N1457">
        <v>240001</v>
      </c>
      <c r="O1457">
        <v>100000</v>
      </c>
      <c r="P1457">
        <v>0</v>
      </c>
      <c r="Q1457">
        <v>0</v>
      </c>
      <c r="R1457">
        <v>0</v>
      </c>
    </row>
    <row r="1458" spans="1:18" x14ac:dyDescent="0.25">
      <c r="A1458" s="3">
        <v>43543</v>
      </c>
      <c r="B1458">
        <v>4000</v>
      </c>
      <c r="C1458">
        <v>500</v>
      </c>
      <c r="D1458">
        <v>100</v>
      </c>
      <c r="E1458">
        <v>0</v>
      </c>
      <c r="F1458">
        <v>13000</v>
      </c>
      <c r="G1458">
        <v>1000</v>
      </c>
      <c r="H1458">
        <v>2000</v>
      </c>
      <c r="I1458">
        <v>400</v>
      </c>
      <c r="J1458">
        <v>0</v>
      </c>
      <c r="K1458">
        <v>0</v>
      </c>
      <c r="L1458">
        <v>0</v>
      </c>
      <c r="M1458">
        <v>-8200</v>
      </c>
      <c r="N1458">
        <v>240001</v>
      </c>
      <c r="O1458">
        <v>100000</v>
      </c>
      <c r="P1458">
        <v>0</v>
      </c>
      <c r="Q1458">
        <v>0</v>
      </c>
      <c r="R1458">
        <v>0</v>
      </c>
    </row>
    <row r="1459" spans="1:18" x14ac:dyDescent="0.25">
      <c r="A1459" s="3">
        <v>43544</v>
      </c>
      <c r="B1459">
        <v>4000</v>
      </c>
      <c r="C1459">
        <v>500</v>
      </c>
      <c r="D1459">
        <v>100</v>
      </c>
      <c r="E1459">
        <v>0</v>
      </c>
      <c r="F1459">
        <v>13000</v>
      </c>
      <c r="G1459">
        <v>1000</v>
      </c>
      <c r="H1459">
        <v>2000</v>
      </c>
      <c r="I1459">
        <v>400</v>
      </c>
      <c r="J1459">
        <v>0</v>
      </c>
      <c r="K1459">
        <v>0</v>
      </c>
      <c r="L1459">
        <v>0</v>
      </c>
      <c r="M1459">
        <v>-8200</v>
      </c>
      <c r="N1459">
        <v>240001</v>
      </c>
      <c r="O1459">
        <v>100000</v>
      </c>
      <c r="P1459">
        <v>0</v>
      </c>
      <c r="Q1459">
        <v>0</v>
      </c>
      <c r="R1459">
        <v>0</v>
      </c>
    </row>
    <row r="1460" spans="1:18" x14ac:dyDescent="0.25">
      <c r="A1460" s="3">
        <v>43545</v>
      </c>
      <c r="B1460">
        <v>4000</v>
      </c>
      <c r="C1460">
        <v>500</v>
      </c>
      <c r="D1460">
        <v>100</v>
      </c>
      <c r="E1460">
        <v>0</v>
      </c>
      <c r="F1460">
        <v>13000</v>
      </c>
      <c r="G1460">
        <v>1000</v>
      </c>
      <c r="H1460">
        <v>2000</v>
      </c>
      <c r="I1460">
        <v>400</v>
      </c>
      <c r="J1460">
        <v>0</v>
      </c>
      <c r="K1460">
        <v>0</v>
      </c>
      <c r="L1460">
        <v>0</v>
      </c>
      <c r="M1460">
        <v>-8200</v>
      </c>
      <c r="N1460">
        <v>240001</v>
      </c>
      <c r="O1460">
        <v>100000</v>
      </c>
      <c r="P1460">
        <v>0</v>
      </c>
      <c r="Q1460">
        <v>0</v>
      </c>
      <c r="R1460">
        <v>0</v>
      </c>
    </row>
    <row r="1461" spans="1:18" x14ac:dyDescent="0.25">
      <c r="A1461" s="3">
        <v>43546</v>
      </c>
      <c r="B1461">
        <v>4000</v>
      </c>
      <c r="C1461">
        <v>500</v>
      </c>
      <c r="D1461">
        <v>100</v>
      </c>
      <c r="E1461">
        <v>0</v>
      </c>
      <c r="F1461">
        <v>13000</v>
      </c>
      <c r="G1461">
        <v>1000</v>
      </c>
      <c r="H1461">
        <v>2000</v>
      </c>
      <c r="I1461">
        <v>400</v>
      </c>
      <c r="J1461">
        <v>0</v>
      </c>
      <c r="K1461">
        <v>0</v>
      </c>
      <c r="L1461">
        <v>0</v>
      </c>
      <c r="M1461">
        <v>-8200</v>
      </c>
      <c r="N1461">
        <v>240001</v>
      </c>
      <c r="O1461">
        <v>100000</v>
      </c>
      <c r="P1461">
        <v>0</v>
      </c>
      <c r="Q1461">
        <v>0</v>
      </c>
      <c r="R1461">
        <v>0</v>
      </c>
    </row>
    <row r="1462" spans="1:18" x14ac:dyDescent="0.25">
      <c r="A1462" s="3">
        <v>43549</v>
      </c>
      <c r="B1462">
        <v>4000</v>
      </c>
      <c r="C1462">
        <v>500</v>
      </c>
      <c r="D1462">
        <v>100</v>
      </c>
      <c r="E1462">
        <v>0</v>
      </c>
      <c r="F1462">
        <v>13000</v>
      </c>
      <c r="G1462">
        <v>1000</v>
      </c>
      <c r="H1462">
        <v>2000</v>
      </c>
      <c r="I1462">
        <v>400</v>
      </c>
      <c r="J1462">
        <v>0</v>
      </c>
      <c r="K1462">
        <v>0</v>
      </c>
      <c r="L1462">
        <v>0</v>
      </c>
      <c r="M1462">
        <v>-8200</v>
      </c>
      <c r="N1462">
        <v>240001</v>
      </c>
      <c r="O1462">
        <v>100000</v>
      </c>
      <c r="P1462">
        <v>0</v>
      </c>
      <c r="Q1462">
        <v>0</v>
      </c>
      <c r="R1462">
        <v>0</v>
      </c>
    </row>
    <row r="1463" spans="1:18" x14ac:dyDescent="0.25">
      <c r="A1463" s="3">
        <v>43550</v>
      </c>
      <c r="B1463">
        <v>4000</v>
      </c>
      <c r="C1463">
        <v>500</v>
      </c>
      <c r="D1463">
        <v>100</v>
      </c>
      <c r="E1463">
        <v>0</v>
      </c>
      <c r="F1463">
        <v>13000</v>
      </c>
      <c r="G1463">
        <v>1000</v>
      </c>
      <c r="H1463">
        <v>2000</v>
      </c>
      <c r="I1463">
        <v>400</v>
      </c>
      <c r="J1463">
        <v>0</v>
      </c>
      <c r="K1463">
        <v>0</v>
      </c>
      <c r="L1463">
        <v>0</v>
      </c>
      <c r="M1463">
        <v>-8200</v>
      </c>
      <c r="N1463">
        <v>240001</v>
      </c>
      <c r="O1463">
        <v>100000</v>
      </c>
      <c r="P1463">
        <v>0</v>
      </c>
      <c r="Q1463">
        <v>0</v>
      </c>
      <c r="R1463">
        <v>0</v>
      </c>
    </row>
    <row r="1464" spans="1:18" x14ac:dyDescent="0.25">
      <c r="A1464" s="3">
        <v>43551</v>
      </c>
      <c r="B1464">
        <v>4000</v>
      </c>
      <c r="C1464">
        <v>500</v>
      </c>
      <c r="D1464">
        <v>100</v>
      </c>
      <c r="E1464">
        <v>0</v>
      </c>
      <c r="F1464">
        <v>13000</v>
      </c>
      <c r="G1464">
        <v>1000</v>
      </c>
      <c r="H1464">
        <v>2000</v>
      </c>
      <c r="I1464">
        <v>400</v>
      </c>
      <c r="J1464">
        <v>0</v>
      </c>
      <c r="K1464">
        <v>0</v>
      </c>
      <c r="L1464">
        <v>0</v>
      </c>
      <c r="M1464">
        <v>-8200</v>
      </c>
      <c r="N1464">
        <v>240001</v>
      </c>
      <c r="O1464">
        <v>100000</v>
      </c>
      <c r="P1464">
        <v>0</v>
      </c>
      <c r="Q1464">
        <v>0</v>
      </c>
      <c r="R1464">
        <v>0</v>
      </c>
    </row>
    <row r="1465" spans="1:18" x14ac:dyDescent="0.25">
      <c r="A1465" s="3">
        <v>43552</v>
      </c>
      <c r="B1465">
        <v>4000</v>
      </c>
      <c r="C1465">
        <v>500</v>
      </c>
      <c r="D1465">
        <v>100</v>
      </c>
      <c r="E1465">
        <v>0</v>
      </c>
      <c r="F1465">
        <v>13000</v>
      </c>
      <c r="G1465">
        <v>1000</v>
      </c>
      <c r="H1465">
        <v>2000</v>
      </c>
      <c r="I1465">
        <v>400</v>
      </c>
      <c r="J1465">
        <v>0</v>
      </c>
      <c r="K1465">
        <v>0</v>
      </c>
      <c r="L1465">
        <v>0</v>
      </c>
      <c r="M1465">
        <v>-8200</v>
      </c>
      <c r="N1465">
        <v>240001</v>
      </c>
      <c r="O1465">
        <v>100000</v>
      </c>
      <c r="P1465">
        <v>0</v>
      </c>
      <c r="Q1465">
        <v>0</v>
      </c>
      <c r="R1465">
        <v>0</v>
      </c>
    </row>
    <row r="1466" spans="1:18" x14ac:dyDescent="0.25">
      <c r="A1466" s="3">
        <v>43553</v>
      </c>
      <c r="B1466">
        <v>4000</v>
      </c>
      <c r="C1466">
        <v>500</v>
      </c>
      <c r="D1466">
        <v>100</v>
      </c>
      <c r="E1466">
        <v>0</v>
      </c>
      <c r="F1466">
        <v>13000</v>
      </c>
      <c r="G1466">
        <v>1000</v>
      </c>
      <c r="H1466">
        <v>2000</v>
      </c>
      <c r="I1466">
        <v>400</v>
      </c>
      <c r="J1466">
        <v>0</v>
      </c>
      <c r="K1466">
        <v>0</v>
      </c>
      <c r="L1466">
        <v>0</v>
      </c>
      <c r="M1466">
        <v>-8200</v>
      </c>
      <c r="N1466">
        <v>240001</v>
      </c>
      <c r="O1466">
        <v>100000</v>
      </c>
      <c r="P1466">
        <v>0</v>
      </c>
      <c r="Q1466">
        <v>0</v>
      </c>
      <c r="R1466">
        <v>0</v>
      </c>
    </row>
    <row r="1467" spans="1:18" x14ac:dyDescent="0.25">
      <c r="A1467" s="3">
        <v>43556</v>
      </c>
      <c r="B1467">
        <v>4000</v>
      </c>
      <c r="C1467">
        <v>500</v>
      </c>
      <c r="D1467">
        <v>100</v>
      </c>
      <c r="E1467">
        <v>0</v>
      </c>
      <c r="F1467">
        <v>13000</v>
      </c>
      <c r="G1467">
        <v>1000</v>
      </c>
      <c r="H1467">
        <v>2000</v>
      </c>
      <c r="I1467">
        <v>400</v>
      </c>
      <c r="J1467">
        <v>0</v>
      </c>
      <c r="K1467">
        <v>0</v>
      </c>
      <c r="L1467">
        <v>0</v>
      </c>
      <c r="M1467">
        <v>-8200</v>
      </c>
      <c r="N1467">
        <v>240001</v>
      </c>
      <c r="O1467">
        <v>100000</v>
      </c>
      <c r="P1467">
        <v>0</v>
      </c>
      <c r="Q1467">
        <v>0</v>
      </c>
      <c r="R1467">
        <v>0</v>
      </c>
    </row>
    <row r="1468" spans="1:18" x14ac:dyDescent="0.25">
      <c r="A1468" s="3">
        <v>43557</v>
      </c>
      <c r="B1468">
        <v>4000</v>
      </c>
      <c r="C1468">
        <v>500</v>
      </c>
      <c r="D1468">
        <v>100</v>
      </c>
      <c r="E1468">
        <v>0</v>
      </c>
      <c r="F1468">
        <v>13000</v>
      </c>
      <c r="G1468">
        <v>1000</v>
      </c>
      <c r="H1468">
        <v>2000</v>
      </c>
      <c r="I1468">
        <v>400</v>
      </c>
      <c r="J1468">
        <v>0</v>
      </c>
      <c r="K1468">
        <v>0</v>
      </c>
      <c r="L1468">
        <v>0</v>
      </c>
      <c r="M1468">
        <v>-8200</v>
      </c>
      <c r="N1468">
        <v>240001</v>
      </c>
      <c r="O1468">
        <v>100000</v>
      </c>
      <c r="P1468">
        <v>0</v>
      </c>
      <c r="Q1468">
        <v>0</v>
      </c>
      <c r="R1468">
        <v>0</v>
      </c>
    </row>
    <row r="1469" spans="1:18" x14ac:dyDescent="0.25">
      <c r="A1469" s="3">
        <v>43558</v>
      </c>
      <c r="B1469">
        <v>4000</v>
      </c>
      <c r="C1469">
        <v>500</v>
      </c>
      <c r="D1469">
        <v>100</v>
      </c>
      <c r="E1469">
        <v>0</v>
      </c>
      <c r="F1469">
        <v>13000</v>
      </c>
      <c r="G1469">
        <v>1000</v>
      </c>
      <c r="H1469">
        <v>2000</v>
      </c>
      <c r="I1469">
        <v>400</v>
      </c>
      <c r="J1469">
        <v>0</v>
      </c>
      <c r="K1469">
        <v>0</v>
      </c>
      <c r="L1469">
        <v>0</v>
      </c>
      <c r="M1469">
        <v>-8200</v>
      </c>
      <c r="N1469">
        <v>240001</v>
      </c>
      <c r="O1469">
        <v>100000</v>
      </c>
      <c r="P1469">
        <v>0</v>
      </c>
      <c r="Q1469">
        <v>0</v>
      </c>
      <c r="R1469">
        <v>0</v>
      </c>
    </row>
    <row r="1470" spans="1:18" x14ac:dyDescent="0.25">
      <c r="A1470" s="3">
        <v>43559</v>
      </c>
      <c r="B1470">
        <v>4000</v>
      </c>
      <c r="C1470">
        <v>500</v>
      </c>
      <c r="D1470">
        <v>100</v>
      </c>
      <c r="E1470">
        <v>0</v>
      </c>
      <c r="F1470">
        <v>13000</v>
      </c>
      <c r="G1470">
        <v>1000</v>
      </c>
      <c r="H1470">
        <v>2000</v>
      </c>
      <c r="I1470">
        <v>400</v>
      </c>
      <c r="J1470">
        <v>0</v>
      </c>
      <c r="K1470">
        <v>0</v>
      </c>
      <c r="L1470">
        <v>0</v>
      </c>
      <c r="M1470">
        <v>-8200</v>
      </c>
      <c r="N1470">
        <v>240001</v>
      </c>
      <c r="O1470">
        <v>100000</v>
      </c>
      <c r="P1470">
        <v>0</v>
      </c>
      <c r="Q1470">
        <v>0</v>
      </c>
      <c r="R1470">
        <v>0</v>
      </c>
    </row>
    <row r="1471" spans="1:18" x14ac:dyDescent="0.25">
      <c r="A1471" s="3">
        <v>43560</v>
      </c>
      <c r="B1471">
        <v>4000</v>
      </c>
      <c r="C1471">
        <v>500</v>
      </c>
      <c r="D1471">
        <v>100</v>
      </c>
      <c r="E1471">
        <v>0</v>
      </c>
      <c r="F1471">
        <v>13000</v>
      </c>
      <c r="G1471">
        <v>1000</v>
      </c>
      <c r="H1471">
        <v>2000</v>
      </c>
      <c r="I1471">
        <v>400</v>
      </c>
      <c r="J1471">
        <v>0</v>
      </c>
      <c r="K1471">
        <v>0</v>
      </c>
      <c r="L1471">
        <v>0</v>
      </c>
      <c r="M1471">
        <v>-8200</v>
      </c>
      <c r="N1471">
        <v>240001</v>
      </c>
      <c r="O1471">
        <v>100000</v>
      </c>
      <c r="P1471">
        <v>0</v>
      </c>
      <c r="Q1471">
        <v>0</v>
      </c>
      <c r="R1471">
        <v>0</v>
      </c>
    </row>
    <row r="1472" spans="1:18" x14ac:dyDescent="0.25">
      <c r="A1472" s="3">
        <v>43563</v>
      </c>
      <c r="B1472">
        <v>4000</v>
      </c>
      <c r="C1472">
        <v>500</v>
      </c>
      <c r="D1472">
        <v>100</v>
      </c>
      <c r="E1472">
        <v>0</v>
      </c>
      <c r="F1472">
        <v>13000</v>
      </c>
      <c r="G1472">
        <v>1000</v>
      </c>
      <c r="H1472">
        <v>2000</v>
      </c>
      <c r="I1472">
        <v>400</v>
      </c>
      <c r="J1472">
        <v>0</v>
      </c>
      <c r="K1472">
        <v>0</v>
      </c>
      <c r="L1472">
        <v>0</v>
      </c>
      <c r="M1472">
        <v>-8200</v>
      </c>
      <c r="N1472">
        <v>240001</v>
      </c>
      <c r="O1472">
        <v>100000</v>
      </c>
      <c r="P1472">
        <v>0</v>
      </c>
      <c r="Q1472">
        <v>0</v>
      </c>
      <c r="R1472">
        <v>0</v>
      </c>
    </row>
    <row r="1473" spans="1:18" x14ac:dyDescent="0.25">
      <c r="A1473" s="3">
        <v>43564</v>
      </c>
      <c r="B1473">
        <v>4000</v>
      </c>
      <c r="C1473">
        <v>500</v>
      </c>
      <c r="D1473">
        <v>100</v>
      </c>
      <c r="E1473">
        <v>0</v>
      </c>
      <c r="F1473">
        <v>13000</v>
      </c>
      <c r="G1473">
        <v>1000</v>
      </c>
      <c r="H1473">
        <v>2000</v>
      </c>
      <c r="I1473">
        <v>400</v>
      </c>
      <c r="J1473">
        <v>0</v>
      </c>
      <c r="K1473">
        <v>0</v>
      </c>
      <c r="L1473">
        <v>0</v>
      </c>
      <c r="M1473">
        <v>-8200</v>
      </c>
      <c r="N1473">
        <v>240001</v>
      </c>
      <c r="O1473">
        <v>100000</v>
      </c>
      <c r="P1473">
        <v>0</v>
      </c>
      <c r="Q1473">
        <v>0</v>
      </c>
      <c r="R1473">
        <v>0</v>
      </c>
    </row>
    <row r="1474" spans="1:18" x14ac:dyDescent="0.25">
      <c r="A1474" s="3">
        <v>43565</v>
      </c>
      <c r="B1474">
        <v>4000</v>
      </c>
      <c r="C1474">
        <v>500</v>
      </c>
      <c r="D1474">
        <v>100</v>
      </c>
      <c r="E1474">
        <v>0</v>
      </c>
      <c r="F1474">
        <v>13000</v>
      </c>
      <c r="G1474">
        <v>1000</v>
      </c>
      <c r="H1474">
        <v>2000</v>
      </c>
      <c r="I1474">
        <v>400</v>
      </c>
      <c r="J1474">
        <v>0</v>
      </c>
      <c r="K1474">
        <v>0</v>
      </c>
      <c r="L1474">
        <v>0</v>
      </c>
      <c r="M1474">
        <v>-8200</v>
      </c>
      <c r="N1474">
        <v>240001</v>
      </c>
      <c r="O1474">
        <v>100000</v>
      </c>
      <c r="P1474">
        <v>0</v>
      </c>
      <c r="Q1474">
        <v>0</v>
      </c>
      <c r="R1474">
        <v>0</v>
      </c>
    </row>
    <row r="1475" spans="1:18" x14ac:dyDescent="0.25">
      <c r="A1475" s="3">
        <v>43566</v>
      </c>
      <c r="B1475">
        <v>4000</v>
      </c>
      <c r="C1475">
        <v>500</v>
      </c>
      <c r="D1475">
        <v>100</v>
      </c>
      <c r="E1475">
        <v>0</v>
      </c>
      <c r="F1475">
        <v>13000</v>
      </c>
      <c r="G1475">
        <v>1000</v>
      </c>
      <c r="H1475">
        <v>2000</v>
      </c>
      <c r="I1475">
        <v>400</v>
      </c>
      <c r="J1475">
        <v>0</v>
      </c>
      <c r="K1475">
        <v>0</v>
      </c>
      <c r="L1475">
        <v>0</v>
      </c>
      <c r="M1475">
        <v>-8200</v>
      </c>
      <c r="N1475">
        <v>240001</v>
      </c>
      <c r="O1475">
        <v>100000</v>
      </c>
      <c r="P1475">
        <v>0</v>
      </c>
      <c r="Q1475">
        <v>0</v>
      </c>
      <c r="R1475">
        <v>0</v>
      </c>
    </row>
    <row r="1476" spans="1:18" x14ac:dyDescent="0.25">
      <c r="A1476" s="3">
        <v>43567</v>
      </c>
      <c r="B1476">
        <v>4000</v>
      </c>
      <c r="C1476">
        <v>500</v>
      </c>
      <c r="D1476">
        <v>100</v>
      </c>
      <c r="E1476">
        <v>0</v>
      </c>
      <c r="F1476">
        <v>13000</v>
      </c>
      <c r="G1476">
        <v>1000</v>
      </c>
      <c r="H1476">
        <v>2000</v>
      </c>
      <c r="I1476">
        <v>400</v>
      </c>
      <c r="J1476">
        <v>0</v>
      </c>
      <c r="K1476">
        <v>0</v>
      </c>
      <c r="L1476">
        <v>0</v>
      </c>
      <c r="M1476">
        <v>-8200</v>
      </c>
      <c r="N1476">
        <v>240001</v>
      </c>
      <c r="O1476">
        <v>100000</v>
      </c>
      <c r="P1476">
        <v>0</v>
      </c>
      <c r="Q1476">
        <v>0</v>
      </c>
      <c r="R1476">
        <v>0</v>
      </c>
    </row>
    <row r="1477" spans="1:18" x14ac:dyDescent="0.25">
      <c r="A1477" s="3">
        <v>43570</v>
      </c>
      <c r="B1477">
        <v>4000</v>
      </c>
      <c r="C1477">
        <v>500</v>
      </c>
      <c r="D1477">
        <v>100</v>
      </c>
      <c r="E1477">
        <v>0</v>
      </c>
      <c r="F1477">
        <v>13000</v>
      </c>
      <c r="G1477">
        <v>1000</v>
      </c>
      <c r="H1477">
        <v>2000</v>
      </c>
      <c r="I1477">
        <v>400</v>
      </c>
      <c r="J1477">
        <v>0</v>
      </c>
      <c r="K1477">
        <v>0</v>
      </c>
      <c r="L1477">
        <v>0</v>
      </c>
      <c r="M1477">
        <v>-8200</v>
      </c>
      <c r="N1477">
        <v>240001</v>
      </c>
      <c r="O1477">
        <v>100000</v>
      </c>
      <c r="P1477">
        <v>0</v>
      </c>
      <c r="Q1477">
        <v>0</v>
      </c>
      <c r="R1477">
        <v>0</v>
      </c>
    </row>
    <row r="1478" spans="1:18" x14ac:dyDescent="0.25">
      <c r="A1478" s="3">
        <v>43571</v>
      </c>
      <c r="B1478">
        <v>4000</v>
      </c>
      <c r="C1478">
        <v>500</v>
      </c>
      <c r="D1478">
        <v>100</v>
      </c>
      <c r="E1478">
        <v>0</v>
      </c>
      <c r="F1478">
        <v>13000</v>
      </c>
      <c r="G1478">
        <v>1000</v>
      </c>
      <c r="H1478">
        <v>2000</v>
      </c>
      <c r="I1478">
        <v>400</v>
      </c>
      <c r="J1478">
        <v>0</v>
      </c>
      <c r="K1478">
        <v>0</v>
      </c>
      <c r="L1478">
        <v>0</v>
      </c>
      <c r="M1478">
        <v>-8200</v>
      </c>
      <c r="N1478">
        <v>240001</v>
      </c>
      <c r="O1478">
        <v>100000</v>
      </c>
      <c r="P1478">
        <v>0</v>
      </c>
      <c r="Q1478">
        <v>0</v>
      </c>
      <c r="R1478">
        <v>0</v>
      </c>
    </row>
    <row r="1479" spans="1:18" x14ac:dyDescent="0.25">
      <c r="A1479" s="3">
        <v>43572</v>
      </c>
      <c r="B1479">
        <v>4000</v>
      </c>
      <c r="C1479">
        <v>500</v>
      </c>
      <c r="D1479">
        <v>100</v>
      </c>
      <c r="E1479">
        <v>0</v>
      </c>
      <c r="F1479">
        <v>13000</v>
      </c>
      <c r="G1479">
        <v>1000</v>
      </c>
      <c r="H1479">
        <v>2000</v>
      </c>
      <c r="I1479">
        <v>400</v>
      </c>
      <c r="J1479">
        <v>0</v>
      </c>
      <c r="K1479">
        <v>0</v>
      </c>
      <c r="L1479">
        <v>0</v>
      </c>
      <c r="M1479">
        <v>-8200</v>
      </c>
      <c r="N1479">
        <v>240001</v>
      </c>
      <c r="O1479">
        <v>100000</v>
      </c>
      <c r="P1479">
        <v>0</v>
      </c>
      <c r="Q1479">
        <v>0</v>
      </c>
      <c r="R1479">
        <v>0</v>
      </c>
    </row>
    <row r="1480" spans="1:18" x14ac:dyDescent="0.25">
      <c r="A1480" s="3">
        <v>43573</v>
      </c>
      <c r="B1480">
        <v>4000</v>
      </c>
      <c r="C1480">
        <v>500</v>
      </c>
      <c r="D1480">
        <v>100</v>
      </c>
      <c r="E1480">
        <v>0</v>
      </c>
      <c r="F1480">
        <v>13000</v>
      </c>
      <c r="G1480">
        <v>1000</v>
      </c>
      <c r="H1480">
        <v>2000</v>
      </c>
      <c r="I1480">
        <v>400</v>
      </c>
      <c r="J1480">
        <v>0</v>
      </c>
      <c r="K1480">
        <v>0</v>
      </c>
      <c r="L1480">
        <v>0</v>
      </c>
      <c r="M1480">
        <v>-8200</v>
      </c>
      <c r="N1480">
        <v>240001</v>
      </c>
      <c r="O1480">
        <v>100000</v>
      </c>
      <c r="P1480">
        <v>0</v>
      </c>
      <c r="Q1480">
        <v>0</v>
      </c>
      <c r="R1480">
        <v>0</v>
      </c>
    </row>
    <row r="1481" spans="1:18" x14ac:dyDescent="0.25">
      <c r="A1481" s="3">
        <v>43574</v>
      </c>
      <c r="B1481">
        <v>4000</v>
      </c>
      <c r="C1481">
        <v>500</v>
      </c>
      <c r="D1481">
        <v>100</v>
      </c>
      <c r="E1481">
        <v>0</v>
      </c>
      <c r="F1481">
        <v>13000</v>
      </c>
      <c r="G1481">
        <v>1000</v>
      </c>
      <c r="H1481">
        <v>2000</v>
      </c>
      <c r="I1481">
        <v>400</v>
      </c>
      <c r="J1481">
        <v>0</v>
      </c>
      <c r="K1481">
        <v>0</v>
      </c>
      <c r="L1481">
        <v>0</v>
      </c>
      <c r="M1481">
        <v>-8200</v>
      </c>
      <c r="N1481">
        <v>240001</v>
      </c>
      <c r="O1481">
        <v>100000</v>
      </c>
      <c r="P1481">
        <v>0</v>
      </c>
      <c r="Q1481">
        <v>0</v>
      </c>
      <c r="R1481">
        <v>0</v>
      </c>
    </row>
    <row r="1482" spans="1:18" x14ac:dyDescent="0.25">
      <c r="A1482" s="3">
        <v>43577</v>
      </c>
      <c r="B1482">
        <v>4000</v>
      </c>
      <c r="C1482">
        <v>500</v>
      </c>
      <c r="D1482">
        <v>100</v>
      </c>
      <c r="E1482">
        <v>0</v>
      </c>
      <c r="F1482">
        <v>13000</v>
      </c>
      <c r="G1482">
        <v>1000</v>
      </c>
      <c r="H1482">
        <v>2000</v>
      </c>
      <c r="I1482">
        <v>400</v>
      </c>
      <c r="J1482">
        <v>0</v>
      </c>
      <c r="K1482">
        <v>0</v>
      </c>
      <c r="L1482">
        <v>0</v>
      </c>
      <c r="M1482">
        <v>-8200</v>
      </c>
      <c r="N1482">
        <v>240001</v>
      </c>
      <c r="O1482">
        <v>100000</v>
      </c>
      <c r="P1482">
        <v>0</v>
      </c>
      <c r="Q1482">
        <v>0</v>
      </c>
      <c r="R1482">
        <v>0</v>
      </c>
    </row>
    <row r="1483" spans="1:18" x14ac:dyDescent="0.25">
      <c r="A1483" s="3">
        <v>43578</v>
      </c>
      <c r="B1483">
        <v>4000</v>
      </c>
      <c r="C1483">
        <v>500</v>
      </c>
      <c r="D1483">
        <v>100</v>
      </c>
      <c r="E1483">
        <v>0</v>
      </c>
      <c r="F1483">
        <v>13000</v>
      </c>
      <c r="G1483">
        <v>1000</v>
      </c>
      <c r="H1483">
        <v>2000</v>
      </c>
      <c r="I1483">
        <v>400</v>
      </c>
      <c r="J1483">
        <v>0</v>
      </c>
      <c r="K1483">
        <v>0</v>
      </c>
      <c r="L1483">
        <v>0</v>
      </c>
      <c r="M1483">
        <v>-8200</v>
      </c>
      <c r="N1483">
        <v>240001</v>
      </c>
      <c r="O1483">
        <v>100000</v>
      </c>
      <c r="P1483">
        <v>0</v>
      </c>
      <c r="Q1483">
        <v>0</v>
      </c>
      <c r="R1483">
        <v>0</v>
      </c>
    </row>
    <row r="1484" spans="1:18" x14ac:dyDescent="0.25">
      <c r="A1484" s="3">
        <v>43579</v>
      </c>
      <c r="B1484">
        <v>4000</v>
      </c>
      <c r="C1484">
        <v>500</v>
      </c>
      <c r="D1484">
        <v>100</v>
      </c>
      <c r="E1484">
        <v>0</v>
      </c>
      <c r="F1484">
        <v>13000</v>
      </c>
      <c r="G1484">
        <v>1000</v>
      </c>
      <c r="H1484">
        <v>2000</v>
      </c>
      <c r="I1484">
        <v>400</v>
      </c>
      <c r="J1484">
        <v>0</v>
      </c>
      <c r="K1484">
        <v>0</v>
      </c>
      <c r="L1484">
        <v>0</v>
      </c>
      <c r="M1484">
        <v>-8200</v>
      </c>
      <c r="N1484">
        <v>240001</v>
      </c>
      <c r="O1484">
        <v>100000</v>
      </c>
      <c r="P1484">
        <v>0</v>
      </c>
      <c r="Q1484">
        <v>0</v>
      </c>
      <c r="R1484">
        <v>0</v>
      </c>
    </row>
    <row r="1485" spans="1:18" x14ac:dyDescent="0.25">
      <c r="A1485" s="3">
        <v>43580</v>
      </c>
      <c r="B1485">
        <v>4000</v>
      </c>
      <c r="C1485">
        <v>500</v>
      </c>
      <c r="D1485">
        <v>100</v>
      </c>
      <c r="E1485">
        <v>0</v>
      </c>
      <c r="F1485">
        <v>13000</v>
      </c>
      <c r="G1485">
        <v>1000</v>
      </c>
      <c r="H1485">
        <v>2000</v>
      </c>
      <c r="I1485">
        <v>400</v>
      </c>
      <c r="J1485">
        <v>0</v>
      </c>
      <c r="K1485">
        <v>0</v>
      </c>
      <c r="L1485">
        <v>0</v>
      </c>
      <c r="M1485">
        <v>-8200</v>
      </c>
      <c r="N1485">
        <v>240001</v>
      </c>
      <c r="O1485">
        <v>100000</v>
      </c>
      <c r="P1485">
        <v>0</v>
      </c>
      <c r="Q1485">
        <v>0</v>
      </c>
      <c r="R1485">
        <v>0</v>
      </c>
    </row>
    <row r="1486" spans="1:18" x14ac:dyDescent="0.25">
      <c r="A1486" s="3">
        <v>43581</v>
      </c>
      <c r="B1486">
        <v>4000</v>
      </c>
      <c r="C1486">
        <v>500</v>
      </c>
      <c r="D1486">
        <v>100</v>
      </c>
      <c r="E1486">
        <v>0</v>
      </c>
      <c r="F1486">
        <v>13000</v>
      </c>
      <c r="G1486">
        <v>1000</v>
      </c>
      <c r="H1486">
        <v>2000</v>
      </c>
      <c r="I1486">
        <v>400</v>
      </c>
      <c r="J1486">
        <v>0</v>
      </c>
      <c r="K1486">
        <v>0</v>
      </c>
      <c r="L1486">
        <v>0</v>
      </c>
      <c r="M1486">
        <v>-8200</v>
      </c>
      <c r="N1486">
        <v>240001</v>
      </c>
      <c r="O1486">
        <v>100000</v>
      </c>
      <c r="P1486">
        <v>0</v>
      </c>
      <c r="Q1486">
        <v>0</v>
      </c>
      <c r="R1486">
        <v>0</v>
      </c>
    </row>
    <row r="1487" spans="1:18" x14ac:dyDescent="0.25">
      <c r="A1487" s="3">
        <v>43584</v>
      </c>
      <c r="B1487">
        <v>4000</v>
      </c>
      <c r="C1487">
        <v>500</v>
      </c>
      <c r="D1487">
        <v>100</v>
      </c>
      <c r="E1487">
        <v>0</v>
      </c>
      <c r="F1487">
        <v>13000</v>
      </c>
      <c r="G1487">
        <v>1000</v>
      </c>
      <c r="H1487">
        <v>2000</v>
      </c>
      <c r="I1487">
        <v>400</v>
      </c>
      <c r="J1487">
        <v>0</v>
      </c>
      <c r="K1487">
        <v>0</v>
      </c>
      <c r="L1487">
        <v>0</v>
      </c>
      <c r="M1487">
        <v>-8200</v>
      </c>
      <c r="N1487">
        <v>240001</v>
      </c>
      <c r="O1487">
        <v>100000</v>
      </c>
      <c r="P1487">
        <v>0</v>
      </c>
      <c r="Q1487">
        <v>0</v>
      </c>
      <c r="R1487">
        <v>0</v>
      </c>
    </row>
    <row r="1488" spans="1:18" x14ac:dyDescent="0.25">
      <c r="A1488" s="3">
        <v>43585</v>
      </c>
      <c r="B1488">
        <v>4000</v>
      </c>
      <c r="C1488">
        <v>500</v>
      </c>
      <c r="D1488">
        <v>100</v>
      </c>
      <c r="E1488">
        <v>0</v>
      </c>
      <c r="F1488">
        <v>13000</v>
      </c>
      <c r="G1488">
        <v>1000</v>
      </c>
      <c r="H1488">
        <v>2000</v>
      </c>
      <c r="I1488">
        <v>400</v>
      </c>
      <c r="J1488">
        <v>0</v>
      </c>
      <c r="K1488">
        <v>0</v>
      </c>
      <c r="L1488">
        <v>0</v>
      </c>
      <c r="M1488">
        <v>-8200</v>
      </c>
      <c r="N1488">
        <v>240001</v>
      </c>
      <c r="O1488">
        <v>100000</v>
      </c>
      <c r="P1488">
        <v>0</v>
      </c>
      <c r="Q1488">
        <v>0</v>
      </c>
      <c r="R1488">
        <v>0</v>
      </c>
    </row>
    <row r="1489" spans="1:18" x14ac:dyDescent="0.25">
      <c r="A1489" s="3">
        <v>43586</v>
      </c>
      <c r="B1489">
        <v>4000</v>
      </c>
      <c r="C1489">
        <v>500</v>
      </c>
      <c r="D1489">
        <v>100</v>
      </c>
      <c r="E1489">
        <v>0</v>
      </c>
      <c r="F1489">
        <v>13000</v>
      </c>
      <c r="G1489">
        <v>1000</v>
      </c>
      <c r="H1489">
        <v>2000</v>
      </c>
      <c r="I1489">
        <v>400</v>
      </c>
      <c r="J1489">
        <v>0</v>
      </c>
      <c r="K1489">
        <v>0</v>
      </c>
      <c r="L1489">
        <v>0</v>
      </c>
      <c r="M1489">
        <v>-8200</v>
      </c>
      <c r="N1489">
        <v>240001</v>
      </c>
      <c r="O1489">
        <v>100000</v>
      </c>
      <c r="P1489">
        <v>0</v>
      </c>
      <c r="Q1489">
        <v>0</v>
      </c>
      <c r="R1489">
        <v>0</v>
      </c>
    </row>
    <row r="1490" spans="1:18" x14ac:dyDescent="0.25">
      <c r="A1490" s="3">
        <v>43587</v>
      </c>
      <c r="B1490">
        <v>4000</v>
      </c>
      <c r="C1490">
        <v>500</v>
      </c>
      <c r="D1490">
        <v>100</v>
      </c>
      <c r="E1490">
        <v>0</v>
      </c>
      <c r="F1490">
        <v>13000</v>
      </c>
      <c r="G1490">
        <v>1000</v>
      </c>
      <c r="H1490">
        <v>2000</v>
      </c>
      <c r="I1490">
        <v>400</v>
      </c>
      <c r="J1490">
        <v>0</v>
      </c>
      <c r="K1490">
        <v>0</v>
      </c>
      <c r="L1490">
        <v>0</v>
      </c>
      <c r="M1490">
        <v>-8200</v>
      </c>
      <c r="N1490">
        <v>240001</v>
      </c>
      <c r="O1490">
        <v>100000</v>
      </c>
      <c r="P1490">
        <v>0</v>
      </c>
      <c r="Q1490">
        <v>0</v>
      </c>
      <c r="R1490">
        <v>0</v>
      </c>
    </row>
    <row r="1491" spans="1:18" x14ac:dyDescent="0.25">
      <c r="A1491" s="3">
        <v>43588</v>
      </c>
      <c r="B1491">
        <v>4000</v>
      </c>
      <c r="C1491">
        <v>500</v>
      </c>
      <c r="D1491">
        <v>100</v>
      </c>
      <c r="E1491">
        <v>0</v>
      </c>
      <c r="F1491">
        <v>13000</v>
      </c>
      <c r="G1491">
        <v>1000</v>
      </c>
      <c r="H1491">
        <v>2000</v>
      </c>
      <c r="I1491">
        <v>400</v>
      </c>
      <c r="J1491">
        <v>0</v>
      </c>
      <c r="K1491">
        <v>0</v>
      </c>
      <c r="L1491">
        <v>0</v>
      </c>
      <c r="M1491">
        <v>-8200</v>
      </c>
      <c r="N1491">
        <v>240001</v>
      </c>
      <c r="O1491">
        <v>100000</v>
      </c>
      <c r="P1491">
        <v>0</v>
      </c>
      <c r="Q1491">
        <v>0</v>
      </c>
      <c r="R1491">
        <v>0</v>
      </c>
    </row>
    <row r="1492" spans="1:18" x14ac:dyDescent="0.25">
      <c r="A1492" s="3">
        <v>43591</v>
      </c>
      <c r="B1492">
        <v>4000</v>
      </c>
      <c r="C1492">
        <v>500</v>
      </c>
      <c r="D1492">
        <v>100</v>
      </c>
      <c r="E1492">
        <v>0</v>
      </c>
      <c r="F1492">
        <v>13000</v>
      </c>
      <c r="G1492">
        <v>1000</v>
      </c>
      <c r="H1492">
        <v>2000</v>
      </c>
      <c r="I1492">
        <v>400</v>
      </c>
      <c r="J1492">
        <v>0</v>
      </c>
      <c r="K1492">
        <v>0</v>
      </c>
      <c r="L1492">
        <v>0</v>
      </c>
      <c r="M1492">
        <v>-8200</v>
      </c>
      <c r="N1492">
        <v>240001</v>
      </c>
      <c r="O1492">
        <v>100000</v>
      </c>
      <c r="P1492">
        <v>0</v>
      </c>
      <c r="Q1492">
        <v>0</v>
      </c>
      <c r="R1492">
        <v>0</v>
      </c>
    </row>
    <row r="1493" spans="1:18" x14ac:dyDescent="0.25">
      <c r="A1493" s="3">
        <v>43592</v>
      </c>
      <c r="B1493">
        <v>4000</v>
      </c>
      <c r="C1493">
        <v>500</v>
      </c>
      <c r="D1493">
        <v>100</v>
      </c>
      <c r="E1493">
        <v>0</v>
      </c>
      <c r="F1493">
        <v>13000</v>
      </c>
      <c r="G1493">
        <v>1000</v>
      </c>
      <c r="H1493">
        <v>2000</v>
      </c>
      <c r="I1493">
        <v>400</v>
      </c>
      <c r="J1493">
        <v>0</v>
      </c>
      <c r="K1493">
        <v>0</v>
      </c>
      <c r="L1493">
        <v>0</v>
      </c>
      <c r="M1493">
        <v>-8200</v>
      </c>
      <c r="N1493">
        <v>240001</v>
      </c>
      <c r="O1493">
        <v>100000</v>
      </c>
      <c r="P1493">
        <v>0</v>
      </c>
      <c r="Q1493">
        <v>0</v>
      </c>
      <c r="R1493">
        <v>0</v>
      </c>
    </row>
    <row r="1494" spans="1:18" x14ac:dyDescent="0.25">
      <c r="A1494" s="3">
        <v>43593</v>
      </c>
      <c r="B1494">
        <v>4000</v>
      </c>
      <c r="C1494">
        <v>500</v>
      </c>
      <c r="D1494">
        <v>100</v>
      </c>
      <c r="E1494">
        <v>0</v>
      </c>
      <c r="F1494">
        <v>13000</v>
      </c>
      <c r="G1494">
        <v>1000</v>
      </c>
      <c r="H1494">
        <v>2000</v>
      </c>
      <c r="I1494">
        <v>400</v>
      </c>
      <c r="J1494">
        <v>0</v>
      </c>
      <c r="K1494">
        <v>0</v>
      </c>
      <c r="L1494">
        <v>0</v>
      </c>
      <c r="M1494">
        <v>-8200</v>
      </c>
      <c r="N1494">
        <v>240001</v>
      </c>
      <c r="O1494">
        <v>100000</v>
      </c>
      <c r="P1494">
        <v>0</v>
      </c>
      <c r="Q1494">
        <v>0</v>
      </c>
      <c r="R1494">
        <v>0</v>
      </c>
    </row>
    <row r="1495" spans="1:18" x14ac:dyDescent="0.25">
      <c r="A1495" s="3">
        <v>43594</v>
      </c>
      <c r="B1495">
        <v>4000</v>
      </c>
      <c r="C1495">
        <v>500</v>
      </c>
      <c r="D1495">
        <v>100</v>
      </c>
      <c r="E1495">
        <v>0</v>
      </c>
      <c r="F1495">
        <v>13000</v>
      </c>
      <c r="G1495">
        <v>1000</v>
      </c>
      <c r="H1495">
        <v>2000</v>
      </c>
      <c r="I1495">
        <v>400</v>
      </c>
      <c r="J1495">
        <v>0</v>
      </c>
      <c r="K1495">
        <v>0</v>
      </c>
      <c r="L1495">
        <v>0</v>
      </c>
      <c r="M1495">
        <v>-8200</v>
      </c>
      <c r="N1495">
        <v>240001</v>
      </c>
      <c r="O1495">
        <v>100000</v>
      </c>
      <c r="P1495">
        <v>0</v>
      </c>
      <c r="Q1495">
        <v>0</v>
      </c>
      <c r="R1495">
        <v>0</v>
      </c>
    </row>
    <row r="1496" spans="1:18" x14ac:dyDescent="0.25">
      <c r="A1496" s="3">
        <v>43595</v>
      </c>
      <c r="B1496">
        <v>4000</v>
      </c>
      <c r="C1496">
        <v>500</v>
      </c>
      <c r="D1496">
        <v>100</v>
      </c>
      <c r="E1496">
        <v>0</v>
      </c>
      <c r="F1496">
        <v>13000</v>
      </c>
      <c r="G1496">
        <v>1000</v>
      </c>
      <c r="H1496">
        <v>2000</v>
      </c>
      <c r="I1496">
        <v>400</v>
      </c>
      <c r="J1496">
        <v>0</v>
      </c>
      <c r="K1496">
        <v>0</v>
      </c>
      <c r="L1496">
        <v>0</v>
      </c>
      <c r="M1496">
        <v>-8200</v>
      </c>
      <c r="N1496">
        <v>240001</v>
      </c>
      <c r="O1496">
        <v>100000</v>
      </c>
      <c r="P1496">
        <v>0</v>
      </c>
      <c r="Q1496">
        <v>0</v>
      </c>
      <c r="R1496">
        <v>0</v>
      </c>
    </row>
    <row r="1497" spans="1:18" x14ac:dyDescent="0.25">
      <c r="A1497" s="3">
        <v>43598</v>
      </c>
      <c r="B1497">
        <v>4000</v>
      </c>
      <c r="C1497">
        <v>500</v>
      </c>
      <c r="D1497">
        <v>100</v>
      </c>
      <c r="E1497">
        <v>0</v>
      </c>
      <c r="F1497">
        <v>13000</v>
      </c>
      <c r="G1497">
        <v>1000</v>
      </c>
      <c r="H1497">
        <v>2000</v>
      </c>
      <c r="I1497">
        <v>400</v>
      </c>
      <c r="J1497">
        <v>0</v>
      </c>
      <c r="K1497">
        <v>0</v>
      </c>
      <c r="L1497">
        <v>0</v>
      </c>
      <c r="M1497">
        <v>-8200</v>
      </c>
      <c r="N1497">
        <v>240001</v>
      </c>
      <c r="O1497">
        <v>100000</v>
      </c>
      <c r="P1497">
        <v>0</v>
      </c>
      <c r="Q1497">
        <v>0</v>
      </c>
      <c r="R1497">
        <v>0</v>
      </c>
    </row>
    <row r="1498" spans="1:18" x14ac:dyDescent="0.25">
      <c r="A1498" s="3">
        <v>43599</v>
      </c>
      <c r="B1498">
        <v>4000</v>
      </c>
      <c r="C1498">
        <v>500</v>
      </c>
      <c r="D1498">
        <v>100</v>
      </c>
      <c r="E1498">
        <v>0</v>
      </c>
      <c r="F1498">
        <v>13000</v>
      </c>
      <c r="G1498">
        <v>1000</v>
      </c>
      <c r="H1498">
        <v>2000</v>
      </c>
      <c r="I1498">
        <v>400</v>
      </c>
      <c r="J1498">
        <v>0</v>
      </c>
      <c r="K1498">
        <v>0</v>
      </c>
      <c r="L1498">
        <v>0</v>
      </c>
      <c r="M1498">
        <v>-8200</v>
      </c>
      <c r="N1498">
        <v>240001</v>
      </c>
      <c r="O1498">
        <v>100000</v>
      </c>
      <c r="P1498">
        <v>0</v>
      </c>
      <c r="Q1498">
        <v>0</v>
      </c>
      <c r="R1498">
        <v>0</v>
      </c>
    </row>
    <row r="1499" spans="1:18" x14ac:dyDescent="0.25">
      <c r="A1499" s="3">
        <v>43600</v>
      </c>
      <c r="B1499">
        <v>4000</v>
      </c>
      <c r="C1499">
        <v>500</v>
      </c>
      <c r="D1499">
        <v>100</v>
      </c>
      <c r="E1499">
        <v>0</v>
      </c>
      <c r="F1499">
        <v>13000</v>
      </c>
      <c r="G1499">
        <v>1000</v>
      </c>
      <c r="H1499">
        <v>2000</v>
      </c>
      <c r="I1499">
        <v>400</v>
      </c>
      <c r="J1499">
        <v>0</v>
      </c>
      <c r="K1499">
        <v>0</v>
      </c>
      <c r="L1499">
        <v>0</v>
      </c>
      <c r="M1499">
        <v>-8200</v>
      </c>
      <c r="N1499">
        <v>240001</v>
      </c>
      <c r="O1499">
        <v>100000</v>
      </c>
      <c r="P1499">
        <v>0</v>
      </c>
      <c r="Q1499">
        <v>0</v>
      </c>
      <c r="R1499">
        <v>0</v>
      </c>
    </row>
    <row r="1500" spans="1:18" x14ac:dyDescent="0.25">
      <c r="A1500" s="3">
        <v>43601</v>
      </c>
      <c r="B1500">
        <v>4000</v>
      </c>
      <c r="C1500">
        <v>500</v>
      </c>
      <c r="D1500">
        <v>100</v>
      </c>
      <c r="E1500">
        <v>0</v>
      </c>
      <c r="F1500">
        <v>13000</v>
      </c>
      <c r="G1500">
        <v>1000</v>
      </c>
      <c r="H1500">
        <v>2000</v>
      </c>
      <c r="I1500">
        <v>400</v>
      </c>
      <c r="J1500">
        <v>0</v>
      </c>
      <c r="K1500">
        <v>0</v>
      </c>
      <c r="L1500">
        <v>0</v>
      </c>
      <c r="M1500">
        <v>-8200</v>
      </c>
      <c r="N1500">
        <v>240001</v>
      </c>
      <c r="O1500">
        <v>100000</v>
      </c>
      <c r="P1500">
        <v>0</v>
      </c>
      <c r="Q1500">
        <v>0</v>
      </c>
      <c r="R1500">
        <v>0</v>
      </c>
    </row>
    <row r="1501" spans="1:18" x14ac:dyDescent="0.25">
      <c r="A1501" s="3">
        <v>43602</v>
      </c>
      <c r="B1501">
        <v>4000</v>
      </c>
      <c r="C1501">
        <v>500</v>
      </c>
      <c r="D1501">
        <v>100</v>
      </c>
      <c r="E1501">
        <v>0</v>
      </c>
      <c r="F1501">
        <v>13000</v>
      </c>
      <c r="G1501">
        <v>1000</v>
      </c>
      <c r="H1501">
        <v>2000</v>
      </c>
      <c r="I1501">
        <v>400</v>
      </c>
      <c r="J1501">
        <v>0</v>
      </c>
      <c r="K1501">
        <v>0</v>
      </c>
      <c r="L1501">
        <v>0</v>
      </c>
      <c r="M1501">
        <v>-8200</v>
      </c>
      <c r="N1501">
        <v>240001</v>
      </c>
      <c r="O1501">
        <v>100000</v>
      </c>
      <c r="P1501">
        <v>0</v>
      </c>
      <c r="Q1501">
        <v>0</v>
      </c>
      <c r="R1501">
        <v>0</v>
      </c>
    </row>
    <row r="1502" spans="1:18" x14ac:dyDescent="0.25">
      <c r="A1502" s="3">
        <v>43605</v>
      </c>
      <c r="B1502">
        <v>4000</v>
      </c>
      <c r="C1502">
        <v>500</v>
      </c>
      <c r="D1502">
        <v>100</v>
      </c>
      <c r="E1502">
        <v>0</v>
      </c>
      <c r="F1502">
        <v>13000</v>
      </c>
      <c r="G1502">
        <v>1000</v>
      </c>
      <c r="H1502">
        <v>2000</v>
      </c>
      <c r="I1502">
        <v>400</v>
      </c>
      <c r="J1502">
        <v>0</v>
      </c>
      <c r="K1502">
        <v>0</v>
      </c>
      <c r="L1502">
        <v>0</v>
      </c>
      <c r="M1502">
        <v>-8200</v>
      </c>
      <c r="N1502">
        <v>240001</v>
      </c>
      <c r="O1502">
        <v>100000</v>
      </c>
      <c r="P1502">
        <v>0</v>
      </c>
      <c r="Q1502">
        <v>0</v>
      </c>
      <c r="R1502">
        <v>0</v>
      </c>
    </row>
    <row r="1503" spans="1:18" x14ac:dyDescent="0.25">
      <c r="A1503" s="3">
        <v>43606</v>
      </c>
      <c r="B1503">
        <v>4000</v>
      </c>
      <c r="C1503">
        <v>500</v>
      </c>
      <c r="D1503">
        <v>100</v>
      </c>
      <c r="E1503">
        <v>0</v>
      </c>
      <c r="F1503">
        <v>13000</v>
      </c>
      <c r="G1503">
        <v>1000</v>
      </c>
      <c r="H1503">
        <v>2000</v>
      </c>
      <c r="I1503">
        <v>400</v>
      </c>
      <c r="J1503">
        <v>0</v>
      </c>
      <c r="K1503">
        <v>0</v>
      </c>
      <c r="L1503">
        <v>0</v>
      </c>
      <c r="M1503">
        <v>-8200</v>
      </c>
      <c r="N1503">
        <v>240001</v>
      </c>
      <c r="O1503">
        <v>100000</v>
      </c>
      <c r="P1503">
        <v>0</v>
      </c>
      <c r="Q1503">
        <v>0</v>
      </c>
      <c r="R1503">
        <v>0</v>
      </c>
    </row>
    <row r="1504" spans="1:18" x14ac:dyDescent="0.25">
      <c r="A1504" s="3">
        <v>43607</v>
      </c>
      <c r="B1504">
        <v>4000</v>
      </c>
      <c r="C1504">
        <v>500</v>
      </c>
      <c r="D1504">
        <v>100</v>
      </c>
      <c r="E1504">
        <v>0</v>
      </c>
      <c r="F1504">
        <v>13000</v>
      </c>
      <c r="G1504">
        <v>1000</v>
      </c>
      <c r="H1504">
        <v>2000</v>
      </c>
      <c r="I1504">
        <v>400</v>
      </c>
      <c r="J1504">
        <v>0</v>
      </c>
      <c r="K1504">
        <v>0</v>
      </c>
      <c r="L1504">
        <v>0</v>
      </c>
      <c r="M1504">
        <v>-8200</v>
      </c>
      <c r="N1504">
        <v>240001</v>
      </c>
      <c r="O1504">
        <v>100000</v>
      </c>
      <c r="P1504">
        <v>0</v>
      </c>
      <c r="Q1504">
        <v>0</v>
      </c>
      <c r="R1504">
        <v>0</v>
      </c>
    </row>
    <row r="1505" spans="1:18" x14ac:dyDescent="0.25">
      <c r="A1505" s="3">
        <v>43608</v>
      </c>
      <c r="B1505">
        <v>4000</v>
      </c>
      <c r="C1505">
        <v>500</v>
      </c>
      <c r="D1505">
        <v>100</v>
      </c>
      <c r="E1505">
        <v>0</v>
      </c>
      <c r="F1505">
        <v>13000</v>
      </c>
      <c r="G1505">
        <v>1000</v>
      </c>
      <c r="H1505">
        <v>2000</v>
      </c>
      <c r="I1505">
        <v>400</v>
      </c>
      <c r="J1505">
        <v>0</v>
      </c>
      <c r="K1505">
        <v>0</v>
      </c>
      <c r="L1505">
        <v>0</v>
      </c>
      <c r="M1505">
        <v>-8200</v>
      </c>
      <c r="N1505">
        <v>240001</v>
      </c>
      <c r="O1505">
        <v>100000</v>
      </c>
      <c r="P1505">
        <v>0</v>
      </c>
      <c r="Q1505">
        <v>0</v>
      </c>
      <c r="R1505">
        <v>0</v>
      </c>
    </row>
    <row r="1506" spans="1:18" x14ac:dyDescent="0.25">
      <c r="A1506" s="3">
        <v>43609</v>
      </c>
      <c r="B1506">
        <v>4000</v>
      </c>
      <c r="C1506">
        <v>500</v>
      </c>
      <c r="D1506">
        <v>100</v>
      </c>
      <c r="E1506">
        <v>0</v>
      </c>
      <c r="F1506">
        <v>13000</v>
      </c>
      <c r="G1506">
        <v>1000</v>
      </c>
      <c r="H1506">
        <v>2000</v>
      </c>
      <c r="I1506">
        <v>400</v>
      </c>
      <c r="J1506">
        <v>0</v>
      </c>
      <c r="K1506">
        <v>0</v>
      </c>
      <c r="L1506">
        <v>0</v>
      </c>
      <c r="M1506">
        <v>-8200</v>
      </c>
      <c r="N1506">
        <v>240001</v>
      </c>
      <c r="O1506">
        <v>100000</v>
      </c>
      <c r="P1506">
        <v>0</v>
      </c>
      <c r="Q1506">
        <v>0</v>
      </c>
      <c r="R1506">
        <v>0</v>
      </c>
    </row>
    <row r="1507" spans="1:18" x14ac:dyDescent="0.25">
      <c r="A1507" s="3">
        <v>43612</v>
      </c>
      <c r="B1507">
        <v>4000</v>
      </c>
      <c r="C1507">
        <v>500</v>
      </c>
      <c r="D1507">
        <v>100</v>
      </c>
      <c r="E1507">
        <v>0</v>
      </c>
      <c r="F1507">
        <v>13000</v>
      </c>
      <c r="G1507">
        <v>1000</v>
      </c>
      <c r="H1507">
        <v>2000</v>
      </c>
      <c r="I1507">
        <v>400</v>
      </c>
      <c r="J1507">
        <v>0</v>
      </c>
      <c r="K1507">
        <v>0</v>
      </c>
      <c r="L1507">
        <v>0</v>
      </c>
      <c r="M1507">
        <v>-8200</v>
      </c>
      <c r="N1507">
        <v>240001</v>
      </c>
      <c r="O1507">
        <v>100000</v>
      </c>
      <c r="P1507">
        <v>0</v>
      </c>
      <c r="Q1507">
        <v>0</v>
      </c>
      <c r="R1507">
        <v>0</v>
      </c>
    </row>
    <row r="1508" spans="1:18" x14ac:dyDescent="0.25">
      <c r="A1508" s="3">
        <v>43613</v>
      </c>
      <c r="B1508">
        <v>4000</v>
      </c>
      <c r="C1508">
        <v>500</v>
      </c>
      <c r="D1508">
        <v>100</v>
      </c>
      <c r="E1508">
        <v>0</v>
      </c>
      <c r="F1508">
        <v>13000</v>
      </c>
      <c r="G1508">
        <v>1000</v>
      </c>
      <c r="H1508">
        <v>2000</v>
      </c>
      <c r="I1508">
        <v>400</v>
      </c>
      <c r="J1508">
        <v>0</v>
      </c>
      <c r="K1508">
        <v>0</v>
      </c>
      <c r="L1508">
        <v>0</v>
      </c>
      <c r="M1508">
        <v>-8200</v>
      </c>
      <c r="N1508">
        <v>240001</v>
      </c>
      <c r="O1508">
        <v>100000</v>
      </c>
      <c r="P1508">
        <v>0</v>
      </c>
      <c r="Q1508">
        <v>0</v>
      </c>
      <c r="R1508">
        <v>0</v>
      </c>
    </row>
    <row r="1509" spans="1:18" x14ac:dyDescent="0.25">
      <c r="A1509" s="3">
        <v>43614</v>
      </c>
      <c r="B1509">
        <v>4000</v>
      </c>
      <c r="C1509">
        <v>500</v>
      </c>
      <c r="D1509">
        <v>100</v>
      </c>
      <c r="E1509">
        <v>0</v>
      </c>
      <c r="F1509">
        <v>13000</v>
      </c>
      <c r="G1509">
        <v>1000</v>
      </c>
      <c r="H1509">
        <v>2000</v>
      </c>
      <c r="I1509">
        <v>400</v>
      </c>
      <c r="J1509">
        <v>0</v>
      </c>
      <c r="K1509">
        <v>0</v>
      </c>
      <c r="L1509">
        <v>0</v>
      </c>
      <c r="M1509">
        <v>-8200</v>
      </c>
      <c r="N1509">
        <v>240001</v>
      </c>
      <c r="O1509">
        <v>100000</v>
      </c>
      <c r="P1509">
        <v>0</v>
      </c>
      <c r="Q1509">
        <v>0</v>
      </c>
      <c r="R1509">
        <v>0</v>
      </c>
    </row>
    <row r="1510" spans="1:18" x14ac:dyDescent="0.25">
      <c r="A1510" s="3">
        <v>43615</v>
      </c>
      <c r="B1510">
        <v>4000</v>
      </c>
      <c r="C1510">
        <v>500</v>
      </c>
      <c r="D1510">
        <v>100</v>
      </c>
      <c r="E1510">
        <v>0</v>
      </c>
      <c r="F1510">
        <v>13000</v>
      </c>
      <c r="G1510">
        <v>1000</v>
      </c>
      <c r="H1510">
        <v>2000</v>
      </c>
      <c r="I1510">
        <v>400</v>
      </c>
      <c r="J1510">
        <v>0</v>
      </c>
      <c r="K1510">
        <v>0</v>
      </c>
      <c r="L1510">
        <v>0</v>
      </c>
      <c r="M1510">
        <v>-8200</v>
      </c>
      <c r="N1510">
        <v>240001</v>
      </c>
      <c r="O1510">
        <v>100000</v>
      </c>
      <c r="P1510">
        <v>0</v>
      </c>
      <c r="Q1510">
        <v>0</v>
      </c>
      <c r="R1510">
        <v>0</v>
      </c>
    </row>
    <row r="1511" spans="1:18" x14ac:dyDescent="0.25">
      <c r="A1511" s="3">
        <v>43616</v>
      </c>
      <c r="B1511">
        <v>4000</v>
      </c>
      <c r="C1511">
        <v>500</v>
      </c>
      <c r="D1511">
        <v>100</v>
      </c>
      <c r="E1511">
        <v>0</v>
      </c>
      <c r="F1511">
        <v>13000</v>
      </c>
      <c r="G1511">
        <v>1000</v>
      </c>
      <c r="H1511">
        <v>2000</v>
      </c>
      <c r="I1511">
        <v>400</v>
      </c>
      <c r="J1511">
        <v>0</v>
      </c>
      <c r="K1511">
        <v>0</v>
      </c>
      <c r="L1511">
        <v>0</v>
      </c>
      <c r="M1511">
        <v>-8200</v>
      </c>
      <c r="N1511">
        <v>240001</v>
      </c>
      <c r="O1511">
        <v>100000</v>
      </c>
      <c r="P1511">
        <v>0</v>
      </c>
      <c r="Q1511">
        <v>0</v>
      </c>
      <c r="R1511">
        <v>0</v>
      </c>
    </row>
    <row r="1512" spans="1:18" x14ac:dyDescent="0.25">
      <c r="A1512" s="3">
        <v>43619</v>
      </c>
      <c r="B1512">
        <v>4000</v>
      </c>
      <c r="C1512">
        <v>500</v>
      </c>
      <c r="D1512">
        <v>100</v>
      </c>
      <c r="E1512">
        <v>0</v>
      </c>
      <c r="F1512">
        <v>13000</v>
      </c>
      <c r="G1512">
        <v>1000</v>
      </c>
      <c r="H1512">
        <v>2000</v>
      </c>
      <c r="I1512">
        <v>400</v>
      </c>
      <c r="J1512">
        <v>0</v>
      </c>
      <c r="K1512">
        <v>0</v>
      </c>
      <c r="L1512">
        <v>0</v>
      </c>
      <c r="M1512">
        <v>-8200</v>
      </c>
      <c r="N1512">
        <v>240001</v>
      </c>
      <c r="O1512">
        <v>100000</v>
      </c>
      <c r="P1512">
        <v>0</v>
      </c>
      <c r="Q1512">
        <v>0</v>
      </c>
      <c r="R1512">
        <v>0</v>
      </c>
    </row>
    <row r="1513" spans="1:18" x14ac:dyDescent="0.25">
      <c r="A1513" s="3">
        <v>43620</v>
      </c>
      <c r="B1513">
        <v>4000</v>
      </c>
      <c r="C1513">
        <v>500</v>
      </c>
      <c r="D1513">
        <v>100</v>
      </c>
      <c r="E1513">
        <v>0</v>
      </c>
      <c r="F1513">
        <v>13000</v>
      </c>
      <c r="G1513">
        <v>1000</v>
      </c>
      <c r="H1513">
        <v>2000</v>
      </c>
      <c r="I1513">
        <v>400</v>
      </c>
      <c r="J1513">
        <v>0</v>
      </c>
      <c r="K1513">
        <v>0</v>
      </c>
      <c r="L1513">
        <v>0</v>
      </c>
      <c r="M1513">
        <v>-8200</v>
      </c>
      <c r="N1513">
        <v>240001</v>
      </c>
      <c r="O1513">
        <v>100000</v>
      </c>
      <c r="P1513">
        <v>0</v>
      </c>
      <c r="Q1513">
        <v>0</v>
      </c>
      <c r="R1513">
        <v>0</v>
      </c>
    </row>
    <row r="1514" spans="1:18" x14ac:dyDescent="0.25">
      <c r="A1514" s="3">
        <v>43621</v>
      </c>
      <c r="B1514">
        <v>4000</v>
      </c>
      <c r="C1514">
        <v>500</v>
      </c>
      <c r="D1514">
        <v>100</v>
      </c>
      <c r="E1514">
        <v>0</v>
      </c>
      <c r="F1514">
        <v>13000</v>
      </c>
      <c r="G1514">
        <v>1000</v>
      </c>
      <c r="H1514">
        <v>2000</v>
      </c>
      <c r="I1514">
        <v>400</v>
      </c>
      <c r="J1514">
        <v>0</v>
      </c>
      <c r="K1514">
        <v>0</v>
      </c>
      <c r="L1514">
        <v>0</v>
      </c>
      <c r="M1514">
        <v>-8200</v>
      </c>
      <c r="N1514">
        <v>240001</v>
      </c>
      <c r="O1514">
        <v>100000</v>
      </c>
      <c r="P1514">
        <v>0</v>
      </c>
      <c r="Q1514">
        <v>0</v>
      </c>
      <c r="R1514">
        <v>0</v>
      </c>
    </row>
    <row r="1515" spans="1:18" x14ac:dyDescent="0.25">
      <c r="A1515" s="3">
        <v>43622</v>
      </c>
      <c r="B1515">
        <v>4000</v>
      </c>
      <c r="C1515">
        <v>500</v>
      </c>
      <c r="D1515">
        <v>100</v>
      </c>
      <c r="E1515">
        <v>0</v>
      </c>
      <c r="F1515">
        <v>13000</v>
      </c>
      <c r="G1515">
        <v>1000</v>
      </c>
      <c r="H1515">
        <v>2000</v>
      </c>
      <c r="I1515">
        <v>400</v>
      </c>
      <c r="J1515">
        <v>0</v>
      </c>
      <c r="K1515">
        <v>0</v>
      </c>
      <c r="L1515">
        <v>0</v>
      </c>
      <c r="M1515">
        <v>-8200</v>
      </c>
      <c r="N1515">
        <v>240001</v>
      </c>
      <c r="O1515">
        <v>100000</v>
      </c>
      <c r="P1515">
        <v>0</v>
      </c>
      <c r="Q1515">
        <v>0</v>
      </c>
      <c r="R1515">
        <v>0</v>
      </c>
    </row>
    <row r="1516" spans="1:18" x14ac:dyDescent="0.25">
      <c r="A1516" s="3">
        <v>43623</v>
      </c>
      <c r="B1516">
        <v>4000</v>
      </c>
      <c r="C1516">
        <v>500</v>
      </c>
      <c r="D1516">
        <v>100</v>
      </c>
      <c r="E1516">
        <v>0</v>
      </c>
      <c r="F1516">
        <v>13000</v>
      </c>
      <c r="G1516">
        <v>1000</v>
      </c>
      <c r="H1516">
        <v>2000</v>
      </c>
      <c r="I1516">
        <v>400</v>
      </c>
      <c r="J1516">
        <v>0</v>
      </c>
      <c r="K1516">
        <v>0</v>
      </c>
      <c r="L1516">
        <v>0</v>
      </c>
      <c r="M1516">
        <v>-8200</v>
      </c>
      <c r="N1516">
        <v>240001</v>
      </c>
      <c r="O1516">
        <v>100000</v>
      </c>
      <c r="P1516">
        <v>0</v>
      </c>
      <c r="Q1516">
        <v>0</v>
      </c>
      <c r="R1516">
        <v>0</v>
      </c>
    </row>
    <row r="1517" spans="1:18" x14ac:dyDescent="0.25">
      <c r="A1517" s="3">
        <v>43626</v>
      </c>
      <c r="B1517">
        <v>4000</v>
      </c>
      <c r="C1517">
        <v>500</v>
      </c>
      <c r="D1517">
        <v>100</v>
      </c>
      <c r="E1517">
        <v>0</v>
      </c>
      <c r="F1517">
        <v>13000</v>
      </c>
      <c r="G1517">
        <v>1000</v>
      </c>
      <c r="H1517">
        <v>2000</v>
      </c>
      <c r="I1517">
        <v>400</v>
      </c>
      <c r="J1517">
        <v>0</v>
      </c>
      <c r="K1517">
        <v>0</v>
      </c>
      <c r="L1517">
        <v>0</v>
      </c>
      <c r="M1517">
        <v>-8200</v>
      </c>
      <c r="N1517">
        <v>240001</v>
      </c>
      <c r="O1517">
        <v>100000</v>
      </c>
      <c r="P1517">
        <v>0</v>
      </c>
      <c r="Q1517">
        <v>0</v>
      </c>
      <c r="R1517">
        <v>0</v>
      </c>
    </row>
    <row r="1518" spans="1:18" x14ac:dyDescent="0.25">
      <c r="A1518" s="3">
        <v>43627</v>
      </c>
      <c r="B1518">
        <v>4000</v>
      </c>
      <c r="C1518">
        <v>500</v>
      </c>
      <c r="D1518">
        <v>100</v>
      </c>
      <c r="E1518">
        <v>0</v>
      </c>
      <c r="F1518">
        <v>13000</v>
      </c>
      <c r="G1518">
        <v>1000</v>
      </c>
      <c r="H1518">
        <v>2000</v>
      </c>
      <c r="I1518">
        <v>400</v>
      </c>
      <c r="J1518">
        <v>0</v>
      </c>
      <c r="K1518">
        <v>0</v>
      </c>
      <c r="L1518">
        <v>0</v>
      </c>
      <c r="M1518">
        <v>-8200</v>
      </c>
      <c r="N1518">
        <v>240001</v>
      </c>
      <c r="O1518">
        <v>100000</v>
      </c>
      <c r="P1518">
        <v>0</v>
      </c>
      <c r="Q1518">
        <v>0</v>
      </c>
      <c r="R1518">
        <v>0</v>
      </c>
    </row>
    <row r="1519" spans="1:18" x14ac:dyDescent="0.25">
      <c r="A1519" s="3">
        <v>43628</v>
      </c>
      <c r="B1519">
        <v>4000</v>
      </c>
      <c r="C1519">
        <v>500</v>
      </c>
      <c r="D1519">
        <v>100</v>
      </c>
      <c r="E1519">
        <v>0</v>
      </c>
      <c r="F1519">
        <v>13000</v>
      </c>
      <c r="G1519">
        <v>1000</v>
      </c>
      <c r="H1519">
        <v>2000</v>
      </c>
      <c r="I1519">
        <v>400</v>
      </c>
      <c r="J1519">
        <v>0</v>
      </c>
      <c r="K1519">
        <v>0</v>
      </c>
      <c r="L1519">
        <v>0</v>
      </c>
      <c r="M1519">
        <v>-8200</v>
      </c>
      <c r="N1519">
        <v>240001</v>
      </c>
      <c r="O1519">
        <v>100000</v>
      </c>
      <c r="P1519">
        <v>0</v>
      </c>
      <c r="Q1519">
        <v>0</v>
      </c>
      <c r="R1519">
        <v>0</v>
      </c>
    </row>
    <row r="1520" spans="1:18" x14ac:dyDescent="0.25">
      <c r="A1520" s="3">
        <v>43629</v>
      </c>
      <c r="B1520">
        <v>4000</v>
      </c>
      <c r="C1520">
        <v>500</v>
      </c>
      <c r="D1520">
        <v>100</v>
      </c>
      <c r="E1520">
        <v>0</v>
      </c>
      <c r="F1520">
        <v>13000</v>
      </c>
      <c r="G1520">
        <v>1000</v>
      </c>
      <c r="H1520">
        <v>2000</v>
      </c>
      <c r="I1520">
        <v>400</v>
      </c>
      <c r="J1520">
        <v>0</v>
      </c>
      <c r="K1520">
        <v>0</v>
      </c>
      <c r="L1520">
        <v>0</v>
      </c>
      <c r="M1520">
        <v>-8200</v>
      </c>
      <c r="N1520">
        <v>240001</v>
      </c>
      <c r="O1520">
        <v>100000</v>
      </c>
      <c r="P1520">
        <v>0</v>
      </c>
      <c r="Q1520">
        <v>0</v>
      </c>
      <c r="R1520">
        <v>0</v>
      </c>
    </row>
    <row r="1521" spans="1:18" x14ac:dyDescent="0.25">
      <c r="A1521" s="3">
        <v>43630</v>
      </c>
      <c r="B1521">
        <v>4000</v>
      </c>
      <c r="C1521">
        <v>500</v>
      </c>
      <c r="D1521">
        <v>100</v>
      </c>
      <c r="E1521">
        <v>0</v>
      </c>
      <c r="F1521">
        <v>13000</v>
      </c>
      <c r="G1521">
        <v>1000</v>
      </c>
      <c r="H1521">
        <v>2000</v>
      </c>
      <c r="I1521">
        <v>400</v>
      </c>
      <c r="J1521">
        <v>0</v>
      </c>
      <c r="K1521">
        <v>0</v>
      </c>
      <c r="L1521">
        <v>0</v>
      </c>
      <c r="M1521">
        <v>-8200</v>
      </c>
      <c r="N1521">
        <v>240001</v>
      </c>
      <c r="O1521">
        <v>100000</v>
      </c>
      <c r="P1521">
        <v>0</v>
      </c>
      <c r="Q1521">
        <v>0</v>
      </c>
      <c r="R1521">
        <v>0</v>
      </c>
    </row>
    <row r="1522" spans="1:18" x14ac:dyDescent="0.25">
      <c r="A1522" s="3">
        <v>43633</v>
      </c>
      <c r="B1522">
        <v>4000</v>
      </c>
      <c r="C1522">
        <v>500</v>
      </c>
      <c r="D1522">
        <v>100</v>
      </c>
      <c r="E1522">
        <v>0</v>
      </c>
      <c r="F1522">
        <v>13000</v>
      </c>
      <c r="G1522">
        <v>1000</v>
      </c>
      <c r="H1522">
        <v>2000</v>
      </c>
      <c r="I1522">
        <v>400</v>
      </c>
      <c r="J1522">
        <v>0</v>
      </c>
      <c r="K1522">
        <v>0</v>
      </c>
      <c r="L1522">
        <v>0</v>
      </c>
      <c r="M1522">
        <v>-8200</v>
      </c>
      <c r="N1522">
        <v>240001</v>
      </c>
      <c r="O1522">
        <v>100000</v>
      </c>
      <c r="P1522">
        <v>0</v>
      </c>
      <c r="Q1522">
        <v>0</v>
      </c>
      <c r="R1522">
        <v>0</v>
      </c>
    </row>
    <row r="1523" spans="1:18" x14ac:dyDescent="0.25">
      <c r="A1523" s="3">
        <v>43634</v>
      </c>
      <c r="B1523">
        <v>4000</v>
      </c>
      <c r="C1523">
        <v>500</v>
      </c>
      <c r="D1523">
        <v>100</v>
      </c>
      <c r="E1523">
        <v>0</v>
      </c>
      <c r="F1523">
        <v>13000</v>
      </c>
      <c r="G1523">
        <v>1000</v>
      </c>
      <c r="H1523">
        <v>2000</v>
      </c>
      <c r="I1523">
        <v>400</v>
      </c>
      <c r="J1523">
        <v>0</v>
      </c>
      <c r="K1523">
        <v>0</v>
      </c>
      <c r="L1523">
        <v>0</v>
      </c>
      <c r="M1523">
        <v>-8200</v>
      </c>
      <c r="N1523">
        <v>240001</v>
      </c>
      <c r="O1523">
        <v>100000</v>
      </c>
      <c r="P1523">
        <v>0</v>
      </c>
      <c r="Q1523">
        <v>0</v>
      </c>
      <c r="R1523">
        <v>0</v>
      </c>
    </row>
    <row r="1524" spans="1:18" x14ac:dyDescent="0.25">
      <c r="A1524" s="3">
        <v>43635</v>
      </c>
      <c r="B1524">
        <v>4000</v>
      </c>
      <c r="C1524">
        <v>500</v>
      </c>
      <c r="D1524">
        <v>100</v>
      </c>
      <c r="E1524">
        <v>0</v>
      </c>
      <c r="F1524">
        <v>13000</v>
      </c>
      <c r="G1524">
        <v>1000</v>
      </c>
      <c r="H1524">
        <v>2000</v>
      </c>
      <c r="I1524">
        <v>400</v>
      </c>
      <c r="J1524">
        <v>0</v>
      </c>
      <c r="K1524">
        <v>0</v>
      </c>
      <c r="L1524">
        <v>0</v>
      </c>
      <c r="M1524">
        <v>-8200</v>
      </c>
      <c r="N1524">
        <v>240001</v>
      </c>
      <c r="O1524">
        <v>100000</v>
      </c>
      <c r="P1524">
        <v>0</v>
      </c>
      <c r="Q1524">
        <v>0</v>
      </c>
      <c r="R1524">
        <v>0</v>
      </c>
    </row>
    <row r="1525" spans="1:18" x14ac:dyDescent="0.25">
      <c r="A1525" s="3">
        <v>43636</v>
      </c>
      <c r="B1525">
        <v>4000</v>
      </c>
      <c r="C1525">
        <v>500</v>
      </c>
      <c r="D1525">
        <v>100</v>
      </c>
      <c r="E1525">
        <v>0</v>
      </c>
      <c r="F1525">
        <v>13000</v>
      </c>
      <c r="G1525">
        <v>1000</v>
      </c>
      <c r="H1525">
        <v>2000</v>
      </c>
      <c r="I1525">
        <v>400</v>
      </c>
      <c r="J1525">
        <v>0</v>
      </c>
      <c r="K1525">
        <v>0</v>
      </c>
      <c r="L1525">
        <v>0</v>
      </c>
      <c r="M1525">
        <v>-8200</v>
      </c>
      <c r="N1525">
        <v>240001</v>
      </c>
      <c r="O1525">
        <v>100000</v>
      </c>
      <c r="P1525">
        <v>0</v>
      </c>
      <c r="Q1525">
        <v>0</v>
      </c>
      <c r="R1525">
        <v>0</v>
      </c>
    </row>
    <row r="1526" spans="1:18" x14ac:dyDescent="0.25">
      <c r="A1526" s="3">
        <v>43637</v>
      </c>
      <c r="B1526">
        <v>4000</v>
      </c>
      <c r="C1526">
        <v>500</v>
      </c>
      <c r="D1526">
        <v>100</v>
      </c>
      <c r="E1526">
        <v>0</v>
      </c>
      <c r="F1526">
        <v>13000</v>
      </c>
      <c r="G1526">
        <v>1000</v>
      </c>
      <c r="H1526">
        <v>2000</v>
      </c>
      <c r="I1526">
        <v>400</v>
      </c>
      <c r="J1526">
        <v>0</v>
      </c>
      <c r="K1526">
        <v>0</v>
      </c>
      <c r="L1526">
        <v>0</v>
      </c>
      <c r="M1526">
        <v>-8200</v>
      </c>
      <c r="N1526">
        <v>240001</v>
      </c>
      <c r="O1526">
        <v>100000</v>
      </c>
      <c r="P1526">
        <v>0</v>
      </c>
      <c r="Q1526">
        <v>0</v>
      </c>
      <c r="R1526">
        <v>0</v>
      </c>
    </row>
    <row r="1527" spans="1:18" x14ac:dyDescent="0.25">
      <c r="A1527" s="3">
        <v>43640</v>
      </c>
      <c r="B1527">
        <v>4000</v>
      </c>
      <c r="C1527">
        <v>500</v>
      </c>
      <c r="D1527">
        <v>100</v>
      </c>
      <c r="E1527">
        <v>0</v>
      </c>
      <c r="F1527">
        <v>13000</v>
      </c>
      <c r="G1527">
        <v>1000</v>
      </c>
      <c r="H1527">
        <v>2000</v>
      </c>
      <c r="I1527">
        <v>400</v>
      </c>
      <c r="J1527">
        <v>0</v>
      </c>
      <c r="K1527">
        <v>0</v>
      </c>
      <c r="L1527">
        <v>0</v>
      </c>
      <c r="M1527">
        <v>-8200</v>
      </c>
      <c r="N1527">
        <v>240001</v>
      </c>
      <c r="O1527">
        <v>100000</v>
      </c>
      <c r="P1527">
        <v>0</v>
      </c>
      <c r="Q1527">
        <v>0</v>
      </c>
      <c r="R1527">
        <v>0</v>
      </c>
    </row>
    <row r="1528" spans="1:18" x14ac:dyDescent="0.25">
      <c r="A1528" s="3">
        <v>43641</v>
      </c>
      <c r="B1528">
        <v>4000</v>
      </c>
      <c r="C1528">
        <v>500</v>
      </c>
      <c r="D1528">
        <v>100</v>
      </c>
      <c r="E1528">
        <v>0</v>
      </c>
      <c r="F1528">
        <v>13000</v>
      </c>
      <c r="G1528">
        <v>1000</v>
      </c>
      <c r="H1528">
        <v>2000</v>
      </c>
      <c r="I1528">
        <v>400</v>
      </c>
      <c r="J1528">
        <v>0</v>
      </c>
      <c r="K1528">
        <v>0</v>
      </c>
      <c r="L1528">
        <v>0</v>
      </c>
      <c r="M1528">
        <v>-8200</v>
      </c>
      <c r="N1528">
        <v>240001</v>
      </c>
      <c r="O1528">
        <v>100000</v>
      </c>
      <c r="P1528">
        <v>0</v>
      </c>
      <c r="Q1528">
        <v>0</v>
      </c>
      <c r="R1528">
        <v>0</v>
      </c>
    </row>
    <row r="1529" spans="1:18" x14ac:dyDescent="0.25">
      <c r="A1529" s="3">
        <v>43642</v>
      </c>
      <c r="B1529">
        <v>4000</v>
      </c>
      <c r="C1529">
        <v>500</v>
      </c>
      <c r="D1529">
        <v>100</v>
      </c>
      <c r="E1529">
        <v>0</v>
      </c>
      <c r="F1529">
        <v>13000</v>
      </c>
      <c r="G1529">
        <v>1000</v>
      </c>
      <c r="H1529">
        <v>2000</v>
      </c>
      <c r="I1529">
        <v>400</v>
      </c>
      <c r="J1529">
        <v>0</v>
      </c>
      <c r="K1529">
        <v>0</v>
      </c>
      <c r="L1529">
        <v>0</v>
      </c>
      <c r="M1529">
        <v>-8200</v>
      </c>
      <c r="N1529">
        <v>240001</v>
      </c>
      <c r="O1529">
        <v>100000</v>
      </c>
      <c r="P1529">
        <v>0</v>
      </c>
      <c r="Q1529">
        <v>0</v>
      </c>
      <c r="R1529">
        <v>0</v>
      </c>
    </row>
    <row r="1530" spans="1:18" x14ac:dyDescent="0.25">
      <c r="A1530" s="3">
        <v>43643</v>
      </c>
      <c r="B1530">
        <v>4000</v>
      </c>
      <c r="C1530">
        <v>500</v>
      </c>
      <c r="D1530">
        <v>100</v>
      </c>
      <c r="E1530">
        <v>0</v>
      </c>
      <c r="F1530">
        <v>13000</v>
      </c>
      <c r="G1530">
        <v>1000</v>
      </c>
      <c r="H1530">
        <v>2000</v>
      </c>
      <c r="I1530">
        <v>400</v>
      </c>
      <c r="J1530">
        <v>0</v>
      </c>
      <c r="K1530">
        <v>0</v>
      </c>
      <c r="L1530">
        <v>0</v>
      </c>
      <c r="M1530">
        <v>-8200</v>
      </c>
      <c r="N1530">
        <v>240001</v>
      </c>
      <c r="O1530">
        <v>100000</v>
      </c>
      <c r="P1530">
        <v>0</v>
      </c>
      <c r="Q1530">
        <v>0</v>
      </c>
      <c r="R1530">
        <v>0</v>
      </c>
    </row>
    <row r="1531" spans="1:18" x14ac:dyDescent="0.25">
      <c r="A1531" s="3">
        <v>43644</v>
      </c>
      <c r="B1531">
        <v>4000</v>
      </c>
      <c r="C1531">
        <v>500</v>
      </c>
      <c r="D1531">
        <v>100</v>
      </c>
      <c r="E1531">
        <v>0</v>
      </c>
      <c r="F1531">
        <v>13000</v>
      </c>
      <c r="G1531">
        <v>1000</v>
      </c>
      <c r="H1531">
        <v>2000</v>
      </c>
      <c r="I1531">
        <v>400</v>
      </c>
      <c r="J1531">
        <v>0</v>
      </c>
      <c r="K1531">
        <v>0</v>
      </c>
      <c r="L1531">
        <v>0</v>
      </c>
      <c r="M1531">
        <v>-8200</v>
      </c>
      <c r="N1531">
        <v>240001</v>
      </c>
      <c r="O1531">
        <v>100000</v>
      </c>
      <c r="P1531">
        <v>0</v>
      </c>
      <c r="Q1531">
        <v>0</v>
      </c>
      <c r="R1531">
        <v>0</v>
      </c>
    </row>
    <row r="1532" spans="1:18" x14ac:dyDescent="0.25">
      <c r="A1532" s="3">
        <v>43647</v>
      </c>
      <c r="B1532">
        <v>4000</v>
      </c>
      <c r="C1532">
        <v>500</v>
      </c>
      <c r="D1532">
        <v>100</v>
      </c>
      <c r="E1532">
        <v>0</v>
      </c>
      <c r="F1532">
        <v>13000</v>
      </c>
      <c r="G1532">
        <v>1000</v>
      </c>
      <c r="H1532">
        <v>2000</v>
      </c>
      <c r="I1532">
        <v>400</v>
      </c>
      <c r="J1532">
        <v>0</v>
      </c>
      <c r="K1532">
        <v>0</v>
      </c>
      <c r="L1532">
        <v>0</v>
      </c>
      <c r="M1532">
        <v>-8200</v>
      </c>
      <c r="N1532">
        <v>240001</v>
      </c>
      <c r="O1532">
        <v>100000</v>
      </c>
      <c r="P1532">
        <v>0</v>
      </c>
      <c r="Q1532">
        <v>0</v>
      </c>
      <c r="R1532">
        <v>0</v>
      </c>
    </row>
    <row r="1533" spans="1:18" x14ac:dyDescent="0.25">
      <c r="A1533" s="3">
        <v>43648</v>
      </c>
      <c r="B1533">
        <v>4000</v>
      </c>
      <c r="C1533">
        <v>500</v>
      </c>
      <c r="D1533">
        <v>100</v>
      </c>
      <c r="E1533">
        <v>0</v>
      </c>
      <c r="F1533">
        <v>13000</v>
      </c>
      <c r="G1533">
        <v>1000</v>
      </c>
      <c r="H1533">
        <v>2000</v>
      </c>
      <c r="I1533">
        <v>400</v>
      </c>
      <c r="J1533">
        <v>0</v>
      </c>
      <c r="K1533">
        <v>0</v>
      </c>
      <c r="L1533">
        <v>0</v>
      </c>
      <c r="M1533">
        <v>-8200</v>
      </c>
      <c r="N1533">
        <v>240001</v>
      </c>
      <c r="O1533">
        <v>100000</v>
      </c>
      <c r="P1533">
        <v>0</v>
      </c>
      <c r="Q1533">
        <v>0</v>
      </c>
      <c r="R1533">
        <v>0</v>
      </c>
    </row>
    <row r="1534" spans="1:18" x14ac:dyDescent="0.25">
      <c r="A1534" s="3">
        <v>43649</v>
      </c>
      <c r="B1534">
        <v>4000</v>
      </c>
      <c r="C1534">
        <v>500</v>
      </c>
      <c r="D1534">
        <v>100</v>
      </c>
      <c r="E1534">
        <v>0</v>
      </c>
      <c r="F1534">
        <v>13000</v>
      </c>
      <c r="G1534">
        <v>1000</v>
      </c>
      <c r="H1534">
        <v>2000</v>
      </c>
      <c r="I1534">
        <v>400</v>
      </c>
      <c r="J1534">
        <v>0</v>
      </c>
      <c r="K1534">
        <v>0</v>
      </c>
      <c r="L1534">
        <v>0</v>
      </c>
      <c r="M1534">
        <v>-8200</v>
      </c>
      <c r="N1534">
        <v>240001</v>
      </c>
      <c r="O1534">
        <v>100000</v>
      </c>
      <c r="P1534">
        <v>0</v>
      </c>
      <c r="Q1534">
        <v>0</v>
      </c>
      <c r="R1534">
        <v>0</v>
      </c>
    </row>
    <row r="1535" spans="1:18" x14ac:dyDescent="0.25">
      <c r="A1535" s="3">
        <v>43650</v>
      </c>
      <c r="B1535">
        <v>4000</v>
      </c>
      <c r="C1535">
        <v>500</v>
      </c>
      <c r="D1535">
        <v>100</v>
      </c>
      <c r="E1535">
        <v>0</v>
      </c>
      <c r="F1535">
        <v>13000</v>
      </c>
      <c r="G1535">
        <v>1000</v>
      </c>
      <c r="H1535">
        <v>2000</v>
      </c>
      <c r="I1535">
        <v>400</v>
      </c>
      <c r="J1535">
        <v>0</v>
      </c>
      <c r="K1535">
        <v>0</v>
      </c>
      <c r="L1535">
        <v>0</v>
      </c>
      <c r="M1535">
        <v>-8200</v>
      </c>
      <c r="N1535">
        <v>240001</v>
      </c>
      <c r="O1535">
        <v>100000</v>
      </c>
      <c r="P1535">
        <v>0</v>
      </c>
      <c r="Q1535">
        <v>0</v>
      </c>
      <c r="R1535">
        <v>0</v>
      </c>
    </row>
    <row r="1536" spans="1:18" x14ac:dyDescent="0.25">
      <c r="A1536" s="3">
        <v>43651</v>
      </c>
      <c r="B1536">
        <v>4000</v>
      </c>
      <c r="C1536">
        <v>500</v>
      </c>
      <c r="D1536">
        <v>100</v>
      </c>
      <c r="E1536">
        <v>0</v>
      </c>
      <c r="F1536">
        <v>13000</v>
      </c>
      <c r="G1536">
        <v>1000</v>
      </c>
      <c r="H1536">
        <v>2000</v>
      </c>
      <c r="I1536">
        <v>400</v>
      </c>
      <c r="J1536">
        <v>0</v>
      </c>
      <c r="K1536">
        <v>0</v>
      </c>
      <c r="L1536">
        <v>0</v>
      </c>
      <c r="M1536">
        <v>-8200</v>
      </c>
      <c r="N1536">
        <v>240001</v>
      </c>
      <c r="O1536">
        <v>100000</v>
      </c>
      <c r="P1536">
        <v>0</v>
      </c>
      <c r="Q1536">
        <v>0</v>
      </c>
      <c r="R1536">
        <v>0</v>
      </c>
    </row>
    <row r="1537" spans="1:18" x14ac:dyDescent="0.25">
      <c r="A1537" s="3">
        <v>43654</v>
      </c>
      <c r="B1537">
        <v>4000</v>
      </c>
      <c r="C1537">
        <v>500</v>
      </c>
      <c r="D1537">
        <v>100</v>
      </c>
      <c r="E1537">
        <v>0</v>
      </c>
      <c r="F1537">
        <v>13000</v>
      </c>
      <c r="G1537">
        <v>1000</v>
      </c>
      <c r="H1537">
        <v>2000</v>
      </c>
      <c r="I1537">
        <v>400</v>
      </c>
      <c r="J1537">
        <v>0</v>
      </c>
      <c r="K1537">
        <v>0</v>
      </c>
      <c r="L1537">
        <v>0</v>
      </c>
      <c r="M1537">
        <v>-8200</v>
      </c>
      <c r="N1537">
        <v>240001</v>
      </c>
      <c r="O1537">
        <v>100000</v>
      </c>
      <c r="P1537">
        <v>0</v>
      </c>
      <c r="Q1537">
        <v>0</v>
      </c>
      <c r="R1537">
        <v>0</v>
      </c>
    </row>
    <row r="1538" spans="1:18" x14ac:dyDescent="0.25">
      <c r="A1538" s="3">
        <v>43655</v>
      </c>
      <c r="B1538">
        <v>4000</v>
      </c>
      <c r="C1538">
        <v>500</v>
      </c>
      <c r="D1538">
        <v>100</v>
      </c>
      <c r="E1538">
        <v>0</v>
      </c>
      <c r="F1538">
        <v>13000</v>
      </c>
      <c r="G1538">
        <v>1000</v>
      </c>
      <c r="H1538">
        <v>2000</v>
      </c>
      <c r="I1538">
        <v>400</v>
      </c>
      <c r="J1538">
        <v>0</v>
      </c>
      <c r="K1538">
        <v>0</v>
      </c>
      <c r="L1538">
        <v>0</v>
      </c>
      <c r="M1538">
        <v>-8200</v>
      </c>
      <c r="N1538">
        <v>240001</v>
      </c>
      <c r="O1538">
        <v>100000</v>
      </c>
      <c r="P1538">
        <v>0</v>
      </c>
      <c r="Q1538">
        <v>0</v>
      </c>
      <c r="R1538">
        <v>0</v>
      </c>
    </row>
    <row r="1539" spans="1:18" x14ac:dyDescent="0.25">
      <c r="A1539" s="3">
        <v>43656</v>
      </c>
      <c r="B1539">
        <v>4000</v>
      </c>
      <c r="C1539">
        <v>500</v>
      </c>
      <c r="D1539">
        <v>100</v>
      </c>
      <c r="E1539">
        <v>0</v>
      </c>
      <c r="F1539">
        <v>13000</v>
      </c>
      <c r="G1539">
        <v>1000</v>
      </c>
      <c r="H1539">
        <v>2000</v>
      </c>
      <c r="I1539">
        <v>400</v>
      </c>
      <c r="J1539">
        <v>0</v>
      </c>
      <c r="K1539">
        <v>0</v>
      </c>
      <c r="L1539">
        <v>0</v>
      </c>
      <c r="M1539">
        <v>-8200</v>
      </c>
      <c r="N1539">
        <v>240001</v>
      </c>
      <c r="O1539">
        <v>100000</v>
      </c>
      <c r="P1539">
        <v>0</v>
      </c>
      <c r="Q1539">
        <v>0</v>
      </c>
      <c r="R1539">
        <v>0</v>
      </c>
    </row>
    <row r="1540" spans="1:18" x14ac:dyDescent="0.25">
      <c r="A1540" s="3">
        <v>43657</v>
      </c>
      <c r="B1540">
        <v>4000</v>
      </c>
      <c r="C1540">
        <v>500</v>
      </c>
      <c r="D1540">
        <v>100</v>
      </c>
      <c r="E1540">
        <v>0</v>
      </c>
      <c r="F1540">
        <v>13000</v>
      </c>
      <c r="G1540">
        <v>1000</v>
      </c>
      <c r="H1540">
        <v>2000</v>
      </c>
      <c r="I1540">
        <v>400</v>
      </c>
      <c r="J1540">
        <v>0</v>
      </c>
      <c r="K1540">
        <v>0</v>
      </c>
      <c r="L1540">
        <v>0</v>
      </c>
      <c r="M1540">
        <v>-8200</v>
      </c>
      <c r="N1540">
        <v>240001</v>
      </c>
      <c r="O1540">
        <v>100000</v>
      </c>
      <c r="P1540">
        <v>0</v>
      </c>
      <c r="Q1540">
        <v>0</v>
      </c>
      <c r="R1540">
        <v>0</v>
      </c>
    </row>
    <row r="1541" spans="1:18" x14ac:dyDescent="0.25">
      <c r="A1541" s="3">
        <v>43658</v>
      </c>
      <c r="B1541">
        <v>4000</v>
      </c>
      <c r="C1541">
        <v>500</v>
      </c>
      <c r="D1541">
        <v>100</v>
      </c>
      <c r="E1541">
        <v>0</v>
      </c>
      <c r="F1541">
        <v>13000</v>
      </c>
      <c r="G1541">
        <v>1000</v>
      </c>
      <c r="H1541">
        <v>2000</v>
      </c>
      <c r="I1541">
        <v>400</v>
      </c>
      <c r="J1541">
        <v>0</v>
      </c>
      <c r="K1541">
        <v>0</v>
      </c>
      <c r="L1541">
        <v>0</v>
      </c>
      <c r="M1541">
        <v>-8200</v>
      </c>
      <c r="N1541">
        <v>240001</v>
      </c>
      <c r="O1541">
        <v>100000</v>
      </c>
      <c r="P1541">
        <v>0</v>
      </c>
      <c r="Q1541">
        <v>0</v>
      </c>
      <c r="R1541">
        <v>0</v>
      </c>
    </row>
    <row r="1542" spans="1:18" x14ac:dyDescent="0.25">
      <c r="A1542" s="3">
        <v>43661</v>
      </c>
      <c r="B1542">
        <v>4000</v>
      </c>
      <c r="C1542">
        <v>500</v>
      </c>
      <c r="D1542">
        <v>100</v>
      </c>
      <c r="E1542">
        <v>0</v>
      </c>
      <c r="F1542">
        <v>13000</v>
      </c>
      <c r="G1542">
        <v>1000</v>
      </c>
      <c r="H1542">
        <v>2000</v>
      </c>
      <c r="I1542">
        <v>400</v>
      </c>
      <c r="J1542">
        <v>0</v>
      </c>
      <c r="K1542">
        <v>0</v>
      </c>
      <c r="L1542">
        <v>0</v>
      </c>
      <c r="M1542">
        <v>-8200</v>
      </c>
      <c r="N1542">
        <v>240001</v>
      </c>
      <c r="O1542">
        <v>100000</v>
      </c>
      <c r="P1542">
        <v>0</v>
      </c>
      <c r="Q1542">
        <v>0</v>
      </c>
      <c r="R1542">
        <v>0</v>
      </c>
    </row>
    <row r="1543" spans="1:18" x14ac:dyDescent="0.25">
      <c r="A1543" s="3">
        <v>43662</v>
      </c>
      <c r="B1543">
        <v>4000</v>
      </c>
      <c r="C1543">
        <v>500</v>
      </c>
      <c r="D1543">
        <v>100</v>
      </c>
      <c r="E1543">
        <v>0</v>
      </c>
      <c r="F1543">
        <v>13000</v>
      </c>
      <c r="G1543">
        <v>1000</v>
      </c>
      <c r="H1543">
        <v>2000</v>
      </c>
      <c r="I1543">
        <v>400</v>
      </c>
      <c r="J1543">
        <v>0</v>
      </c>
      <c r="K1543">
        <v>0</v>
      </c>
      <c r="L1543">
        <v>0</v>
      </c>
      <c r="M1543">
        <v>-8200</v>
      </c>
      <c r="N1543">
        <v>240001</v>
      </c>
      <c r="O1543">
        <v>100000</v>
      </c>
      <c r="P1543">
        <v>0</v>
      </c>
      <c r="Q1543">
        <v>0</v>
      </c>
      <c r="R1543">
        <v>0</v>
      </c>
    </row>
    <row r="1544" spans="1:18" x14ac:dyDescent="0.25">
      <c r="A1544" s="3">
        <v>43663</v>
      </c>
      <c r="B1544">
        <v>4000</v>
      </c>
      <c r="C1544">
        <v>500</v>
      </c>
      <c r="D1544">
        <v>100</v>
      </c>
      <c r="E1544">
        <v>0</v>
      </c>
      <c r="F1544">
        <v>13000</v>
      </c>
      <c r="G1544">
        <v>1000</v>
      </c>
      <c r="H1544">
        <v>2000</v>
      </c>
      <c r="I1544">
        <v>400</v>
      </c>
      <c r="J1544">
        <v>0</v>
      </c>
      <c r="K1544">
        <v>0</v>
      </c>
      <c r="L1544">
        <v>0</v>
      </c>
      <c r="M1544">
        <v>-8200</v>
      </c>
      <c r="N1544">
        <v>240001</v>
      </c>
      <c r="O1544">
        <v>100000</v>
      </c>
      <c r="P1544">
        <v>0</v>
      </c>
      <c r="Q1544">
        <v>0</v>
      </c>
      <c r="R1544">
        <v>0</v>
      </c>
    </row>
    <row r="1545" spans="1:18" x14ac:dyDescent="0.25">
      <c r="A1545" s="3">
        <v>43664</v>
      </c>
      <c r="B1545">
        <v>4000</v>
      </c>
      <c r="C1545">
        <v>500</v>
      </c>
      <c r="D1545">
        <v>100</v>
      </c>
      <c r="E1545">
        <v>0</v>
      </c>
      <c r="F1545">
        <v>13000</v>
      </c>
      <c r="G1545">
        <v>1000</v>
      </c>
      <c r="H1545">
        <v>2000</v>
      </c>
      <c r="I1545">
        <v>400</v>
      </c>
      <c r="J1545">
        <v>0</v>
      </c>
      <c r="K1545">
        <v>0</v>
      </c>
      <c r="L1545">
        <v>0</v>
      </c>
      <c r="M1545">
        <v>-8200</v>
      </c>
      <c r="N1545">
        <v>240001</v>
      </c>
      <c r="O1545">
        <v>100000</v>
      </c>
      <c r="P1545">
        <v>0</v>
      </c>
      <c r="Q1545">
        <v>0</v>
      </c>
      <c r="R1545">
        <v>0</v>
      </c>
    </row>
    <row r="1546" spans="1:18" x14ac:dyDescent="0.25">
      <c r="A1546" s="3">
        <v>43665</v>
      </c>
      <c r="B1546">
        <v>4000</v>
      </c>
      <c r="C1546">
        <v>500</v>
      </c>
      <c r="D1546">
        <v>100</v>
      </c>
      <c r="E1546">
        <v>0</v>
      </c>
      <c r="F1546">
        <v>13000</v>
      </c>
      <c r="G1546">
        <v>1000</v>
      </c>
      <c r="H1546">
        <v>2000</v>
      </c>
      <c r="I1546">
        <v>400</v>
      </c>
      <c r="J1546">
        <v>0</v>
      </c>
      <c r="K1546">
        <v>0</v>
      </c>
      <c r="L1546">
        <v>0</v>
      </c>
      <c r="M1546">
        <v>-8200</v>
      </c>
      <c r="N1546">
        <v>240001</v>
      </c>
      <c r="O1546">
        <v>100000</v>
      </c>
      <c r="P1546">
        <v>0</v>
      </c>
      <c r="Q1546">
        <v>0</v>
      </c>
      <c r="R1546">
        <v>0</v>
      </c>
    </row>
    <row r="1547" spans="1:18" x14ac:dyDescent="0.25">
      <c r="A1547" s="3">
        <v>43668</v>
      </c>
      <c r="B1547">
        <v>4000</v>
      </c>
      <c r="C1547">
        <v>500</v>
      </c>
      <c r="D1547">
        <v>100</v>
      </c>
      <c r="E1547">
        <v>0</v>
      </c>
      <c r="F1547">
        <v>13000</v>
      </c>
      <c r="G1547">
        <v>1000</v>
      </c>
      <c r="H1547">
        <v>2000</v>
      </c>
      <c r="I1547">
        <v>400</v>
      </c>
      <c r="J1547">
        <v>0</v>
      </c>
      <c r="K1547">
        <v>0</v>
      </c>
      <c r="L1547">
        <v>0</v>
      </c>
      <c r="M1547">
        <v>-8200</v>
      </c>
      <c r="N1547">
        <v>240001</v>
      </c>
      <c r="O1547">
        <v>100000</v>
      </c>
      <c r="P1547">
        <v>0</v>
      </c>
      <c r="Q1547">
        <v>0</v>
      </c>
      <c r="R1547">
        <v>0</v>
      </c>
    </row>
    <row r="1548" spans="1:18" x14ac:dyDescent="0.25">
      <c r="A1548" s="3">
        <v>43669</v>
      </c>
      <c r="B1548">
        <v>4000</v>
      </c>
      <c r="C1548">
        <v>500</v>
      </c>
      <c r="D1548">
        <v>100</v>
      </c>
      <c r="E1548">
        <v>0</v>
      </c>
      <c r="F1548">
        <v>13000</v>
      </c>
      <c r="G1548">
        <v>1000</v>
      </c>
      <c r="H1548">
        <v>2000</v>
      </c>
      <c r="I1548">
        <v>400</v>
      </c>
      <c r="J1548">
        <v>0</v>
      </c>
      <c r="K1548">
        <v>0</v>
      </c>
      <c r="L1548">
        <v>0</v>
      </c>
      <c r="M1548">
        <v>-8200</v>
      </c>
      <c r="N1548">
        <v>240001</v>
      </c>
      <c r="O1548">
        <v>100000</v>
      </c>
      <c r="P1548">
        <v>0</v>
      </c>
      <c r="Q1548">
        <v>0</v>
      </c>
      <c r="R1548">
        <v>0</v>
      </c>
    </row>
    <row r="1549" spans="1:18" x14ac:dyDescent="0.25">
      <c r="A1549" s="3">
        <v>43670</v>
      </c>
      <c r="B1549">
        <v>4000</v>
      </c>
      <c r="C1549">
        <v>500</v>
      </c>
      <c r="D1549">
        <v>100</v>
      </c>
      <c r="E1549">
        <v>0</v>
      </c>
      <c r="F1549">
        <v>13000</v>
      </c>
      <c r="G1549">
        <v>1000</v>
      </c>
      <c r="H1549">
        <v>2000</v>
      </c>
      <c r="I1549">
        <v>400</v>
      </c>
      <c r="J1549">
        <v>0</v>
      </c>
      <c r="K1549">
        <v>0</v>
      </c>
      <c r="L1549">
        <v>0</v>
      </c>
      <c r="M1549">
        <v>-8200</v>
      </c>
      <c r="N1549">
        <v>240001</v>
      </c>
      <c r="O1549">
        <v>100000</v>
      </c>
      <c r="P1549">
        <v>0</v>
      </c>
      <c r="Q1549">
        <v>0</v>
      </c>
      <c r="R1549">
        <v>0</v>
      </c>
    </row>
    <row r="1550" spans="1:18" x14ac:dyDescent="0.25">
      <c r="A1550" s="3">
        <v>43671</v>
      </c>
      <c r="B1550">
        <v>4000</v>
      </c>
      <c r="C1550">
        <v>500</v>
      </c>
      <c r="D1550">
        <v>100</v>
      </c>
      <c r="E1550">
        <v>0</v>
      </c>
      <c r="F1550">
        <v>13000</v>
      </c>
      <c r="G1550">
        <v>1000</v>
      </c>
      <c r="H1550">
        <v>2000</v>
      </c>
      <c r="I1550">
        <v>400</v>
      </c>
      <c r="J1550">
        <v>0</v>
      </c>
      <c r="K1550">
        <v>0</v>
      </c>
      <c r="L1550">
        <v>0</v>
      </c>
      <c r="M1550">
        <v>-8200</v>
      </c>
      <c r="N1550">
        <v>240001</v>
      </c>
      <c r="O1550">
        <v>100000</v>
      </c>
      <c r="P1550">
        <v>0</v>
      </c>
      <c r="Q1550">
        <v>0</v>
      </c>
      <c r="R1550">
        <v>0</v>
      </c>
    </row>
    <row r="1551" spans="1:18" x14ac:dyDescent="0.25">
      <c r="A1551" s="3">
        <v>43672</v>
      </c>
      <c r="B1551">
        <v>4000</v>
      </c>
      <c r="C1551">
        <v>500</v>
      </c>
      <c r="D1551">
        <v>100</v>
      </c>
      <c r="E1551">
        <v>0</v>
      </c>
      <c r="F1551">
        <v>13000</v>
      </c>
      <c r="G1551">
        <v>1000</v>
      </c>
      <c r="H1551">
        <v>2000</v>
      </c>
      <c r="I1551">
        <v>400</v>
      </c>
      <c r="J1551">
        <v>0</v>
      </c>
      <c r="K1551">
        <v>0</v>
      </c>
      <c r="L1551">
        <v>0</v>
      </c>
      <c r="M1551">
        <v>-8200</v>
      </c>
      <c r="N1551">
        <v>240001</v>
      </c>
      <c r="O1551">
        <v>100000</v>
      </c>
      <c r="P1551">
        <v>0</v>
      </c>
      <c r="Q1551">
        <v>0</v>
      </c>
      <c r="R1551">
        <v>0</v>
      </c>
    </row>
    <row r="1552" spans="1:18" x14ac:dyDescent="0.25">
      <c r="A1552" s="3">
        <v>43675</v>
      </c>
      <c r="B1552">
        <v>4000</v>
      </c>
      <c r="C1552">
        <v>500</v>
      </c>
      <c r="D1552">
        <v>100</v>
      </c>
      <c r="E1552">
        <v>0</v>
      </c>
      <c r="F1552">
        <v>13000</v>
      </c>
      <c r="G1552">
        <v>1000</v>
      </c>
      <c r="H1552">
        <v>2000</v>
      </c>
      <c r="I1552">
        <v>400</v>
      </c>
      <c r="J1552">
        <v>0</v>
      </c>
      <c r="K1552">
        <v>0</v>
      </c>
      <c r="L1552">
        <v>0</v>
      </c>
      <c r="M1552">
        <v>-8200</v>
      </c>
      <c r="N1552">
        <v>240001</v>
      </c>
      <c r="O1552">
        <v>100000</v>
      </c>
      <c r="P1552">
        <v>0</v>
      </c>
      <c r="Q1552">
        <v>0</v>
      </c>
      <c r="R1552">
        <v>0</v>
      </c>
    </row>
    <row r="1553" spans="1:18" x14ac:dyDescent="0.25">
      <c r="A1553" s="3">
        <v>43676</v>
      </c>
      <c r="B1553">
        <v>4000</v>
      </c>
      <c r="C1553">
        <v>500</v>
      </c>
      <c r="D1553">
        <v>100</v>
      </c>
      <c r="E1553">
        <v>0</v>
      </c>
      <c r="F1553">
        <v>13000</v>
      </c>
      <c r="G1553">
        <v>1000</v>
      </c>
      <c r="H1553">
        <v>2000</v>
      </c>
      <c r="I1553">
        <v>400</v>
      </c>
      <c r="J1553">
        <v>0</v>
      </c>
      <c r="K1553">
        <v>0</v>
      </c>
      <c r="L1553">
        <v>0</v>
      </c>
      <c r="M1553">
        <v>-8200</v>
      </c>
      <c r="N1553">
        <v>240001</v>
      </c>
      <c r="O1553">
        <v>100000</v>
      </c>
      <c r="P1553">
        <v>0</v>
      </c>
      <c r="Q1553">
        <v>0</v>
      </c>
      <c r="R1553">
        <v>0</v>
      </c>
    </row>
    <row r="1554" spans="1:18" x14ac:dyDescent="0.25">
      <c r="A1554" s="3">
        <v>43677</v>
      </c>
      <c r="B1554">
        <v>4000</v>
      </c>
      <c r="C1554">
        <v>500</v>
      </c>
      <c r="D1554">
        <v>100</v>
      </c>
      <c r="E1554">
        <v>0</v>
      </c>
      <c r="F1554">
        <v>13000</v>
      </c>
      <c r="G1554">
        <v>1000</v>
      </c>
      <c r="H1554">
        <v>2000</v>
      </c>
      <c r="I1554">
        <v>400</v>
      </c>
      <c r="J1554">
        <v>0</v>
      </c>
      <c r="K1554">
        <v>0</v>
      </c>
      <c r="L1554">
        <v>0</v>
      </c>
      <c r="M1554">
        <v>-8200</v>
      </c>
      <c r="N1554">
        <v>240001</v>
      </c>
      <c r="O1554">
        <v>100000</v>
      </c>
      <c r="P1554">
        <v>0</v>
      </c>
      <c r="Q1554">
        <v>0</v>
      </c>
      <c r="R1554">
        <v>0</v>
      </c>
    </row>
    <row r="1555" spans="1:18" x14ac:dyDescent="0.25">
      <c r="A1555" s="3">
        <v>43678</v>
      </c>
      <c r="B1555">
        <v>4000</v>
      </c>
      <c r="C1555">
        <v>500</v>
      </c>
      <c r="D1555">
        <v>100</v>
      </c>
      <c r="E1555">
        <v>0</v>
      </c>
      <c r="F1555">
        <v>13000</v>
      </c>
      <c r="G1555">
        <v>1000</v>
      </c>
      <c r="H1555">
        <v>2000</v>
      </c>
      <c r="I1555">
        <v>400</v>
      </c>
      <c r="J1555">
        <v>0</v>
      </c>
      <c r="K1555">
        <v>0</v>
      </c>
      <c r="L1555">
        <v>0</v>
      </c>
      <c r="M1555">
        <v>-8200</v>
      </c>
      <c r="N1555">
        <v>240001</v>
      </c>
      <c r="O1555">
        <v>100000</v>
      </c>
      <c r="P1555">
        <v>0</v>
      </c>
      <c r="Q1555">
        <v>0</v>
      </c>
      <c r="R1555">
        <v>0</v>
      </c>
    </row>
    <row r="1556" spans="1:18" x14ac:dyDescent="0.25">
      <c r="A1556" s="3">
        <v>43679</v>
      </c>
      <c r="B1556">
        <v>4000</v>
      </c>
      <c r="C1556">
        <v>500</v>
      </c>
      <c r="D1556">
        <v>100</v>
      </c>
      <c r="E1556">
        <v>0</v>
      </c>
      <c r="F1556">
        <v>13000</v>
      </c>
      <c r="G1556">
        <v>1000</v>
      </c>
      <c r="H1556">
        <v>2000</v>
      </c>
      <c r="I1556">
        <v>400</v>
      </c>
      <c r="J1556">
        <v>0</v>
      </c>
      <c r="K1556">
        <v>0</v>
      </c>
      <c r="L1556">
        <v>0</v>
      </c>
      <c r="M1556">
        <v>-8200</v>
      </c>
      <c r="N1556">
        <v>240001</v>
      </c>
      <c r="O1556">
        <v>100000</v>
      </c>
      <c r="P1556">
        <v>0</v>
      </c>
      <c r="Q1556">
        <v>0</v>
      </c>
      <c r="R1556">
        <v>0</v>
      </c>
    </row>
    <row r="1557" spans="1:18" x14ac:dyDescent="0.25">
      <c r="A1557" s="3">
        <v>43682</v>
      </c>
      <c r="B1557">
        <v>4000</v>
      </c>
      <c r="C1557">
        <v>500</v>
      </c>
      <c r="D1557">
        <v>100</v>
      </c>
      <c r="E1557">
        <v>0</v>
      </c>
      <c r="F1557">
        <v>13000</v>
      </c>
      <c r="G1557">
        <v>1000</v>
      </c>
      <c r="H1557">
        <v>2000</v>
      </c>
      <c r="I1557">
        <v>400</v>
      </c>
      <c r="J1557">
        <v>0</v>
      </c>
      <c r="K1557">
        <v>0</v>
      </c>
      <c r="L1557">
        <v>0</v>
      </c>
      <c r="M1557">
        <v>-8200</v>
      </c>
      <c r="N1557">
        <v>240001</v>
      </c>
      <c r="O1557">
        <v>100000</v>
      </c>
      <c r="P1557">
        <v>0</v>
      </c>
      <c r="Q1557">
        <v>0</v>
      </c>
      <c r="R1557">
        <v>0</v>
      </c>
    </row>
    <row r="1558" spans="1:18" x14ac:dyDescent="0.25">
      <c r="A1558" s="3">
        <v>43683</v>
      </c>
      <c r="B1558">
        <v>4000</v>
      </c>
      <c r="C1558">
        <v>500</v>
      </c>
      <c r="D1558">
        <v>100</v>
      </c>
      <c r="E1558">
        <v>0</v>
      </c>
      <c r="F1558">
        <v>13000</v>
      </c>
      <c r="G1558">
        <v>1000</v>
      </c>
      <c r="H1558">
        <v>2000</v>
      </c>
      <c r="I1558">
        <v>400</v>
      </c>
      <c r="J1558">
        <v>0</v>
      </c>
      <c r="K1558">
        <v>0</v>
      </c>
      <c r="L1558">
        <v>0</v>
      </c>
      <c r="M1558">
        <v>-8200</v>
      </c>
      <c r="N1558">
        <v>240001</v>
      </c>
      <c r="O1558">
        <v>100000</v>
      </c>
      <c r="P1558">
        <v>0</v>
      </c>
      <c r="Q1558">
        <v>0</v>
      </c>
      <c r="R1558">
        <v>0</v>
      </c>
    </row>
    <row r="1559" spans="1:18" x14ac:dyDescent="0.25">
      <c r="A1559" s="3">
        <v>43684</v>
      </c>
      <c r="B1559">
        <v>4000</v>
      </c>
      <c r="C1559">
        <v>500</v>
      </c>
      <c r="D1559">
        <v>100</v>
      </c>
      <c r="E1559">
        <v>0</v>
      </c>
      <c r="F1559">
        <v>13000</v>
      </c>
      <c r="G1559">
        <v>1000</v>
      </c>
      <c r="H1559">
        <v>2000</v>
      </c>
      <c r="I1559">
        <v>400</v>
      </c>
      <c r="J1559">
        <v>0</v>
      </c>
      <c r="K1559">
        <v>0</v>
      </c>
      <c r="L1559">
        <v>0</v>
      </c>
      <c r="M1559">
        <v>-8200</v>
      </c>
      <c r="N1559">
        <v>240001</v>
      </c>
      <c r="O1559">
        <v>100000</v>
      </c>
      <c r="P1559">
        <v>0</v>
      </c>
      <c r="Q1559">
        <v>0</v>
      </c>
      <c r="R1559">
        <v>0</v>
      </c>
    </row>
    <row r="1560" spans="1:18" x14ac:dyDescent="0.25">
      <c r="A1560" s="3">
        <v>43685</v>
      </c>
      <c r="B1560">
        <v>4000</v>
      </c>
      <c r="C1560">
        <v>500</v>
      </c>
      <c r="D1560">
        <v>100</v>
      </c>
      <c r="E1560">
        <v>0</v>
      </c>
      <c r="F1560">
        <v>13000</v>
      </c>
      <c r="G1560">
        <v>1000</v>
      </c>
      <c r="H1560">
        <v>2000</v>
      </c>
      <c r="I1560">
        <v>400</v>
      </c>
      <c r="J1560">
        <v>0</v>
      </c>
      <c r="K1560">
        <v>0</v>
      </c>
      <c r="L1560">
        <v>0</v>
      </c>
      <c r="M1560">
        <v>-8200</v>
      </c>
      <c r="N1560">
        <v>240001</v>
      </c>
      <c r="O1560">
        <v>100000</v>
      </c>
      <c r="P1560">
        <v>0</v>
      </c>
      <c r="Q1560">
        <v>0</v>
      </c>
      <c r="R1560">
        <v>0</v>
      </c>
    </row>
    <row r="1561" spans="1:18" x14ac:dyDescent="0.25">
      <c r="A1561" s="3">
        <v>43686</v>
      </c>
      <c r="B1561">
        <v>4000</v>
      </c>
      <c r="C1561">
        <v>500</v>
      </c>
      <c r="D1561">
        <v>100</v>
      </c>
      <c r="E1561">
        <v>0</v>
      </c>
      <c r="F1561">
        <v>13000</v>
      </c>
      <c r="G1561">
        <v>1000</v>
      </c>
      <c r="H1561">
        <v>2000</v>
      </c>
      <c r="I1561">
        <v>400</v>
      </c>
      <c r="J1561">
        <v>0</v>
      </c>
      <c r="K1561">
        <v>0</v>
      </c>
      <c r="L1561">
        <v>0</v>
      </c>
      <c r="M1561">
        <v>-8200</v>
      </c>
      <c r="N1561">
        <v>240001</v>
      </c>
      <c r="O1561">
        <v>100000</v>
      </c>
      <c r="P1561">
        <v>0</v>
      </c>
      <c r="Q1561">
        <v>0</v>
      </c>
      <c r="R1561">
        <v>0</v>
      </c>
    </row>
    <row r="1562" spans="1:18" x14ac:dyDescent="0.25">
      <c r="A1562" s="3">
        <v>43689</v>
      </c>
      <c r="B1562">
        <v>4000</v>
      </c>
      <c r="C1562">
        <v>500</v>
      </c>
      <c r="D1562">
        <v>100</v>
      </c>
      <c r="E1562">
        <v>0</v>
      </c>
      <c r="F1562">
        <v>13000</v>
      </c>
      <c r="G1562">
        <v>1000</v>
      </c>
      <c r="H1562">
        <v>2000</v>
      </c>
      <c r="I1562">
        <v>400</v>
      </c>
      <c r="J1562">
        <v>0</v>
      </c>
      <c r="K1562">
        <v>0</v>
      </c>
      <c r="L1562">
        <v>0</v>
      </c>
      <c r="M1562">
        <v>-8200</v>
      </c>
      <c r="N1562">
        <v>240001</v>
      </c>
      <c r="O1562">
        <v>100000</v>
      </c>
      <c r="P1562">
        <v>0</v>
      </c>
      <c r="Q1562">
        <v>0</v>
      </c>
      <c r="R1562">
        <v>0</v>
      </c>
    </row>
    <row r="1563" spans="1:18" x14ac:dyDescent="0.25">
      <c r="A1563" s="3">
        <v>43690</v>
      </c>
      <c r="B1563">
        <v>4000</v>
      </c>
      <c r="C1563">
        <v>500</v>
      </c>
      <c r="D1563">
        <v>100</v>
      </c>
      <c r="E1563">
        <v>0</v>
      </c>
      <c r="F1563">
        <v>13000</v>
      </c>
      <c r="G1563">
        <v>1000</v>
      </c>
      <c r="H1563">
        <v>2000</v>
      </c>
      <c r="I1563">
        <v>400</v>
      </c>
      <c r="J1563">
        <v>0</v>
      </c>
      <c r="K1563">
        <v>0</v>
      </c>
      <c r="L1563">
        <v>0</v>
      </c>
      <c r="M1563">
        <v>-8200</v>
      </c>
      <c r="N1563">
        <v>240001</v>
      </c>
      <c r="O1563">
        <v>100000</v>
      </c>
      <c r="P1563">
        <v>0</v>
      </c>
      <c r="Q1563">
        <v>0</v>
      </c>
      <c r="R1563">
        <v>0</v>
      </c>
    </row>
    <row r="1564" spans="1:18" x14ac:dyDescent="0.25">
      <c r="A1564" s="3">
        <v>43691</v>
      </c>
      <c r="B1564">
        <v>4000</v>
      </c>
      <c r="C1564">
        <v>500</v>
      </c>
      <c r="D1564">
        <v>100</v>
      </c>
      <c r="E1564">
        <v>0</v>
      </c>
      <c r="F1564">
        <v>13000</v>
      </c>
      <c r="G1564">
        <v>1000</v>
      </c>
      <c r="H1564">
        <v>2000</v>
      </c>
      <c r="I1564">
        <v>400</v>
      </c>
      <c r="J1564">
        <v>0</v>
      </c>
      <c r="K1564">
        <v>0</v>
      </c>
      <c r="L1564">
        <v>0</v>
      </c>
      <c r="M1564">
        <v>-8200</v>
      </c>
      <c r="N1564">
        <v>240001</v>
      </c>
      <c r="O1564">
        <v>100000</v>
      </c>
      <c r="P1564">
        <v>0</v>
      </c>
      <c r="Q1564">
        <v>0</v>
      </c>
      <c r="R1564">
        <v>0</v>
      </c>
    </row>
    <row r="1565" spans="1:18" x14ac:dyDescent="0.25">
      <c r="A1565" s="3">
        <v>43692</v>
      </c>
      <c r="B1565">
        <v>4000</v>
      </c>
      <c r="C1565">
        <v>500</v>
      </c>
      <c r="D1565">
        <v>100</v>
      </c>
      <c r="E1565">
        <v>0</v>
      </c>
      <c r="F1565">
        <v>13000</v>
      </c>
      <c r="G1565">
        <v>1000</v>
      </c>
      <c r="H1565">
        <v>2000</v>
      </c>
      <c r="I1565">
        <v>400</v>
      </c>
      <c r="J1565">
        <v>0</v>
      </c>
      <c r="K1565">
        <v>0</v>
      </c>
      <c r="L1565">
        <v>0</v>
      </c>
      <c r="M1565">
        <v>-8200</v>
      </c>
      <c r="N1565">
        <v>240001</v>
      </c>
      <c r="O1565">
        <v>100000</v>
      </c>
      <c r="P1565">
        <v>0</v>
      </c>
      <c r="Q1565">
        <v>0</v>
      </c>
      <c r="R1565">
        <v>0</v>
      </c>
    </row>
    <row r="1566" spans="1:18" x14ac:dyDescent="0.25">
      <c r="A1566" s="3">
        <v>43693</v>
      </c>
      <c r="B1566">
        <v>4000</v>
      </c>
      <c r="C1566">
        <v>500</v>
      </c>
      <c r="D1566">
        <v>100</v>
      </c>
      <c r="E1566">
        <v>0</v>
      </c>
      <c r="F1566">
        <v>13000</v>
      </c>
      <c r="G1566">
        <v>1000</v>
      </c>
      <c r="H1566">
        <v>2000</v>
      </c>
      <c r="I1566">
        <v>400</v>
      </c>
      <c r="J1566">
        <v>0</v>
      </c>
      <c r="K1566">
        <v>0</v>
      </c>
      <c r="L1566">
        <v>0</v>
      </c>
      <c r="M1566">
        <v>-8200</v>
      </c>
      <c r="N1566">
        <v>240001</v>
      </c>
      <c r="O1566">
        <v>100000</v>
      </c>
      <c r="P1566">
        <v>0</v>
      </c>
      <c r="Q1566">
        <v>0</v>
      </c>
      <c r="R1566">
        <v>0</v>
      </c>
    </row>
    <row r="1567" spans="1:18" x14ac:dyDescent="0.25">
      <c r="A1567" s="3">
        <v>43696</v>
      </c>
      <c r="B1567">
        <v>4000</v>
      </c>
      <c r="C1567">
        <v>500</v>
      </c>
      <c r="D1567">
        <v>100</v>
      </c>
      <c r="E1567">
        <v>0</v>
      </c>
      <c r="F1567">
        <v>13000</v>
      </c>
      <c r="G1567">
        <v>1000</v>
      </c>
      <c r="H1567">
        <v>2000</v>
      </c>
      <c r="I1567">
        <v>400</v>
      </c>
      <c r="J1567">
        <v>0</v>
      </c>
      <c r="K1567">
        <v>0</v>
      </c>
      <c r="L1567">
        <v>0</v>
      </c>
      <c r="M1567">
        <v>-8200</v>
      </c>
      <c r="N1567">
        <v>240001</v>
      </c>
      <c r="O1567">
        <v>100000</v>
      </c>
      <c r="P1567">
        <v>0</v>
      </c>
      <c r="Q1567">
        <v>0</v>
      </c>
      <c r="R1567">
        <v>0</v>
      </c>
    </row>
    <row r="1568" spans="1:18" x14ac:dyDescent="0.25">
      <c r="A1568" s="3">
        <v>43697</v>
      </c>
      <c r="B1568">
        <v>4000</v>
      </c>
      <c r="C1568">
        <v>500</v>
      </c>
      <c r="D1568">
        <v>100</v>
      </c>
      <c r="E1568">
        <v>0</v>
      </c>
      <c r="F1568">
        <v>13000</v>
      </c>
      <c r="G1568">
        <v>1000</v>
      </c>
      <c r="H1568">
        <v>2000</v>
      </c>
      <c r="I1568">
        <v>400</v>
      </c>
      <c r="J1568">
        <v>0</v>
      </c>
      <c r="K1568">
        <v>0</v>
      </c>
      <c r="L1568">
        <v>0</v>
      </c>
      <c r="M1568">
        <v>-8200</v>
      </c>
      <c r="N1568">
        <v>240001</v>
      </c>
      <c r="O1568">
        <v>100000</v>
      </c>
      <c r="P1568">
        <v>0</v>
      </c>
      <c r="Q1568">
        <v>0</v>
      </c>
      <c r="R1568">
        <v>0</v>
      </c>
    </row>
    <row r="1569" spans="1:18" x14ac:dyDescent="0.25">
      <c r="A1569" s="3">
        <v>43698</v>
      </c>
      <c r="B1569">
        <v>4000</v>
      </c>
      <c r="C1569">
        <v>500</v>
      </c>
      <c r="D1569">
        <v>100</v>
      </c>
      <c r="E1569">
        <v>0</v>
      </c>
      <c r="F1569">
        <v>13000</v>
      </c>
      <c r="G1569">
        <v>1000</v>
      </c>
      <c r="H1569">
        <v>2000</v>
      </c>
      <c r="I1569">
        <v>400</v>
      </c>
      <c r="J1569">
        <v>0</v>
      </c>
      <c r="K1569">
        <v>0</v>
      </c>
      <c r="L1569">
        <v>0</v>
      </c>
      <c r="M1569">
        <v>-8200</v>
      </c>
      <c r="N1569">
        <v>240001</v>
      </c>
      <c r="O1569">
        <v>100000</v>
      </c>
      <c r="P1569">
        <v>0</v>
      </c>
      <c r="Q1569">
        <v>0</v>
      </c>
      <c r="R1569">
        <v>0</v>
      </c>
    </row>
    <row r="1570" spans="1:18" x14ac:dyDescent="0.25">
      <c r="A1570" s="3">
        <v>43699</v>
      </c>
      <c r="B1570">
        <v>4000</v>
      </c>
      <c r="C1570">
        <v>500</v>
      </c>
      <c r="D1570">
        <v>100</v>
      </c>
      <c r="E1570">
        <v>0</v>
      </c>
      <c r="F1570">
        <v>13000</v>
      </c>
      <c r="G1570">
        <v>1000</v>
      </c>
      <c r="H1570">
        <v>2000</v>
      </c>
      <c r="I1570">
        <v>400</v>
      </c>
      <c r="J1570">
        <v>0</v>
      </c>
      <c r="K1570">
        <v>0</v>
      </c>
      <c r="L1570">
        <v>0</v>
      </c>
      <c r="M1570">
        <v>-8200</v>
      </c>
      <c r="N1570">
        <v>240001</v>
      </c>
      <c r="O1570">
        <v>100000</v>
      </c>
      <c r="P1570">
        <v>0</v>
      </c>
      <c r="Q1570">
        <v>0</v>
      </c>
      <c r="R1570">
        <v>0</v>
      </c>
    </row>
    <row r="1571" spans="1:18" x14ac:dyDescent="0.25">
      <c r="A1571" s="3">
        <v>43700</v>
      </c>
      <c r="B1571">
        <v>4000</v>
      </c>
      <c r="C1571">
        <v>500</v>
      </c>
      <c r="D1571">
        <v>100</v>
      </c>
      <c r="E1571">
        <v>0</v>
      </c>
      <c r="F1571">
        <v>13000</v>
      </c>
      <c r="G1571">
        <v>1000</v>
      </c>
      <c r="H1571">
        <v>2000</v>
      </c>
      <c r="I1571">
        <v>400</v>
      </c>
      <c r="J1571">
        <v>0</v>
      </c>
      <c r="K1571">
        <v>0</v>
      </c>
      <c r="L1571">
        <v>0</v>
      </c>
      <c r="M1571">
        <v>-8200</v>
      </c>
      <c r="N1571">
        <v>240001</v>
      </c>
      <c r="O1571">
        <v>100000</v>
      </c>
      <c r="P1571">
        <v>0</v>
      </c>
      <c r="Q1571">
        <v>0</v>
      </c>
      <c r="R1571">
        <v>0</v>
      </c>
    </row>
    <row r="1572" spans="1:18" x14ac:dyDescent="0.25">
      <c r="A1572" s="3">
        <v>43703</v>
      </c>
      <c r="B1572">
        <v>4000</v>
      </c>
      <c r="C1572">
        <v>500</v>
      </c>
      <c r="D1572">
        <v>100</v>
      </c>
      <c r="E1572">
        <v>0</v>
      </c>
      <c r="F1572">
        <v>13000</v>
      </c>
      <c r="G1572">
        <v>1000</v>
      </c>
      <c r="H1572">
        <v>2000</v>
      </c>
      <c r="I1572">
        <v>400</v>
      </c>
      <c r="J1572">
        <v>0</v>
      </c>
      <c r="K1572">
        <v>0</v>
      </c>
      <c r="L1572">
        <v>0</v>
      </c>
      <c r="M1572">
        <v>-8200</v>
      </c>
      <c r="N1572">
        <v>240001</v>
      </c>
      <c r="O1572">
        <v>100000</v>
      </c>
      <c r="P1572">
        <v>0</v>
      </c>
      <c r="Q1572">
        <v>0</v>
      </c>
      <c r="R1572">
        <v>0</v>
      </c>
    </row>
    <row r="1573" spans="1:18" x14ac:dyDescent="0.25">
      <c r="A1573" s="3">
        <v>43704</v>
      </c>
      <c r="B1573">
        <v>4000</v>
      </c>
      <c r="C1573">
        <v>500</v>
      </c>
      <c r="D1573">
        <v>100</v>
      </c>
      <c r="E1573">
        <v>0</v>
      </c>
      <c r="F1573">
        <v>13000</v>
      </c>
      <c r="G1573">
        <v>1000</v>
      </c>
      <c r="H1573">
        <v>2000</v>
      </c>
      <c r="I1573">
        <v>400</v>
      </c>
      <c r="J1573">
        <v>0</v>
      </c>
      <c r="K1573">
        <v>0</v>
      </c>
      <c r="L1573">
        <v>0</v>
      </c>
      <c r="M1573">
        <v>-8200</v>
      </c>
      <c r="N1573">
        <v>240001</v>
      </c>
      <c r="O1573">
        <v>100000</v>
      </c>
      <c r="P1573">
        <v>0</v>
      </c>
      <c r="Q1573">
        <v>0</v>
      </c>
      <c r="R1573">
        <v>0</v>
      </c>
    </row>
    <row r="1574" spans="1:18" x14ac:dyDescent="0.25">
      <c r="A1574" s="3">
        <v>43705</v>
      </c>
      <c r="B1574">
        <v>4000</v>
      </c>
      <c r="C1574">
        <v>500</v>
      </c>
      <c r="D1574">
        <v>100</v>
      </c>
      <c r="E1574">
        <v>0</v>
      </c>
      <c r="F1574">
        <v>13000</v>
      </c>
      <c r="G1574">
        <v>1000</v>
      </c>
      <c r="H1574">
        <v>2000</v>
      </c>
      <c r="I1574">
        <v>400</v>
      </c>
      <c r="J1574">
        <v>0</v>
      </c>
      <c r="K1574">
        <v>0</v>
      </c>
      <c r="L1574">
        <v>0</v>
      </c>
      <c r="M1574">
        <v>-8200</v>
      </c>
      <c r="N1574">
        <v>240001</v>
      </c>
      <c r="O1574">
        <v>100000</v>
      </c>
      <c r="P1574">
        <v>0</v>
      </c>
      <c r="Q1574">
        <v>0</v>
      </c>
      <c r="R1574">
        <v>0</v>
      </c>
    </row>
    <row r="1575" spans="1:18" x14ac:dyDescent="0.25">
      <c r="A1575" s="3">
        <v>43706</v>
      </c>
      <c r="B1575">
        <v>4000</v>
      </c>
      <c r="C1575">
        <v>500</v>
      </c>
      <c r="D1575">
        <v>100</v>
      </c>
      <c r="E1575">
        <v>0</v>
      </c>
      <c r="F1575">
        <v>13000</v>
      </c>
      <c r="G1575">
        <v>1000</v>
      </c>
      <c r="H1575">
        <v>2000</v>
      </c>
      <c r="I1575">
        <v>400</v>
      </c>
      <c r="J1575">
        <v>0</v>
      </c>
      <c r="K1575">
        <v>0</v>
      </c>
      <c r="L1575">
        <v>0</v>
      </c>
      <c r="M1575">
        <v>-8200</v>
      </c>
      <c r="N1575">
        <v>240001</v>
      </c>
      <c r="O1575">
        <v>100000</v>
      </c>
      <c r="P1575">
        <v>0</v>
      </c>
      <c r="Q1575">
        <v>0</v>
      </c>
      <c r="R1575">
        <v>0</v>
      </c>
    </row>
    <row r="1576" spans="1:18" x14ac:dyDescent="0.25">
      <c r="A1576" s="3">
        <v>43707</v>
      </c>
      <c r="B1576">
        <v>4000</v>
      </c>
      <c r="C1576">
        <v>500</v>
      </c>
      <c r="D1576">
        <v>100</v>
      </c>
      <c r="E1576">
        <v>0</v>
      </c>
      <c r="F1576">
        <v>13000</v>
      </c>
      <c r="G1576">
        <v>1000</v>
      </c>
      <c r="H1576">
        <v>2000</v>
      </c>
      <c r="I1576">
        <v>400</v>
      </c>
      <c r="J1576">
        <v>0</v>
      </c>
      <c r="K1576">
        <v>0</v>
      </c>
      <c r="L1576">
        <v>0</v>
      </c>
      <c r="M1576">
        <v>-8200</v>
      </c>
      <c r="N1576">
        <v>240001</v>
      </c>
      <c r="O1576">
        <v>100000</v>
      </c>
      <c r="P1576">
        <v>0</v>
      </c>
      <c r="Q1576">
        <v>0</v>
      </c>
      <c r="R1576">
        <v>0</v>
      </c>
    </row>
    <row r="1577" spans="1:18" x14ac:dyDescent="0.25">
      <c r="A1577" s="3">
        <v>43710</v>
      </c>
      <c r="B1577">
        <v>4000</v>
      </c>
      <c r="C1577">
        <v>500</v>
      </c>
      <c r="D1577">
        <v>100</v>
      </c>
      <c r="E1577">
        <v>0</v>
      </c>
      <c r="F1577">
        <v>13000</v>
      </c>
      <c r="G1577">
        <v>1000</v>
      </c>
      <c r="H1577">
        <v>2000</v>
      </c>
      <c r="I1577">
        <v>400</v>
      </c>
      <c r="J1577">
        <v>0</v>
      </c>
      <c r="K1577">
        <v>0</v>
      </c>
      <c r="L1577">
        <v>0</v>
      </c>
      <c r="M1577">
        <v>-8200</v>
      </c>
      <c r="N1577">
        <v>240001</v>
      </c>
      <c r="O1577">
        <v>100000</v>
      </c>
      <c r="P1577">
        <v>0</v>
      </c>
      <c r="Q1577">
        <v>0</v>
      </c>
      <c r="R1577">
        <v>0</v>
      </c>
    </row>
    <row r="1578" spans="1:18" x14ac:dyDescent="0.25">
      <c r="A1578" s="3">
        <v>43711</v>
      </c>
      <c r="B1578">
        <v>4000</v>
      </c>
      <c r="C1578">
        <v>500</v>
      </c>
      <c r="D1578">
        <v>100</v>
      </c>
      <c r="E1578">
        <v>0</v>
      </c>
      <c r="F1578">
        <v>13000</v>
      </c>
      <c r="G1578">
        <v>1000</v>
      </c>
      <c r="H1578">
        <v>2000</v>
      </c>
      <c r="I1578">
        <v>400</v>
      </c>
      <c r="J1578">
        <v>0</v>
      </c>
      <c r="K1578">
        <v>0</v>
      </c>
      <c r="L1578">
        <v>0</v>
      </c>
      <c r="M1578">
        <v>-8200</v>
      </c>
      <c r="N1578">
        <v>240001</v>
      </c>
      <c r="O1578">
        <v>100000</v>
      </c>
      <c r="P1578">
        <v>0</v>
      </c>
      <c r="Q1578">
        <v>0</v>
      </c>
      <c r="R1578">
        <v>0</v>
      </c>
    </row>
    <row r="1579" spans="1:18" x14ac:dyDescent="0.25">
      <c r="A1579" s="3">
        <v>43712</v>
      </c>
      <c r="B1579">
        <v>4000</v>
      </c>
      <c r="C1579">
        <v>500</v>
      </c>
      <c r="D1579">
        <v>100</v>
      </c>
      <c r="E1579">
        <v>0</v>
      </c>
      <c r="F1579">
        <v>13000</v>
      </c>
      <c r="G1579">
        <v>1000</v>
      </c>
      <c r="H1579">
        <v>2000</v>
      </c>
      <c r="I1579">
        <v>400</v>
      </c>
      <c r="J1579">
        <v>0</v>
      </c>
      <c r="K1579">
        <v>0</v>
      </c>
      <c r="L1579">
        <v>0</v>
      </c>
      <c r="M1579">
        <v>-8200</v>
      </c>
      <c r="N1579">
        <v>240001</v>
      </c>
      <c r="O1579">
        <v>100000</v>
      </c>
      <c r="P1579">
        <v>0</v>
      </c>
      <c r="Q1579">
        <v>0</v>
      </c>
      <c r="R1579">
        <v>0</v>
      </c>
    </row>
    <row r="1580" spans="1:18" x14ac:dyDescent="0.25">
      <c r="A1580" s="3">
        <v>43713</v>
      </c>
      <c r="B1580">
        <v>4000</v>
      </c>
      <c r="C1580">
        <v>500</v>
      </c>
      <c r="D1580">
        <v>100</v>
      </c>
      <c r="E1580">
        <v>0</v>
      </c>
      <c r="F1580">
        <v>13000</v>
      </c>
      <c r="G1580">
        <v>1000</v>
      </c>
      <c r="H1580">
        <v>2000</v>
      </c>
      <c r="I1580">
        <v>400</v>
      </c>
      <c r="J1580">
        <v>0</v>
      </c>
      <c r="K1580">
        <v>0</v>
      </c>
      <c r="L1580">
        <v>0</v>
      </c>
      <c r="M1580">
        <v>-8200</v>
      </c>
      <c r="N1580">
        <v>240001</v>
      </c>
      <c r="O1580">
        <v>100000</v>
      </c>
      <c r="P1580">
        <v>0</v>
      </c>
      <c r="Q1580">
        <v>0</v>
      </c>
      <c r="R1580">
        <v>0</v>
      </c>
    </row>
    <row r="1581" spans="1:18" x14ac:dyDescent="0.25">
      <c r="A1581" s="3">
        <v>43714</v>
      </c>
      <c r="B1581">
        <v>4000</v>
      </c>
      <c r="C1581">
        <v>500</v>
      </c>
      <c r="D1581">
        <v>100</v>
      </c>
      <c r="E1581">
        <v>0</v>
      </c>
      <c r="F1581">
        <v>13000</v>
      </c>
      <c r="G1581">
        <v>1000</v>
      </c>
      <c r="H1581">
        <v>2000</v>
      </c>
      <c r="I1581">
        <v>400</v>
      </c>
      <c r="J1581">
        <v>0</v>
      </c>
      <c r="K1581">
        <v>0</v>
      </c>
      <c r="L1581">
        <v>0</v>
      </c>
      <c r="M1581">
        <v>-8200</v>
      </c>
      <c r="N1581">
        <v>240001</v>
      </c>
      <c r="O1581">
        <v>100000</v>
      </c>
      <c r="P1581">
        <v>0</v>
      </c>
      <c r="Q1581">
        <v>0</v>
      </c>
      <c r="R1581">
        <v>0</v>
      </c>
    </row>
    <row r="1582" spans="1:18" x14ac:dyDescent="0.25">
      <c r="A1582" s="3">
        <v>43717</v>
      </c>
      <c r="B1582">
        <v>4000</v>
      </c>
      <c r="C1582">
        <v>500</v>
      </c>
      <c r="D1582">
        <v>100</v>
      </c>
      <c r="E1582">
        <v>0</v>
      </c>
      <c r="F1582">
        <v>13000</v>
      </c>
      <c r="G1582">
        <v>1000</v>
      </c>
      <c r="H1582">
        <v>2000</v>
      </c>
      <c r="I1582">
        <v>400</v>
      </c>
      <c r="J1582">
        <v>0</v>
      </c>
      <c r="K1582">
        <v>0</v>
      </c>
      <c r="L1582">
        <v>0</v>
      </c>
      <c r="M1582">
        <v>-8200</v>
      </c>
      <c r="N1582">
        <v>240001</v>
      </c>
      <c r="O1582">
        <v>100000</v>
      </c>
      <c r="P1582">
        <v>0</v>
      </c>
      <c r="Q1582">
        <v>0</v>
      </c>
      <c r="R1582">
        <v>0</v>
      </c>
    </row>
    <row r="1583" spans="1:18" x14ac:dyDescent="0.25">
      <c r="A1583" s="3">
        <v>43718</v>
      </c>
      <c r="B1583">
        <v>4000</v>
      </c>
      <c r="C1583">
        <v>500</v>
      </c>
      <c r="D1583">
        <v>100</v>
      </c>
      <c r="E1583">
        <v>0</v>
      </c>
      <c r="F1583">
        <v>13000</v>
      </c>
      <c r="G1583">
        <v>1000</v>
      </c>
      <c r="H1583">
        <v>2000</v>
      </c>
      <c r="I1583">
        <v>400</v>
      </c>
      <c r="J1583">
        <v>0</v>
      </c>
      <c r="K1583">
        <v>0</v>
      </c>
      <c r="L1583">
        <v>0</v>
      </c>
      <c r="M1583">
        <v>-8200</v>
      </c>
      <c r="N1583">
        <v>240001</v>
      </c>
      <c r="O1583">
        <v>100000</v>
      </c>
      <c r="P1583">
        <v>0</v>
      </c>
      <c r="Q1583">
        <v>0</v>
      </c>
      <c r="R1583">
        <v>0</v>
      </c>
    </row>
    <row r="1584" spans="1:18" x14ac:dyDescent="0.25">
      <c r="A1584" s="3">
        <v>43719</v>
      </c>
      <c r="B1584">
        <v>4000</v>
      </c>
      <c r="C1584">
        <v>500</v>
      </c>
      <c r="D1584">
        <v>100</v>
      </c>
      <c r="E1584">
        <v>0</v>
      </c>
      <c r="F1584">
        <v>13000</v>
      </c>
      <c r="G1584">
        <v>1000</v>
      </c>
      <c r="H1584">
        <v>2000</v>
      </c>
      <c r="I1584">
        <v>400</v>
      </c>
      <c r="J1584">
        <v>0</v>
      </c>
      <c r="K1584">
        <v>0</v>
      </c>
      <c r="L1584">
        <v>0</v>
      </c>
      <c r="M1584">
        <v>-8200</v>
      </c>
      <c r="N1584">
        <v>240001</v>
      </c>
      <c r="O1584">
        <v>100000</v>
      </c>
      <c r="P1584">
        <v>0</v>
      </c>
      <c r="Q1584">
        <v>0</v>
      </c>
      <c r="R1584">
        <v>0</v>
      </c>
    </row>
    <row r="1585" spans="1:18" x14ac:dyDescent="0.25">
      <c r="A1585" s="3">
        <v>43720</v>
      </c>
      <c r="B1585">
        <v>4000</v>
      </c>
      <c r="C1585">
        <v>500</v>
      </c>
      <c r="D1585">
        <v>100</v>
      </c>
      <c r="E1585">
        <v>0</v>
      </c>
      <c r="F1585">
        <v>13000</v>
      </c>
      <c r="G1585">
        <v>1000</v>
      </c>
      <c r="H1585">
        <v>2000</v>
      </c>
      <c r="I1585">
        <v>400</v>
      </c>
      <c r="J1585">
        <v>0</v>
      </c>
      <c r="K1585">
        <v>0</v>
      </c>
      <c r="L1585">
        <v>0</v>
      </c>
      <c r="M1585">
        <v>-8200</v>
      </c>
      <c r="N1585">
        <v>240001</v>
      </c>
      <c r="O1585">
        <v>100000</v>
      </c>
      <c r="P1585">
        <v>0</v>
      </c>
      <c r="Q1585">
        <v>0</v>
      </c>
      <c r="R1585">
        <v>0</v>
      </c>
    </row>
    <row r="1586" spans="1:18" x14ac:dyDescent="0.25">
      <c r="A1586" s="3">
        <v>43721</v>
      </c>
      <c r="B1586">
        <v>4000</v>
      </c>
      <c r="C1586">
        <v>500</v>
      </c>
      <c r="D1586">
        <v>100</v>
      </c>
      <c r="E1586">
        <v>0</v>
      </c>
      <c r="F1586">
        <v>13000</v>
      </c>
      <c r="G1586">
        <v>1000</v>
      </c>
      <c r="H1586">
        <v>2000</v>
      </c>
      <c r="I1586">
        <v>400</v>
      </c>
      <c r="J1586">
        <v>0</v>
      </c>
      <c r="K1586">
        <v>0</v>
      </c>
      <c r="L1586">
        <v>0</v>
      </c>
      <c r="M1586">
        <v>-8200</v>
      </c>
      <c r="N1586">
        <v>240001</v>
      </c>
      <c r="O1586">
        <v>100000</v>
      </c>
      <c r="P1586">
        <v>0</v>
      </c>
      <c r="Q1586">
        <v>0</v>
      </c>
      <c r="R1586">
        <v>0</v>
      </c>
    </row>
    <row r="1587" spans="1:18" x14ac:dyDescent="0.25">
      <c r="A1587" s="3">
        <v>43724</v>
      </c>
      <c r="B1587">
        <v>4000</v>
      </c>
      <c r="C1587">
        <v>500</v>
      </c>
      <c r="D1587">
        <v>100</v>
      </c>
      <c r="E1587">
        <v>0</v>
      </c>
      <c r="F1587">
        <v>13000</v>
      </c>
      <c r="G1587">
        <v>1000</v>
      </c>
      <c r="H1587">
        <v>2000</v>
      </c>
      <c r="I1587">
        <v>400</v>
      </c>
      <c r="J1587">
        <v>0</v>
      </c>
      <c r="K1587">
        <v>0</v>
      </c>
      <c r="L1587">
        <v>0</v>
      </c>
      <c r="M1587">
        <v>-8200</v>
      </c>
      <c r="N1587">
        <v>240001</v>
      </c>
      <c r="O1587">
        <v>100000</v>
      </c>
      <c r="P1587">
        <v>0</v>
      </c>
      <c r="Q1587">
        <v>0</v>
      </c>
      <c r="R1587">
        <v>0</v>
      </c>
    </row>
    <row r="1588" spans="1:18" x14ac:dyDescent="0.25">
      <c r="A1588" s="3">
        <v>43725</v>
      </c>
      <c r="B1588">
        <v>4000</v>
      </c>
      <c r="C1588">
        <v>500</v>
      </c>
      <c r="D1588">
        <v>100</v>
      </c>
      <c r="E1588">
        <v>0</v>
      </c>
      <c r="F1588">
        <v>13000</v>
      </c>
      <c r="G1588">
        <v>1000</v>
      </c>
      <c r="H1588">
        <v>2000</v>
      </c>
      <c r="I1588">
        <v>400</v>
      </c>
      <c r="J1588">
        <v>0</v>
      </c>
      <c r="K1588">
        <v>0</v>
      </c>
      <c r="L1588">
        <v>0</v>
      </c>
      <c r="M1588">
        <v>-8200</v>
      </c>
      <c r="N1588">
        <v>240001</v>
      </c>
      <c r="O1588">
        <v>100000</v>
      </c>
      <c r="P1588">
        <v>0</v>
      </c>
      <c r="Q1588">
        <v>0</v>
      </c>
      <c r="R1588">
        <v>0</v>
      </c>
    </row>
    <row r="1589" spans="1:18" x14ac:dyDescent="0.25">
      <c r="A1589" s="3">
        <v>43726</v>
      </c>
      <c r="B1589">
        <v>4000</v>
      </c>
      <c r="C1589">
        <v>500</v>
      </c>
      <c r="D1589">
        <v>100</v>
      </c>
      <c r="E1589">
        <v>0</v>
      </c>
      <c r="F1589">
        <v>13000</v>
      </c>
      <c r="G1589">
        <v>1000</v>
      </c>
      <c r="H1589">
        <v>2000</v>
      </c>
      <c r="I1589">
        <v>400</v>
      </c>
      <c r="J1589">
        <v>0</v>
      </c>
      <c r="K1589">
        <v>0</v>
      </c>
      <c r="L1589">
        <v>0</v>
      </c>
      <c r="M1589">
        <v>-8200</v>
      </c>
      <c r="N1589">
        <v>240001</v>
      </c>
      <c r="O1589">
        <v>100000</v>
      </c>
      <c r="P1589">
        <v>0</v>
      </c>
      <c r="Q1589">
        <v>0</v>
      </c>
      <c r="R1589">
        <v>0</v>
      </c>
    </row>
    <row r="1590" spans="1:18" x14ac:dyDescent="0.25">
      <c r="A1590" s="3">
        <v>43727</v>
      </c>
      <c r="B1590">
        <v>4000</v>
      </c>
      <c r="C1590">
        <v>500</v>
      </c>
      <c r="D1590">
        <v>100</v>
      </c>
      <c r="E1590">
        <v>0</v>
      </c>
      <c r="F1590">
        <v>13000</v>
      </c>
      <c r="G1590">
        <v>1000</v>
      </c>
      <c r="H1590">
        <v>2000</v>
      </c>
      <c r="I1590">
        <v>400</v>
      </c>
      <c r="J1590">
        <v>0</v>
      </c>
      <c r="K1590">
        <v>0</v>
      </c>
      <c r="L1590">
        <v>0</v>
      </c>
      <c r="M1590">
        <v>-8200</v>
      </c>
      <c r="N1590">
        <v>240001</v>
      </c>
      <c r="O1590">
        <v>100000</v>
      </c>
      <c r="P1590">
        <v>0</v>
      </c>
      <c r="Q1590">
        <v>0</v>
      </c>
      <c r="R1590">
        <v>0</v>
      </c>
    </row>
    <row r="1591" spans="1:18" x14ac:dyDescent="0.25">
      <c r="A1591" s="3">
        <v>43728</v>
      </c>
      <c r="B1591">
        <v>4000</v>
      </c>
      <c r="C1591">
        <v>500</v>
      </c>
      <c r="D1591">
        <v>100</v>
      </c>
      <c r="E1591">
        <v>0</v>
      </c>
      <c r="F1591">
        <v>13000</v>
      </c>
      <c r="G1591">
        <v>1000</v>
      </c>
      <c r="H1591">
        <v>2000</v>
      </c>
      <c r="I1591">
        <v>400</v>
      </c>
      <c r="J1591">
        <v>0</v>
      </c>
      <c r="K1591">
        <v>0</v>
      </c>
      <c r="L1591">
        <v>0</v>
      </c>
      <c r="M1591">
        <v>-8200</v>
      </c>
      <c r="N1591">
        <v>240001</v>
      </c>
      <c r="O1591">
        <v>100000</v>
      </c>
      <c r="P1591">
        <v>0</v>
      </c>
      <c r="Q1591">
        <v>0</v>
      </c>
      <c r="R1591">
        <v>0</v>
      </c>
    </row>
    <row r="1592" spans="1:18" x14ac:dyDescent="0.25">
      <c r="A1592" s="3">
        <v>43731</v>
      </c>
      <c r="B1592">
        <v>4000</v>
      </c>
      <c r="C1592">
        <v>500</v>
      </c>
      <c r="D1592">
        <v>100</v>
      </c>
      <c r="E1592">
        <v>0</v>
      </c>
      <c r="F1592">
        <v>13000</v>
      </c>
      <c r="G1592">
        <v>1000</v>
      </c>
      <c r="H1592">
        <v>2000</v>
      </c>
      <c r="I1592">
        <v>400</v>
      </c>
      <c r="J1592">
        <v>0</v>
      </c>
      <c r="K1592">
        <v>0</v>
      </c>
      <c r="L1592">
        <v>0</v>
      </c>
      <c r="M1592">
        <v>-8200</v>
      </c>
      <c r="N1592">
        <v>240001</v>
      </c>
      <c r="O1592">
        <v>100000</v>
      </c>
      <c r="P1592">
        <v>0</v>
      </c>
      <c r="Q1592">
        <v>0</v>
      </c>
      <c r="R1592">
        <v>0</v>
      </c>
    </row>
    <row r="1593" spans="1:18" x14ac:dyDescent="0.25">
      <c r="A1593" s="3">
        <v>43732</v>
      </c>
      <c r="B1593">
        <v>4000</v>
      </c>
      <c r="C1593">
        <v>500</v>
      </c>
      <c r="D1593">
        <v>100</v>
      </c>
      <c r="E1593">
        <v>0</v>
      </c>
      <c r="F1593">
        <v>13000</v>
      </c>
      <c r="G1593">
        <v>1000</v>
      </c>
      <c r="H1593">
        <v>2000</v>
      </c>
      <c r="I1593">
        <v>400</v>
      </c>
      <c r="J1593">
        <v>0</v>
      </c>
      <c r="K1593">
        <v>0</v>
      </c>
      <c r="L1593">
        <v>0</v>
      </c>
      <c r="M1593">
        <v>-8200</v>
      </c>
      <c r="N1593">
        <v>240001</v>
      </c>
      <c r="O1593">
        <v>100000</v>
      </c>
      <c r="P1593">
        <v>0</v>
      </c>
      <c r="Q1593">
        <v>0</v>
      </c>
      <c r="R1593">
        <v>0</v>
      </c>
    </row>
    <row r="1594" spans="1:18" x14ac:dyDescent="0.25">
      <c r="A1594" s="3">
        <v>43733</v>
      </c>
      <c r="B1594">
        <v>4000</v>
      </c>
      <c r="C1594">
        <v>500</v>
      </c>
      <c r="D1594">
        <v>100</v>
      </c>
      <c r="E1594">
        <v>0</v>
      </c>
      <c r="F1594">
        <v>13000</v>
      </c>
      <c r="G1594">
        <v>1000</v>
      </c>
      <c r="H1594">
        <v>2000</v>
      </c>
      <c r="I1594">
        <v>400</v>
      </c>
      <c r="J1594">
        <v>0</v>
      </c>
      <c r="K1594">
        <v>0</v>
      </c>
      <c r="L1594">
        <v>0</v>
      </c>
      <c r="M1594">
        <v>-8200</v>
      </c>
      <c r="N1594">
        <v>240001</v>
      </c>
      <c r="O1594">
        <v>100000</v>
      </c>
      <c r="P1594">
        <v>0</v>
      </c>
      <c r="Q1594">
        <v>0</v>
      </c>
      <c r="R1594">
        <v>0</v>
      </c>
    </row>
    <row r="1595" spans="1:18" x14ac:dyDescent="0.25">
      <c r="A1595" s="3">
        <v>43734</v>
      </c>
      <c r="B1595">
        <v>4000</v>
      </c>
      <c r="C1595">
        <v>500</v>
      </c>
      <c r="D1595">
        <v>100</v>
      </c>
      <c r="E1595">
        <v>0</v>
      </c>
      <c r="F1595">
        <v>13000</v>
      </c>
      <c r="G1595">
        <v>1000</v>
      </c>
      <c r="H1595">
        <v>2000</v>
      </c>
      <c r="I1595">
        <v>400</v>
      </c>
      <c r="J1595">
        <v>0</v>
      </c>
      <c r="K1595">
        <v>0</v>
      </c>
      <c r="L1595">
        <v>0</v>
      </c>
      <c r="M1595">
        <v>-8200</v>
      </c>
      <c r="N1595">
        <v>240001</v>
      </c>
      <c r="O1595">
        <v>100000</v>
      </c>
      <c r="P1595">
        <v>0</v>
      </c>
      <c r="Q1595">
        <v>0</v>
      </c>
      <c r="R1595">
        <v>0</v>
      </c>
    </row>
    <row r="1596" spans="1:18" x14ac:dyDescent="0.25">
      <c r="A1596" s="3">
        <v>43735</v>
      </c>
      <c r="B1596">
        <v>4000</v>
      </c>
      <c r="C1596">
        <v>500</v>
      </c>
      <c r="D1596">
        <v>100</v>
      </c>
      <c r="E1596">
        <v>0</v>
      </c>
      <c r="F1596">
        <v>13000</v>
      </c>
      <c r="G1596">
        <v>1000</v>
      </c>
      <c r="H1596">
        <v>2000</v>
      </c>
      <c r="I1596">
        <v>400</v>
      </c>
      <c r="J1596">
        <v>0</v>
      </c>
      <c r="K1596">
        <v>0</v>
      </c>
      <c r="L1596">
        <v>0</v>
      </c>
      <c r="M1596">
        <v>-8200</v>
      </c>
      <c r="N1596">
        <v>240001</v>
      </c>
      <c r="O1596">
        <v>100000</v>
      </c>
      <c r="P1596">
        <v>0</v>
      </c>
      <c r="Q1596">
        <v>0</v>
      </c>
      <c r="R1596">
        <v>0</v>
      </c>
    </row>
    <row r="1597" spans="1:18" x14ac:dyDescent="0.25">
      <c r="A1597" s="3">
        <v>43738</v>
      </c>
      <c r="B1597">
        <v>4000</v>
      </c>
      <c r="C1597">
        <v>500</v>
      </c>
      <c r="D1597">
        <v>100</v>
      </c>
      <c r="E1597">
        <v>0</v>
      </c>
      <c r="F1597">
        <v>13000</v>
      </c>
      <c r="G1597">
        <v>1000</v>
      </c>
      <c r="H1597">
        <v>2000</v>
      </c>
      <c r="I1597">
        <v>400</v>
      </c>
      <c r="J1597">
        <v>0</v>
      </c>
      <c r="K1597">
        <v>0</v>
      </c>
      <c r="L1597">
        <v>0</v>
      </c>
      <c r="M1597">
        <v>-8200</v>
      </c>
      <c r="N1597">
        <v>240001</v>
      </c>
      <c r="O1597">
        <v>100000</v>
      </c>
      <c r="P1597">
        <v>0</v>
      </c>
      <c r="Q1597">
        <v>0</v>
      </c>
      <c r="R1597">
        <v>0</v>
      </c>
    </row>
    <row r="1598" spans="1:18" x14ac:dyDescent="0.25">
      <c r="A1598" s="3">
        <v>43739</v>
      </c>
      <c r="B1598">
        <v>4000</v>
      </c>
      <c r="C1598">
        <v>500</v>
      </c>
      <c r="D1598">
        <v>100</v>
      </c>
      <c r="E1598">
        <v>0</v>
      </c>
      <c r="F1598">
        <v>13000</v>
      </c>
      <c r="G1598">
        <v>1000</v>
      </c>
      <c r="H1598">
        <v>2000</v>
      </c>
      <c r="I1598">
        <v>400</v>
      </c>
      <c r="J1598">
        <v>0</v>
      </c>
      <c r="K1598">
        <v>0</v>
      </c>
      <c r="L1598">
        <v>0</v>
      </c>
      <c r="M1598">
        <v>-8200</v>
      </c>
      <c r="N1598">
        <v>240001</v>
      </c>
      <c r="O1598">
        <v>100000</v>
      </c>
      <c r="P1598">
        <v>0</v>
      </c>
      <c r="Q1598">
        <v>0</v>
      </c>
      <c r="R1598">
        <v>0</v>
      </c>
    </row>
    <row r="1599" spans="1:18" x14ac:dyDescent="0.25">
      <c r="A1599" s="3">
        <v>43740</v>
      </c>
      <c r="B1599">
        <v>4000</v>
      </c>
      <c r="C1599">
        <v>500</v>
      </c>
      <c r="D1599">
        <v>100</v>
      </c>
      <c r="E1599">
        <v>0</v>
      </c>
      <c r="F1599">
        <v>13000</v>
      </c>
      <c r="G1599">
        <v>1000</v>
      </c>
      <c r="H1599">
        <v>2000</v>
      </c>
      <c r="I1599">
        <v>400</v>
      </c>
      <c r="J1599">
        <v>0</v>
      </c>
      <c r="K1599">
        <v>0</v>
      </c>
      <c r="L1599">
        <v>0</v>
      </c>
      <c r="M1599">
        <v>-8200</v>
      </c>
      <c r="N1599">
        <v>240001</v>
      </c>
      <c r="O1599">
        <v>100000</v>
      </c>
      <c r="P1599">
        <v>0</v>
      </c>
      <c r="Q1599">
        <v>0</v>
      </c>
      <c r="R1599">
        <v>0</v>
      </c>
    </row>
    <row r="1600" spans="1:18" x14ac:dyDescent="0.25">
      <c r="A1600" s="3">
        <v>43741</v>
      </c>
      <c r="B1600">
        <v>4000</v>
      </c>
      <c r="C1600">
        <v>500</v>
      </c>
      <c r="D1600">
        <v>100</v>
      </c>
      <c r="E1600">
        <v>0</v>
      </c>
      <c r="F1600">
        <v>13000</v>
      </c>
      <c r="G1600">
        <v>1000</v>
      </c>
      <c r="H1600">
        <v>2000</v>
      </c>
      <c r="I1600">
        <v>400</v>
      </c>
      <c r="J1600">
        <v>0</v>
      </c>
      <c r="K1600">
        <v>0</v>
      </c>
      <c r="L1600">
        <v>0</v>
      </c>
      <c r="M1600">
        <v>-8200</v>
      </c>
      <c r="N1600">
        <v>240001</v>
      </c>
      <c r="O1600">
        <v>100000</v>
      </c>
      <c r="P1600">
        <v>0</v>
      </c>
      <c r="Q1600">
        <v>0</v>
      </c>
      <c r="R1600">
        <v>0</v>
      </c>
    </row>
    <row r="1601" spans="1:18" x14ac:dyDescent="0.25">
      <c r="A1601" s="3">
        <v>43742</v>
      </c>
      <c r="B1601">
        <v>4000</v>
      </c>
      <c r="C1601">
        <v>500</v>
      </c>
      <c r="D1601">
        <v>100</v>
      </c>
      <c r="E1601">
        <v>0</v>
      </c>
      <c r="F1601">
        <v>13000</v>
      </c>
      <c r="G1601">
        <v>1000</v>
      </c>
      <c r="H1601">
        <v>2000</v>
      </c>
      <c r="I1601">
        <v>400</v>
      </c>
      <c r="J1601">
        <v>0</v>
      </c>
      <c r="K1601">
        <v>0</v>
      </c>
      <c r="L1601">
        <v>0</v>
      </c>
      <c r="M1601">
        <v>-8200</v>
      </c>
      <c r="N1601">
        <v>240001</v>
      </c>
      <c r="O1601">
        <v>100000</v>
      </c>
      <c r="P1601">
        <v>0</v>
      </c>
      <c r="Q1601">
        <v>0</v>
      </c>
      <c r="R1601">
        <v>0</v>
      </c>
    </row>
    <row r="1602" spans="1:18" x14ac:dyDescent="0.25">
      <c r="A1602" s="3">
        <v>43745</v>
      </c>
      <c r="B1602">
        <v>4000</v>
      </c>
      <c r="C1602">
        <v>500</v>
      </c>
      <c r="D1602">
        <v>100</v>
      </c>
      <c r="E1602">
        <v>0</v>
      </c>
      <c r="F1602">
        <v>13000</v>
      </c>
      <c r="G1602">
        <v>1000</v>
      </c>
      <c r="H1602">
        <v>2000</v>
      </c>
      <c r="I1602">
        <v>400</v>
      </c>
      <c r="J1602">
        <v>0</v>
      </c>
      <c r="K1602">
        <v>0</v>
      </c>
      <c r="L1602">
        <v>0</v>
      </c>
      <c r="M1602">
        <v>-8200</v>
      </c>
      <c r="N1602">
        <v>240001</v>
      </c>
      <c r="O1602">
        <v>100000</v>
      </c>
      <c r="P1602">
        <v>0</v>
      </c>
      <c r="Q1602">
        <v>0</v>
      </c>
      <c r="R1602">
        <v>0</v>
      </c>
    </row>
    <row r="1603" spans="1:18" x14ac:dyDescent="0.25">
      <c r="A1603" s="3">
        <v>43746</v>
      </c>
      <c r="B1603">
        <v>4000</v>
      </c>
      <c r="C1603">
        <v>500</v>
      </c>
      <c r="D1603">
        <v>100</v>
      </c>
      <c r="E1603">
        <v>0</v>
      </c>
      <c r="F1603">
        <v>13000</v>
      </c>
      <c r="G1603">
        <v>1000</v>
      </c>
      <c r="H1603">
        <v>2000</v>
      </c>
      <c r="I1603">
        <v>400</v>
      </c>
      <c r="J1603">
        <v>0</v>
      </c>
      <c r="K1603">
        <v>0</v>
      </c>
      <c r="L1603">
        <v>0</v>
      </c>
      <c r="M1603">
        <v>-8200</v>
      </c>
      <c r="N1603">
        <v>240001</v>
      </c>
      <c r="O1603">
        <v>100000</v>
      </c>
      <c r="P1603">
        <v>0</v>
      </c>
      <c r="Q1603">
        <v>0</v>
      </c>
      <c r="R1603">
        <v>0</v>
      </c>
    </row>
    <row r="1604" spans="1:18" x14ac:dyDescent="0.25">
      <c r="A1604" s="3">
        <v>43747</v>
      </c>
      <c r="B1604">
        <v>4000</v>
      </c>
      <c r="C1604">
        <v>500</v>
      </c>
      <c r="D1604">
        <v>100</v>
      </c>
      <c r="E1604">
        <v>0</v>
      </c>
      <c r="F1604">
        <v>13000</v>
      </c>
      <c r="G1604">
        <v>1000</v>
      </c>
      <c r="H1604">
        <v>2000</v>
      </c>
      <c r="I1604">
        <v>400</v>
      </c>
      <c r="J1604">
        <v>0</v>
      </c>
      <c r="K1604">
        <v>0</v>
      </c>
      <c r="L1604">
        <v>0</v>
      </c>
      <c r="M1604">
        <v>-8200</v>
      </c>
      <c r="N1604">
        <v>240001</v>
      </c>
      <c r="O1604">
        <v>100000</v>
      </c>
      <c r="P1604">
        <v>0</v>
      </c>
      <c r="Q1604">
        <v>0</v>
      </c>
      <c r="R1604">
        <v>0</v>
      </c>
    </row>
    <row r="1605" spans="1:18" x14ac:dyDescent="0.25">
      <c r="A1605" s="3">
        <v>43748</v>
      </c>
      <c r="B1605">
        <v>4000</v>
      </c>
      <c r="C1605">
        <v>500</v>
      </c>
      <c r="D1605">
        <v>100</v>
      </c>
      <c r="E1605">
        <v>0</v>
      </c>
      <c r="F1605">
        <v>13000</v>
      </c>
      <c r="G1605">
        <v>1000</v>
      </c>
      <c r="H1605">
        <v>2000</v>
      </c>
      <c r="I1605">
        <v>400</v>
      </c>
      <c r="J1605">
        <v>0</v>
      </c>
      <c r="K1605">
        <v>0</v>
      </c>
      <c r="L1605">
        <v>0</v>
      </c>
      <c r="M1605">
        <v>-8200</v>
      </c>
      <c r="N1605">
        <v>240001</v>
      </c>
      <c r="O1605">
        <v>100000</v>
      </c>
      <c r="P1605">
        <v>0</v>
      </c>
      <c r="Q1605">
        <v>0</v>
      </c>
      <c r="R1605">
        <v>0</v>
      </c>
    </row>
    <row r="1606" spans="1:18" x14ac:dyDescent="0.25">
      <c r="A1606" s="3">
        <v>43749</v>
      </c>
      <c r="B1606">
        <v>4000</v>
      </c>
      <c r="C1606">
        <v>500</v>
      </c>
      <c r="D1606">
        <v>100</v>
      </c>
      <c r="E1606">
        <v>0</v>
      </c>
      <c r="F1606">
        <v>13000</v>
      </c>
      <c r="G1606">
        <v>1000</v>
      </c>
      <c r="H1606">
        <v>2000</v>
      </c>
      <c r="I1606">
        <v>400</v>
      </c>
      <c r="J1606">
        <v>0</v>
      </c>
      <c r="K1606">
        <v>0</v>
      </c>
      <c r="L1606">
        <v>0</v>
      </c>
      <c r="M1606">
        <v>-8200</v>
      </c>
      <c r="N1606">
        <v>240001</v>
      </c>
      <c r="O1606">
        <v>100000</v>
      </c>
      <c r="P1606">
        <v>0</v>
      </c>
      <c r="Q1606">
        <v>0</v>
      </c>
      <c r="R1606">
        <v>0</v>
      </c>
    </row>
    <row r="1607" spans="1:18" x14ac:dyDescent="0.25">
      <c r="A1607" s="3">
        <v>43752</v>
      </c>
      <c r="B1607">
        <v>4000</v>
      </c>
      <c r="C1607">
        <v>500</v>
      </c>
      <c r="D1607">
        <v>100</v>
      </c>
      <c r="E1607">
        <v>0</v>
      </c>
      <c r="F1607">
        <v>13000</v>
      </c>
      <c r="G1607">
        <v>1000</v>
      </c>
      <c r="H1607">
        <v>2000</v>
      </c>
      <c r="I1607">
        <v>400</v>
      </c>
      <c r="J1607">
        <v>0</v>
      </c>
      <c r="K1607">
        <v>0</v>
      </c>
      <c r="L1607">
        <v>0</v>
      </c>
      <c r="M1607">
        <v>-8200</v>
      </c>
      <c r="N1607">
        <v>240001</v>
      </c>
      <c r="O1607">
        <v>100000</v>
      </c>
      <c r="P1607">
        <v>0</v>
      </c>
      <c r="Q1607">
        <v>0</v>
      </c>
      <c r="R1607">
        <v>0</v>
      </c>
    </row>
    <row r="1608" spans="1:18" x14ac:dyDescent="0.25">
      <c r="A1608" s="3">
        <v>43753</v>
      </c>
      <c r="B1608">
        <v>4000</v>
      </c>
      <c r="C1608">
        <v>500</v>
      </c>
      <c r="D1608">
        <v>100</v>
      </c>
      <c r="E1608">
        <v>0</v>
      </c>
      <c r="F1608">
        <v>13000</v>
      </c>
      <c r="G1608">
        <v>1000</v>
      </c>
      <c r="H1608">
        <v>2000</v>
      </c>
      <c r="I1608">
        <v>400</v>
      </c>
      <c r="J1608">
        <v>0</v>
      </c>
      <c r="K1608">
        <v>0</v>
      </c>
      <c r="L1608">
        <v>0</v>
      </c>
      <c r="M1608">
        <v>-8200</v>
      </c>
      <c r="N1608">
        <v>240001</v>
      </c>
      <c r="O1608">
        <v>100000</v>
      </c>
      <c r="P1608">
        <v>0</v>
      </c>
      <c r="Q1608">
        <v>0</v>
      </c>
      <c r="R1608">
        <v>0</v>
      </c>
    </row>
    <row r="1609" spans="1:18" x14ac:dyDescent="0.25">
      <c r="A1609" s="3">
        <v>43754</v>
      </c>
      <c r="B1609">
        <v>4000</v>
      </c>
      <c r="C1609">
        <v>500</v>
      </c>
      <c r="D1609">
        <v>100</v>
      </c>
      <c r="E1609">
        <v>0</v>
      </c>
      <c r="F1609">
        <v>13000</v>
      </c>
      <c r="G1609">
        <v>1000</v>
      </c>
      <c r="H1609">
        <v>2000</v>
      </c>
      <c r="I1609">
        <v>400</v>
      </c>
      <c r="J1609">
        <v>0</v>
      </c>
      <c r="K1609">
        <v>0</v>
      </c>
      <c r="L1609">
        <v>0</v>
      </c>
      <c r="M1609">
        <v>-8200</v>
      </c>
      <c r="N1609">
        <v>240001</v>
      </c>
      <c r="O1609">
        <v>100000</v>
      </c>
      <c r="P1609">
        <v>0</v>
      </c>
      <c r="Q1609">
        <v>0</v>
      </c>
      <c r="R1609">
        <v>0</v>
      </c>
    </row>
    <row r="1610" spans="1:18" x14ac:dyDescent="0.25">
      <c r="A1610" s="3">
        <v>43755</v>
      </c>
      <c r="B1610">
        <v>4000</v>
      </c>
      <c r="C1610">
        <v>500</v>
      </c>
      <c r="D1610">
        <v>100</v>
      </c>
      <c r="E1610">
        <v>0</v>
      </c>
      <c r="F1610">
        <v>13000</v>
      </c>
      <c r="G1610">
        <v>1000</v>
      </c>
      <c r="H1610">
        <v>2000</v>
      </c>
      <c r="I1610">
        <v>400</v>
      </c>
      <c r="J1610">
        <v>0</v>
      </c>
      <c r="K1610">
        <v>0</v>
      </c>
      <c r="L1610">
        <v>0</v>
      </c>
      <c r="M1610">
        <v>-8200</v>
      </c>
      <c r="N1610">
        <v>240001</v>
      </c>
      <c r="O1610">
        <v>100000</v>
      </c>
      <c r="P1610">
        <v>0</v>
      </c>
      <c r="Q1610">
        <v>0</v>
      </c>
      <c r="R1610">
        <v>0</v>
      </c>
    </row>
    <row r="1611" spans="1:18" x14ac:dyDescent="0.25">
      <c r="A1611" s="3">
        <v>43756</v>
      </c>
      <c r="B1611">
        <v>4000</v>
      </c>
      <c r="C1611">
        <v>500</v>
      </c>
      <c r="D1611">
        <v>100</v>
      </c>
      <c r="E1611">
        <v>0</v>
      </c>
      <c r="F1611">
        <v>13000</v>
      </c>
      <c r="G1611">
        <v>1000</v>
      </c>
      <c r="H1611">
        <v>2000</v>
      </c>
      <c r="I1611">
        <v>400</v>
      </c>
      <c r="J1611">
        <v>0</v>
      </c>
      <c r="K1611">
        <v>0</v>
      </c>
      <c r="L1611">
        <v>0</v>
      </c>
      <c r="M1611">
        <v>-8200</v>
      </c>
      <c r="N1611">
        <v>240001</v>
      </c>
      <c r="O1611">
        <v>100000</v>
      </c>
      <c r="P1611">
        <v>0</v>
      </c>
      <c r="Q1611">
        <v>0</v>
      </c>
      <c r="R1611">
        <v>0</v>
      </c>
    </row>
    <row r="1612" spans="1:18" x14ac:dyDescent="0.25">
      <c r="A1612" s="3">
        <v>43759</v>
      </c>
      <c r="B1612">
        <v>4000</v>
      </c>
      <c r="C1612">
        <v>500</v>
      </c>
      <c r="D1612">
        <v>100</v>
      </c>
      <c r="E1612">
        <v>0</v>
      </c>
      <c r="F1612">
        <v>13000</v>
      </c>
      <c r="G1612">
        <v>1000</v>
      </c>
      <c r="H1612">
        <v>2000</v>
      </c>
      <c r="I1612">
        <v>400</v>
      </c>
      <c r="J1612">
        <v>0</v>
      </c>
      <c r="K1612">
        <v>0</v>
      </c>
      <c r="L1612">
        <v>0</v>
      </c>
      <c r="M1612">
        <v>-8200</v>
      </c>
      <c r="N1612">
        <v>240001</v>
      </c>
      <c r="O1612">
        <v>100000</v>
      </c>
      <c r="P1612">
        <v>0</v>
      </c>
      <c r="Q1612">
        <v>0</v>
      </c>
      <c r="R1612">
        <v>0</v>
      </c>
    </row>
    <row r="1613" spans="1:18" x14ac:dyDescent="0.25">
      <c r="A1613" s="3">
        <v>43760</v>
      </c>
      <c r="B1613">
        <v>4000</v>
      </c>
      <c r="C1613">
        <v>500</v>
      </c>
      <c r="D1613">
        <v>100</v>
      </c>
      <c r="E1613">
        <v>0</v>
      </c>
      <c r="F1613">
        <v>13000</v>
      </c>
      <c r="G1613">
        <v>1000</v>
      </c>
      <c r="H1613">
        <v>2000</v>
      </c>
      <c r="I1613">
        <v>400</v>
      </c>
      <c r="J1613">
        <v>0</v>
      </c>
      <c r="K1613">
        <v>0</v>
      </c>
      <c r="L1613">
        <v>0</v>
      </c>
      <c r="M1613">
        <v>-8200</v>
      </c>
      <c r="N1613">
        <v>240001</v>
      </c>
      <c r="O1613">
        <v>100000</v>
      </c>
      <c r="P1613">
        <v>0</v>
      </c>
      <c r="Q1613">
        <v>0</v>
      </c>
      <c r="R1613">
        <v>0</v>
      </c>
    </row>
    <row r="1614" spans="1:18" x14ac:dyDescent="0.25">
      <c r="A1614" s="3">
        <v>43761</v>
      </c>
      <c r="B1614">
        <v>4000</v>
      </c>
      <c r="C1614">
        <v>500</v>
      </c>
      <c r="D1614">
        <v>100</v>
      </c>
      <c r="E1614">
        <v>0</v>
      </c>
      <c r="F1614">
        <v>13000</v>
      </c>
      <c r="G1614">
        <v>1000</v>
      </c>
      <c r="H1614">
        <v>2000</v>
      </c>
      <c r="I1614">
        <v>400</v>
      </c>
      <c r="J1614">
        <v>0</v>
      </c>
      <c r="K1614">
        <v>0</v>
      </c>
      <c r="L1614">
        <v>0</v>
      </c>
      <c r="M1614">
        <v>-8200</v>
      </c>
      <c r="N1614">
        <v>240001</v>
      </c>
      <c r="O1614">
        <v>100000</v>
      </c>
      <c r="P1614">
        <v>0</v>
      </c>
      <c r="Q1614">
        <v>0</v>
      </c>
      <c r="R1614">
        <v>0</v>
      </c>
    </row>
    <row r="1615" spans="1:18" x14ac:dyDescent="0.25">
      <c r="A1615" s="3">
        <v>43762</v>
      </c>
      <c r="B1615">
        <v>4000</v>
      </c>
      <c r="C1615">
        <v>500</v>
      </c>
      <c r="D1615">
        <v>100</v>
      </c>
      <c r="E1615">
        <v>0</v>
      </c>
      <c r="F1615">
        <v>13000</v>
      </c>
      <c r="G1615">
        <v>1000</v>
      </c>
      <c r="H1615">
        <v>2000</v>
      </c>
      <c r="I1615">
        <v>400</v>
      </c>
      <c r="J1615">
        <v>0</v>
      </c>
      <c r="K1615">
        <v>0</v>
      </c>
      <c r="L1615">
        <v>0</v>
      </c>
      <c r="M1615">
        <v>-8200</v>
      </c>
      <c r="N1615">
        <v>240001</v>
      </c>
      <c r="O1615">
        <v>100000</v>
      </c>
      <c r="P1615">
        <v>0</v>
      </c>
      <c r="Q1615">
        <v>0</v>
      </c>
      <c r="R1615">
        <v>0</v>
      </c>
    </row>
    <row r="1616" spans="1:18" x14ac:dyDescent="0.25">
      <c r="A1616" s="3">
        <v>43763</v>
      </c>
      <c r="B1616">
        <v>4000</v>
      </c>
      <c r="C1616">
        <v>500</v>
      </c>
      <c r="D1616">
        <v>100</v>
      </c>
      <c r="E1616">
        <v>0</v>
      </c>
      <c r="F1616">
        <v>13000</v>
      </c>
      <c r="G1616">
        <v>1000</v>
      </c>
      <c r="H1616">
        <v>2000</v>
      </c>
      <c r="I1616">
        <v>400</v>
      </c>
      <c r="J1616">
        <v>0</v>
      </c>
      <c r="K1616">
        <v>0</v>
      </c>
      <c r="L1616">
        <v>0</v>
      </c>
      <c r="M1616">
        <v>-8200</v>
      </c>
      <c r="N1616">
        <v>240001</v>
      </c>
      <c r="O1616">
        <v>100000</v>
      </c>
      <c r="P1616">
        <v>0</v>
      </c>
      <c r="Q1616">
        <v>0</v>
      </c>
      <c r="R1616">
        <v>0</v>
      </c>
    </row>
    <row r="1617" spans="1:18" x14ac:dyDescent="0.25">
      <c r="A1617" s="3">
        <v>43766</v>
      </c>
      <c r="B1617">
        <v>4000</v>
      </c>
      <c r="C1617">
        <v>500</v>
      </c>
      <c r="D1617">
        <v>100</v>
      </c>
      <c r="E1617">
        <v>0</v>
      </c>
      <c r="F1617">
        <v>13000</v>
      </c>
      <c r="G1617">
        <v>1000</v>
      </c>
      <c r="H1617">
        <v>2000</v>
      </c>
      <c r="I1617">
        <v>400</v>
      </c>
      <c r="J1617">
        <v>0</v>
      </c>
      <c r="K1617">
        <v>0</v>
      </c>
      <c r="L1617">
        <v>0</v>
      </c>
      <c r="M1617">
        <v>-8200</v>
      </c>
      <c r="N1617">
        <v>240001</v>
      </c>
      <c r="O1617">
        <v>100000</v>
      </c>
      <c r="P1617">
        <v>0</v>
      </c>
      <c r="Q1617">
        <v>0</v>
      </c>
      <c r="R1617">
        <v>0</v>
      </c>
    </row>
    <row r="1618" spans="1:18" x14ac:dyDescent="0.25">
      <c r="A1618" s="3">
        <v>43767</v>
      </c>
      <c r="B1618">
        <v>4000</v>
      </c>
      <c r="C1618">
        <v>500</v>
      </c>
      <c r="D1618">
        <v>100</v>
      </c>
      <c r="E1618">
        <v>0</v>
      </c>
      <c r="F1618">
        <v>13000</v>
      </c>
      <c r="G1618">
        <v>1000</v>
      </c>
      <c r="H1618">
        <v>2000</v>
      </c>
      <c r="I1618">
        <v>400</v>
      </c>
      <c r="J1618">
        <v>0</v>
      </c>
      <c r="K1618">
        <v>0</v>
      </c>
      <c r="L1618">
        <v>0</v>
      </c>
      <c r="M1618">
        <v>-8200</v>
      </c>
      <c r="N1618">
        <v>240001</v>
      </c>
      <c r="O1618">
        <v>100000</v>
      </c>
      <c r="P1618">
        <v>0</v>
      </c>
      <c r="Q1618">
        <v>0</v>
      </c>
      <c r="R1618">
        <v>0</v>
      </c>
    </row>
    <row r="1619" spans="1:18" x14ac:dyDescent="0.25">
      <c r="A1619" s="3">
        <v>43768</v>
      </c>
      <c r="B1619">
        <v>4000</v>
      </c>
      <c r="C1619">
        <v>500</v>
      </c>
      <c r="D1619">
        <v>100</v>
      </c>
      <c r="E1619">
        <v>0</v>
      </c>
      <c r="F1619">
        <v>13000</v>
      </c>
      <c r="G1619">
        <v>1000</v>
      </c>
      <c r="H1619">
        <v>2000</v>
      </c>
      <c r="I1619">
        <v>400</v>
      </c>
      <c r="J1619">
        <v>0</v>
      </c>
      <c r="K1619">
        <v>0</v>
      </c>
      <c r="L1619">
        <v>0</v>
      </c>
      <c r="M1619">
        <v>-8200</v>
      </c>
      <c r="N1619">
        <v>240001</v>
      </c>
      <c r="O1619">
        <v>100000</v>
      </c>
      <c r="P1619">
        <v>0</v>
      </c>
      <c r="Q1619">
        <v>0</v>
      </c>
      <c r="R1619">
        <v>0</v>
      </c>
    </row>
    <row r="1620" spans="1:18" x14ac:dyDescent="0.25">
      <c r="A1620" s="3">
        <v>43769</v>
      </c>
      <c r="B1620">
        <v>4000</v>
      </c>
      <c r="C1620">
        <v>500</v>
      </c>
      <c r="D1620">
        <v>100</v>
      </c>
      <c r="E1620">
        <v>0</v>
      </c>
      <c r="F1620">
        <v>13000</v>
      </c>
      <c r="G1620">
        <v>1000</v>
      </c>
      <c r="H1620">
        <v>2000</v>
      </c>
      <c r="I1620">
        <v>400</v>
      </c>
      <c r="J1620">
        <v>0</v>
      </c>
      <c r="K1620">
        <v>0</v>
      </c>
      <c r="L1620">
        <v>0</v>
      </c>
      <c r="M1620">
        <v>-8200</v>
      </c>
      <c r="N1620">
        <v>240001</v>
      </c>
      <c r="O1620">
        <v>100000</v>
      </c>
      <c r="P1620">
        <v>0</v>
      </c>
      <c r="Q1620">
        <v>0</v>
      </c>
      <c r="R1620">
        <v>0</v>
      </c>
    </row>
    <row r="1621" spans="1:18" x14ac:dyDescent="0.25">
      <c r="A1621" s="3">
        <v>43770</v>
      </c>
      <c r="B1621">
        <v>4000</v>
      </c>
      <c r="C1621">
        <v>500</v>
      </c>
      <c r="D1621">
        <v>100</v>
      </c>
      <c r="E1621">
        <v>0</v>
      </c>
      <c r="F1621">
        <v>13000</v>
      </c>
      <c r="G1621">
        <v>1000</v>
      </c>
      <c r="H1621">
        <v>2000</v>
      </c>
      <c r="I1621">
        <v>400</v>
      </c>
      <c r="J1621">
        <v>0</v>
      </c>
      <c r="K1621">
        <v>0</v>
      </c>
      <c r="L1621">
        <v>0</v>
      </c>
      <c r="M1621">
        <v>-8200</v>
      </c>
      <c r="N1621">
        <v>240001</v>
      </c>
      <c r="O1621">
        <v>100000</v>
      </c>
      <c r="P1621">
        <v>0</v>
      </c>
      <c r="Q1621">
        <v>0</v>
      </c>
      <c r="R1621">
        <v>0</v>
      </c>
    </row>
    <row r="1622" spans="1:18" x14ac:dyDescent="0.25">
      <c r="A1622" s="3">
        <v>43773</v>
      </c>
      <c r="B1622">
        <v>4000</v>
      </c>
      <c r="C1622">
        <v>500</v>
      </c>
      <c r="D1622">
        <v>100</v>
      </c>
      <c r="E1622">
        <v>0</v>
      </c>
      <c r="F1622">
        <v>13000</v>
      </c>
      <c r="G1622">
        <v>1000</v>
      </c>
      <c r="H1622">
        <v>2000</v>
      </c>
      <c r="I1622">
        <v>400</v>
      </c>
      <c r="J1622">
        <v>0</v>
      </c>
      <c r="K1622">
        <v>0</v>
      </c>
      <c r="L1622">
        <v>0</v>
      </c>
      <c r="M1622">
        <v>-8200</v>
      </c>
      <c r="N1622">
        <v>240001</v>
      </c>
      <c r="O1622">
        <v>100000</v>
      </c>
      <c r="P1622">
        <v>0</v>
      </c>
      <c r="Q1622">
        <v>0</v>
      </c>
      <c r="R1622">
        <v>0</v>
      </c>
    </row>
    <row r="1623" spans="1:18" x14ac:dyDescent="0.25">
      <c r="A1623" s="3">
        <v>43774</v>
      </c>
      <c r="B1623">
        <v>4000</v>
      </c>
      <c r="C1623">
        <v>500</v>
      </c>
      <c r="D1623">
        <v>100</v>
      </c>
      <c r="E1623">
        <v>0</v>
      </c>
      <c r="F1623">
        <v>13000</v>
      </c>
      <c r="G1623">
        <v>1000</v>
      </c>
      <c r="H1623">
        <v>2000</v>
      </c>
      <c r="I1623">
        <v>400</v>
      </c>
      <c r="J1623">
        <v>0</v>
      </c>
      <c r="K1623">
        <v>0</v>
      </c>
      <c r="L1623">
        <v>0</v>
      </c>
      <c r="M1623">
        <v>-8200</v>
      </c>
      <c r="N1623">
        <v>240001</v>
      </c>
      <c r="O1623">
        <v>100000</v>
      </c>
      <c r="P1623">
        <v>0</v>
      </c>
      <c r="Q1623">
        <v>0</v>
      </c>
      <c r="R1623">
        <v>0</v>
      </c>
    </row>
    <row r="1624" spans="1:18" x14ac:dyDescent="0.25">
      <c r="A1624" s="3">
        <v>43775</v>
      </c>
      <c r="B1624">
        <v>4000</v>
      </c>
      <c r="C1624">
        <v>500</v>
      </c>
      <c r="D1624">
        <v>100</v>
      </c>
      <c r="E1624">
        <v>0</v>
      </c>
      <c r="F1624">
        <v>13000</v>
      </c>
      <c r="G1624">
        <v>1000</v>
      </c>
      <c r="H1624">
        <v>2000</v>
      </c>
      <c r="I1624">
        <v>400</v>
      </c>
      <c r="J1624">
        <v>0</v>
      </c>
      <c r="K1624">
        <v>0</v>
      </c>
      <c r="L1624">
        <v>0</v>
      </c>
      <c r="M1624">
        <v>-8200</v>
      </c>
      <c r="N1624">
        <v>240001</v>
      </c>
      <c r="O1624">
        <v>100000</v>
      </c>
      <c r="P1624">
        <v>0</v>
      </c>
      <c r="Q1624">
        <v>0</v>
      </c>
      <c r="R1624">
        <v>0</v>
      </c>
    </row>
    <row r="1625" spans="1:18" x14ac:dyDescent="0.25">
      <c r="A1625" s="3">
        <v>43776</v>
      </c>
      <c r="B1625">
        <v>4000</v>
      </c>
      <c r="C1625">
        <v>500</v>
      </c>
      <c r="D1625">
        <v>100</v>
      </c>
      <c r="E1625">
        <v>0</v>
      </c>
      <c r="F1625">
        <v>13000</v>
      </c>
      <c r="G1625">
        <v>1000</v>
      </c>
      <c r="H1625">
        <v>2000</v>
      </c>
      <c r="I1625">
        <v>400</v>
      </c>
      <c r="J1625">
        <v>0</v>
      </c>
      <c r="K1625">
        <v>0</v>
      </c>
      <c r="L1625">
        <v>0</v>
      </c>
      <c r="M1625">
        <v>-8200</v>
      </c>
      <c r="N1625">
        <v>240001</v>
      </c>
      <c r="O1625">
        <v>100000</v>
      </c>
      <c r="P1625">
        <v>0</v>
      </c>
      <c r="Q1625">
        <v>0</v>
      </c>
      <c r="R1625">
        <v>0</v>
      </c>
    </row>
    <row r="1626" spans="1:18" x14ac:dyDescent="0.25">
      <c r="A1626" s="3">
        <v>43777</v>
      </c>
      <c r="B1626">
        <v>4000</v>
      </c>
      <c r="C1626">
        <v>500</v>
      </c>
      <c r="D1626">
        <v>100</v>
      </c>
      <c r="E1626">
        <v>0</v>
      </c>
      <c r="F1626">
        <v>13000</v>
      </c>
      <c r="G1626">
        <v>1000</v>
      </c>
      <c r="H1626">
        <v>2000</v>
      </c>
      <c r="I1626">
        <v>400</v>
      </c>
      <c r="J1626">
        <v>0</v>
      </c>
      <c r="K1626">
        <v>0</v>
      </c>
      <c r="L1626">
        <v>0</v>
      </c>
      <c r="M1626">
        <v>-8200</v>
      </c>
      <c r="N1626">
        <v>240001</v>
      </c>
      <c r="O1626">
        <v>100000</v>
      </c>
      <c r="P1626">
        <v>0</v>
      </c>
      <c r="Q1626">
        <v>0</v>
      </c>
      <c r="R1626">
        <v>0</v>
      </c>
    </row>
    <row r="1627" spans="1:18" x14ac:dyDescent="0.25">
      <c r="A1627" s="3">
        <v>43780</v>
      </c>
      <c r="B1627">
        <v>4000</v>
      </c>
      <c r="C1627">
        <v>500</v>
      </c>
      <c r="D1627">
        <v>100</v>
      </c>
      <c r="E1627">
        <v>0</v>
      </c>
      <c r="F1627">
        <v>13000</v>
      </c>
      <c r="G1627">
        <v>1000</v>
      </c>
      <c r="H1627">
        <v>2000</v>
      </c>
      <c r="I1627">
        <v>400</v>
      </c>
      <c r="J1627">
        <v>0</v>
      </c>
      <c r="K1627">
        <v>0</v>
      </c>
      <c r="L1627">
        <v>0</v>
      </c>
      <c r="M1627">
        <v>-8200</v>
      </c>
      <c r="N1627">
        <v>240001</v>
      </c>
      <c r="O1627">
        <v>100000</v>
      </c>
      <c r="P1627">
        <v>0</v>
      </c>
      <c r="Q1627">
        <v>0</v>
      </c>
      <c r="R1627">
        <v>0</v>
      </c>
    </row>
    <row r="1628" spans="1:18" x14ac:dyDescent="0.25">
      <c r="A1628" s="3">
        <v>43781</v>
      </c>
      <c r="B1628">
        <v>4000</v>
      </c>
      <c r="C1628">
        <v>500</v>
      </c>
      <c r="D1628">
        <v>100</v>
      </c>
      <c r="E1628">
        <v>0</v>
      </c>
      <c r="F1628">
        <v>13000</v>
      </c>
      <c r="G1628">
        <v>1000</v>
      </c>
      <c r="H1628">
        <v>2000</v>
      </c>
      <c r="I1628">
        <v>400</v>
      </c>
      <c r="J1628">
        <v>0</v>
      </c>
      <c r="K1628">
        <v>0</v>
      </c>
      <c r="L1628">
        <v>0</v>
      </c>
      <c r="M1628">
        <v>-8200</v>
      </c>
      <c r="N1628">
        <v>240001</v>
      </c>
      <c r="O1628">
        <v>100000</v>
      </c>
      <c r="P1628">
        <v>0</v>
      </c>
      <c r="Q1628">
        <v>0</v>
      </c>
      <c r="R1628">
        <v>0</v>
      </c>
    </row>
    <row r="1629" spans="1:18" x14ac:dyDescent="0.25">
      <c r="A1629" s="3">
        <v>43782</v>
      </c>
      <c r="B1629">
        <v>4000</v>
      </c>
      <c r="C1629">
        <v>500</v>
      </c>
      <c r="D1629">
        <v>100</v>
      </c>
      <c r="E1629">
        <v>0</v>
      </c>
      <c r="F1629">
        <v>13000</v>
      </c>
      <c r="G1629">
        <v>1000</v>
      </c>
      <c r="H1629">
        <v>2000</v>
      </c>
      <c r="I1629">
        <v>400</v>
      </c>
      <c r="J1629">
        <v>0</v>
      </c>
      <c r="K1629">
        <v>0</v>
      </c>
      <c r="L1629">
        <v>0</v>
      </c>
      <c r="M1629">
        <v>-8200</v>
      </c>
      <c r="N1629">
        <v>240001</v>
      </c>
      <c r="O1629">
        <v>100000</v>
      </c>
      <c r="P1629">
        <v>0</v>
      </c>
      <c r="Q1629">
        <v>0</v>
      </c>
      <c r="R1629">
        <v>0</v>
      </c>
    </row>
    <row r="1630" spans="1:18" x14ac:dyDescent="0.25">
      <c r="A1630" s="3">
        <v>43783</v>
      </c>
      <c r="B1630">
        <v>4000</v>
      </c>
      <c r="C1630">
        <v>500</v>
      </c>
      <c r="D1630">
        <v>100</v>
      </c>
      <c r="E1630">
        <v>0</v>
      </c>
      <c r="F1630">
        <v>13000</v>
      </c>
      <c r="G1630">
        <v>1000</v>
      </c>
      <c r="H1630">
        <v>2000</v>
      </c>
      <c r="I1630">
        <v>400</v>
      </c>
      <c r="J1630">
        <v>0</v>
      </c>
      <c r="K1630">
        <v>0</v>
      </c>
      <c r="L1630">
        <v>0</v>
      </c>
      <c r="M1630">
        <v>-8200</v>
      </c>
      <c r="N1630">
        <v>240001</v>
      </c>
      <c r="O1630">
        <v>100000</v>
      </c>
      <c r="P1630">
        <v>0</v>
      </c>
      <c r="Q1630">
        <v>0</v>
      </c>
      <c r="R1630">
        <v>0</v>
      </c>
    </row>
    <row r="1631" spans="1:18" x14ac:dyDescent="0.25">
      <c r="A1631" s="3">
        <v>43784</v>
      </c>
      <c r="B1631">
        <v>4000</v>
      </c>
      <c r="C1631">
        <v>500</v>
      </c>
      <c r="D1631">
        <v>100</v>
      </c>
      <c r="E1631">
        <v>0</v>
      </c>
      <c r="F1631">
        <v>13000</v>
      </c>
      <c r="G1631">
        <v>1000</v>
      </c>
      <c r="H1631">
        <v>2000</v>
      </c>
      <c r="I1631">
        <v>400</v>
      </c>
      <c r="J1631">
        <v>0</v>
      </c>
      <c r="K1631">
        <v>0</v>
      </c>
      <c r="L1631">
        <v>0</v>
      </c>
      <c r="M1631">
        <v>-8200</v>
      </c>
      <c r="N1631">
        <v>240001</v>
      </c>
      <c r="O1631">
        <v>100000</v>
      </c>
      <c r="P1631">
        <v>0</v>
      </c>
      <c r="Q1631">
        <v>0</v>
      </c>
      <c r="R1631">
        <v>0</v>
      </c>
    </row>
    <row r="1632" spans="1:18" x14ac:dyDescent="0.25">
      <c r="A1632" s="3">
        <v>43787</v>
      </c>
      <c r="B1632">
        <v>4000</v>
      </c>
      <c r="C1632">
        <v>500</v>
      </c>
      <c r="D1632">
        <v>100</v>
      </c>
      <c r="E1632">
        <v>0</v>
      </c>
      <c r="F1632">
        <v>13000</v>
      </c>
      <c r="G1632">
        <v>1000</v>
      </c>
      <c r="H1632">
        <v>2000</v>
      </c>
      <c r="I1632">
        <v>400</v>
      </c>
      <c r="J1632">
        <v>0</v>
      </c>
      <c r="K1632">
        <v>0</v>
      </c>
      <c r="L1632">
        <v>0</v>
      </c>
      <c r="M1632">
        <v>-8200</v>
      </c>
      <c r="N1632">
        <v>240001</v>
      </c>
      <c r="O1632">
        <v>100000</v>
      </c>
      <c r="P1632">
        <v>0</v>
      </c>
      <c r="Q1632">
        <v>0</v>
      </c>
      <c r="R1632">
        <v>0</v>
      </c>
    </row>
    <row r="1633" spans="1:18" x14ac:dyDescent="0.25">
      <c r="A1633" s="3">
        <v>43788</v>
      </c>
      <c r="B1633">
        <v>4000</v>
      </c>
      <c r="C1633">
        <v>500</v>
      </c>
      <c r="D1633">
        <v>100</v>
      </c>
      <c r="E1633">
        <v>0</v>
      </c>
      <c r="F1633">
        <v>13000</v>
      </c>
      <c r="G1633">
        <v>1000</v>
      </c>
      <c r="H1633">
        <v>2000</v>
      </c>
      <c r="I1633">
        <v>400</v>
      </c>
      <c r="J1633">
        <v>0</v>
      </c>
      <c r="K1633">
        <v>0</v>
      </c>
      <c r="L1633">
        <v>0</v>
      </c>
      <c r="M1633">
        <v>-8200</v>
      </c>
      <c r="N1633">
        <v>240001</v>
      </c>
      <c r="O1633">
        <v>100000</v>
      </c>
      <c r="P1633">
        <v>0</v>
      </c>
      <c r="Q1633">
        <v>0</v>
      </c>
      <c r="R1633">
        <v>0</v>
      </c>
    </row>
    <row r="1634" spans="1:18" x14ac:dyDescent="0.25">
      <c r="A1634" s="3">
        <v>43789</v>
      </c>
      <c r="B1634">
        <v>4000</v>
      </c>
      <c r="C1634">
        <v>500</v>
      </c>
      <c r="D1634">
        <v>100</v>
      </c>
      <c r="E1634">
        <v>0</v>
      </c>
      <c r="F1634">
        <v>13000</v>
      </c>
      <c r="G1634">
        <v>1000</v>
      </c>
      <c r="H1634">
        <v>2000</v>
      </c>
      <c r="I1634">
        <v>400</v>
      </c>
      <c r="J1634">
        <v>0</v>
      </c>
      <c r="K1634">
        <v>0</v>
      </c>
      <c r="L1634">
        <v>0</v>
      </c>
      <c r="M1634">
        <v>-8200</v>
      </c>
      <c r="N1634">
        <v>240001</v>
      </c>
      <c r="O1634">
        <v>100000</v>
      </c>
      <c r="P1634">
        <v>0</v>
      </c>
      <c r="Q1634">
        <v>0</v>
      </c>
      <c r="R1634">
        <v>0</v>
      </c>
    </row>
    <row r="1635" spans="1:18" x14ac:dyDescent="0.25">
      <c r="A1635" s="3">
        <v>43790</v>
      </c>
      <c r="B1635">
        <v>4000</v>
      </c>
      <c r="C1635">
        <v>500</v>
      </c>
      <c r="D1635">
        <v>100</v>
      </c>
      <c r="E1635">
        <v>0</v>
      </c>
      <c r="F1635">
        <v>13000</v>
      </c>
      <c r="G1635">
        <v>1000</v>
      </c>
      <c r="H1635">
        <v>2000</v>
      </c>
      <c r="I1635">
        <v>400</v>
      </c>
      <c r="J1635">
        <v>0</v>
      </c>
      <c r="K1635">
        <v>0</v>
      </c>
      <c r="L1635">
        <v>0</v>
      </c>
      <c r="M1635">
        <v>-8200</v>
      </c>
      <c r="N1635">
        <v>240001</v>
      </c>
      <c r="O1635">
        <v>100000</v>
      </c>
      <c r="P1635">
        <v>0</v>
      </c>
      <c r="Q1635">
        <v>0</v>
      </c>
      <c r="R1635">
        <v>0</v>
      </c>
    </row>
    <row r="1636" spans="1:18" x14ac:dyDescent="0.25">
      <c r="A1636" s="3">
        <v>43791</v>
      </c>
      <c r="B1636">
        <v>4000</v>
      </c>
      <c r="C1636">
        <v>500</v>
      </c>
      <c r="D1636">
        <v>100</v>
      </c>
      <c r="E1636">
        <v>0</v>
      </c>
      <c r="F1636">
        <v>13000</v>
      </c>
      <c r="G1636">
        <v>1000</v>
      </c>
      <c r="H1636">
        <v>2000</v>
      </c>
      <c r="I1636">
        <v>400</v>
      </c>
      <c r="J1636">
        <v>0</v>
      </c>
      <c r="K1636">
        <v>0</v>
      </c>
      <c r="L1636">
        <v>0</v>
      </c>
      <c r="M1636">
        <v>-8200</v>
      </c>
      <c r="N1636">
        <v>240001</v>
      </c>
      <c r="O1636">
        <v>100000</v>
      </c>
      <c r="P1636">
        <v>0</v>
      </c>
      <c r="Q1636">
        <v>0</v>
      </c>
      <c r="R1636">
        <v>0</v>
      </c>
    </row>
    <row r="1637" spans="1:18" x14ac:dyDescent="0.25">
      <c r="A1637" s="3">
        <v>43794</v>
      </c>
      <c r="B1637">
        <v>4000</v>
      </c>
      <c r="C1637">
        <v>500</v>
      </c>
      <c r="D1637">
        <v>100</v>
      </c>
      <c r="E1637">
        <v>0</v>
      </c>
      <c r="F1637">
        <v>13000</v>
      </c>
      <c r="G1637">
        <v>1000</v>
      </c>
      <c r="H1637">
        <v>2000</v>
      </c>
      <c r="I1637">
        <v>400</v>
      </c>
      <c r="J1637">
        <v>0</v>
      </c>
      <c r="K1637">
        <v>0</v>
      </c>
      <c r="L1637">
        <v>0</v>
      </c>
      <c r="M1637">
        <v>-8200</v>
      </c>
      <c r="N1637">
        <v>240001</v>
      </c>
      <c r="O1637">
        <v>100000</v>
      </c>
      <c r="P1637">
        <v>0</v>
      </c>
      <c r="Q1637">
        <v>0</v>
      </c>
      <c r="R1637">
        <v>0</v>
      </c>
    </row>
    <row r="1638" spans="1:18" x14ac:dyDescent="0.25">
      <c r="A1638" s="3">
        <v>43795</v>
      </c>
      <c r="B1638">
        <v>4000</v>
      </c>
      <c r="C1638">
        <v>500</v>
      </c>
      <c r="D1638">
        <v>100</v>
      </c>
      <c r="E1638">
        <v>0</v>
      </c>
      <c r="F1638">
        <v>13000</v>
      </c>
      <c r="G1638">
        <v>1000</v>
      </c>
      <c r="H1638">
        <v>2000</v>
      </c>
      <c r="I1638">
        <v>400</v>
      </c>
      <c r="J1638">
        <v>0</v>
      </c>
      <c r="K1638">
        <v>0</v>
      </c>
      <c r="L1638">
        <v>0</v>
      </c>
      <c r="M1638">
        <v>-8200</v>
      </c>
      <c r="N1638">
        <v>240001</v>
      </c>
      <c r="O1638">
        <v>100000</v>
      </c>
      <c r="P1638">
        <v>0</v>
      </c>
      <c r="Q1638">
        <v>0</v>
      </c>
      <c r="R1638">
        <v>0</v>
      </c>
    </row>
    <row r="1639" spans="1:18" x14ac:dyDescent="0.25">
      <c r="A1639" s="3">
        <v>43796</v>
      </c>
      <c r="B1639">
        <v>4000</v>
      </c>
      <c r="C1639">
        <v>500</v>
      </c>
      <c r="D1639">
        <v>100</v>
      </c>
      <c r="E1639">
        <v>0</v>
      </c>
      <c r="F1639">
        <v>13000</v>
      </c>
      <c r="G1639">
        <v>1000</v>
      </c>
      <c r="H1639">
        <v>2000</v>
      </c>
      <c r="I1639">
        <v>400</v>
      </c>
      <c r="J1639">
        <v>0</v>
      </c>
      <c r="K1639">
        <v>0</v>
      </c>
      <c r="L1639">
        <v>0</v>
      </c>
      <c r="M1639">
        <v>-8200</v>
      </c>
      <c r="N1639">
        <v>240001</v>
      </c>
      <c r="O1639">
        <v>100000</v>
      </c>
      <c r="P1639">
        <v>0</v>
      </c>
      <c r="Q1639">
        <v>0</v>
      </c>
      <c r="R1639">
        <v>0</v>
      </c>
    </row>
    <row r="1640" spans="1:18" x14ac:dyDescent="0.25">
      <c r="A1640" s="3">
        <v>43797</v>
      </c>
      <c r="B1640">
        <v>4000</v>
      </c>
      <c r="C1640">
        <v>500</v>
      </c>
      <c r="D1640">
        <v>100</v>
      </c>
      <c r="E1640">
        <v>0</v>
      </c>
      <c r="F1640">
        <v>13000</v>
      </c>
      <c r="G1640">
        <v>1000</v>
      </c>
      <c r="H1640">
        <v>2000</v>
      </c>
      <c r="I1640">
        <v>400</v>
      </c>
      <c r="J1640">
        <v>0</v>
      </c>
      <c r="K1640">
        <v>0</v>
      </c>
      <c r="L1640">
        <v>0</v>
      </c>
      <c r="M1640">
        <v>-8200</v>
      </c>
      <c r="N1640">
        <v>240001</v>
      </c>
      <c r="O1640">
        <v>100000</v>
      </c>
      <c r="P1640">
        <v>0</v>
      </c>
      <c r="Q1640">
        <v>0</v>
      </c>
      <c r="R1640">
        <v>0</v>
      </c>
    </row>
    <row r="1641" spans="1:18" x14ac:dyDescent="0.25">
      <c r="A1641" s="3">
        <v>43798</v>
      </c>
      <c r="B1641">
        <v>4000</v>
      </c>
      <c r="C1641">
        <v>500</v>
      </c>
      <c r="D1641">
        <v>100</v>
      </c>
      <c r="E1641">
        <v>0</v>
      </c>
      <c r="F1641">
        <v>13000</v>
      </c>
      <c r="G1641">
        <v>1000</v>
      </c>
      <c r="H1641">
        <v>2000</v>
      </c>
      <c r="I1641">
        <v>400</v>
      </c>
      <c r="J1641">
        <v>0</v>
      </c>
      <c r="K1641">
        <v>0</v>
      </c>
      <c r="L1641">
        <v>0</v>
      </c>
      <c r="M1641">
        <v>-8200</v>
      </c>
      <c r="N1641">
        <v>240001</v>
      </c>
      <c r="O1641">
        <v>100000</v>
      </c>
      <c r="P1641">
        <v>0</v>
      </c>
      <c r="Q1641">
        <v>0</v>
      </c>
      <c r="R1641">
        <v>0</v>
      </c>
    </row>
    <row r="1642" spans="1:18" x14ac:dyDescent="0.25">
      <c r="A1642" s="3">
        <v>43801</v>
      </c>
      <c r="B1642">
        <v>4000</v>
      </c>
      <c r="C1642">
        <v>500</v>
      </c>
      <c r="D1642">
        <v>100</v>
      </c>
      <c r="E1642">
        <v>0</v>
      </c>
      <c r="F1642">
        <v>13000</v>
      </c>
      <c r="G1642">
        <v>1000</v>
      </c>
      <c r="H1642">
        <v>2000</v>
      </c>
      <c r="I1642">
        <v>400</v>
      </c>
      <c r="J1642">
        <v>0</v>
      </c>
      <c r="K1642">
        <v>0</v>
      </c>
      <c r="L1642">
        <v>0</v>
      </c>
      <c r="M1642">
        <v>-8200</v>
      </c>
      <c r="N1642">
        <v>240001</v>
      </c>
      <c r="O1642">
        <v>100000</v>
      </c>
      <c r="P1642">
        <v>0</v>
      </c>
      <c r="Q1642">
        <v>0</v>
      </c>
      <c r="R1642">
        <v>0</v>
      </c>
    </row>
    <row r="1643" spans="1:18" x14ac:dyDescent="0.25">
      <c r="A1643" s="3">
        <v>43802</v>
      </c>
      <c r="B1643">
        <v>4000</v>
      </c>
      <c r="C1643">
        <v>500</v>
      </c>
      <c r="D1643">
        <v>100</v>
      </c>
      <c r="E1643">
        <v>0</v>
      </c>
      <c r="F1643">
        <v>13000</v>
      </c>
      <c r="G1643">
        <v>1000</v>
      </c>
      <c r="H1643">
        <v>2000</v>
      </c>
      <c r="I1643">
        <v>400</v>
      </c>
      <c r="J1643">
        <v>0</v>
      </c>
      <c r="K1643">
        <v>0</v>
      </c>
      <c r="L1643">
        <v>0</v>
      </c>
      <c r="M1643">
        <v>-8200</v>
      </c>
      <c r="N1643">
        <v>240001</v>
      </c>
      <c r="O1643">
        <v>100000</v>
      </c>
      <c r="P1643">
        <v>0</v>
      </c>
      <c r="Q1643">
        <v>0</v>
      </c>
      <c r="R1643">
        <v>0</v>
      </c>
    </row>
    <row r="1644" spans="1:18" x14ac:dyDescent="0.25">
      <c r="A1644" s="3">
        <v>43803</v>
      </c>
      <c r="B1644">
        <v>4000</v>
      </c>
      <c r="C1644">
        <v>500</v>
      </c>
      <c r="D1644">
        <v>100</v>
      </c>
      <c r="E1644">
        <v>0</v>
      </c>
      <c r="F1644">
        <v>13000</v>
      </c>
      <c r="G1644">
        <v>1000</v>
      </c>
      <c r="H1644">
        <v>2000</v>
      </c>
      <c r="I1644">
        <v>400</v>
      </c>
      <c r="J1644">
        <v>0</v>
      </c>
      <c r="K1644">
        <v>0</v>
      </c>
      <c r="L1644">
        <v>0</v>
      </c>
      <c r="M1644">
        <v>-8200</v>
      </c>
      <c r="N1644">
        <v>240001</v>
      </c>
      <c r="O1644">
        <v>100000</v>
      </c>
      <c r="P1644">
        <v>0</v>
      </c>
      <c r="Q1644">
        <v>0</v>
      </c>
      <c r="R1644">
        <v>0</v>
      </c>
    </row>
    <row r="1645" spans="1:18" x14ac:dyDescent="0.25">
      <c r="A1645" s="3">
        <v>43804</v>
      </c>
      <c r="B1645">
        <v>4000</v>
      </c>
      <c r="C1645">
        <v>500</v>
      </c>
      <c r="D1645">
        <v>100</v>
      </c>
      <c r="E1645">
        <v>0</v>
      </c>
      <c r="F1645">
        <v>13000</v>
      </c>
      <c r="G1645">
        <v>1000</v>
      </c>
      <c r="H1645">
        <v>2000</v>
      </c>
      <c r="I1645">
        <v>400</v>
      </c>
      <c r="J1645">
        <v>0</v>
      </c>
      <c r="K1645">
        <v>0</v>
      </c>
      <c r="L1645">
        <v>0</v>
      </c>
      <c r="M1645">
        <v>-8200</v>
      </c>
      <c r="N1645">
        <v>240001</v>
      </c>
      <c r="O1645">
        <v>100000</v>
      </c>
      <c r="P1645">
        <v>0</v>
      </c>
      <c r="Q1645">
        <v>0</v>
      </c>
      <c r="R1645">
        <v>0</v>
      </c>
    </row>
    <row r="1646" spans="1:18" x14ac:dyDescent="0.25">
      <c r="A1646" s="3">
        <v>43805</v>
      </c>
      <c r="B1646">
        <v>4000</v>
      </c>
      <c r="C1646">
        <v>500</v>
      </c>
      <c r="D1646">
        <v>100</v>
      </c>
      <c r="E1646">
        <v>0</v>
      </c>
      <c r="F1646">
        <v>13000</v>
      </c>
      <c r="G1646">
        <v>1000</v>
      </c>
      <c r="H1646">
        <v>2000</v>
      </c>
      <c r="I1646">
        <v>400</v>
      </c>
      <c r="J1646">
        <v>0</v>
      </c>
      <c r="K1646">
        <v>0</v>
      </c>
      <c r="L1646">
        <v>0</v>
      </c>
      <c r="M1646">
        <v>-8200</v>
      </c>
      <c r="N1646">
        <v>240001</v>
      </c>
      <c r="O1646">
        <v>100000</v>
      </c>
      <c r="P1646">
        <v>0</v>
      </c>
      <c r="Q1646">
        <v>0</v>
      </c>
      <c r="R1646">
        <v>0</v>
      </c>
    </row>
    <row r="1647" spans="1:18" x14ac:dyDescent="0.25">
      <c r="A1647" s="3">
        <v>43808</v>
      </c>
      <c r="B1647">
        <v>4000</v>
      </c>
      <c r="C1647">
        <v>500</v>
      </c>
      <c r="D1647">
        <v>100</v>
      </c>
      <c r="E1647">
        <v>0</v>
      </c>
      <c r="F1647">
        <v>13000</v>
      </c>
      <c r="G1647">
        <v>1000</v>
      </c>
      <c r="H1647">
        <v>2000</v>
      </c>
      <c r="I1647">
        <v>400</v>
      </c>
      <c r="J1647">
        <v>0</v>
      </c>
      <c r="K1647">
        <v>0</v>
      </c>
      <c r="L1647">
        <v>0</v>
      </c>
      <c r="M1647">
        <v>-8200</v>
      </c>
      <c r="N1647">
        <v>240001</v>
      </c>
      <c r="O1647">
        <v>100000</v>
      </c>
      <c r="P1647">
        <v>0</v>
      </c>
      <c r="Q1647">
        <v>0</v>
      </c>
      <c r="R1647">
        <v>0</v>
      </c>
    </row>
    <row r="1648" spans="1:18" x14ac:dyDescent="0.25">
      <c r="A1648" s="3">
        <v>43809</v>
      </c>
      <c r="B1648">
        <v>4000</v>
      </c>
      <c r="C1648">
        <v>500</v>
      </c>
      <c r="D1648">
        <v>100</v>
      </c>
      <c r="E1648">
        <v>0</v>
      </c>
      <c r="F1648">
        <v>13000</v>
      </c>
      <c r="G1648">
        <v>1000</v>
      </c>
      <c r="H1648">
        <v>2000</v>
      </c>
      <c r="I1648">
        <v>400</v>
      </c>
      <c r="J1648">
        <v>0</v>
      </c>
      <c r="K1648">
        <v>0</v>
      </c>
      <c r="L1648">
        <v>0</v>
      </c>
      <c r="M1648">
        <v>-8200</v>
      </c>
      <c r="N1648">
        <v>240001</v>
      </c>
      <c r="O1648">
        <v>100000</v>
      </c>
      <c r="P1648">
        <v>0</v>
      </c>
      <c r="Q1648">
        <v>0</v>
      </c>
      <c r="R1648">
        <v>0</v>
      </c>
    </row>
    <row r="1649" spans="1:18" x14ac:dyDescent="0.25">
      <c r="A1649" s="3">
        <v>43810</v>
      </c>
      <c r="B1649">
        <v>4000</v>
      </c>
      <c r="C1649">
        <v>500</v>
      </c>
      <c r="D1649">
        <v>100</v>
      </c>
      <c r="E1649">
        <v>0</v>
      </c>
      <c r="F1649">
        <v>13000</v>
      </c>
      <c r="G1649">
        <v>1000</v>
      </c>
      <c r="H1649">
        <v>2000</v>
      </c>
      <c r="I1649">
        <v>400</v>
      </c>
      <c r="J1649">
        <v>0</v>
      </c>
      <c r="K1649">
        <v>0</v>
      </c>
      <c r="L1649">
        <v>0</v>
      </c>
      <c r="M1649">
        <v>-8200</v>
      </c>
      <c r="N1649">
        <v>240001</v>
      </c>
      <c r="O1649">
        <v>100000</v>
      </c>
      <c r="P1649">
        <v>0</v>
      </c>
      <c r="Q1649">
        <v>0</v>
      </c>
      <c r="R1649">
        <v>0</v>
      </c>
    </row>
    <row r="1650" spans="1:18" x14ac:dyDescent="0.25">
      <c r="A1650" s="3">
        <v>43811</v>
      </c>
      <c r="B1650">
        <v>4000</v>
      </c>
      <c r="C1650">
        <v>500</v>
      </c>
      <c r="D1650">
        <v>100</v>
      </c>
      <c r="E1650">
        <v>0</v>
      </c>
      <c r="F1650">
        <v>13000</v>
      </c>
      <c r="G1650">
        <v>1000</v>
      </c>
      <c r="H1650">
        <v>2000</v>
      </c>
      <c r="I1650">
        <v>400</v>
      </c>
      <c r="J1650">
        <v>0</v>
      </c>
      <c r="K1650">
        <v>0</v>
      </c>
      <c r="L1650">
        <v>0</v>
      </c>
      <c r="M1650">
        <v>-8200</v>
      </c>
      <c r="N1650">
        <v>240001</v>
      </c>
      <c r="O1650">
        <v>100000</v>
      </c>
      <c r="P1650">
        <v>0</v>
      </c>
      <c r="Q1650">
        <v>0</v>
      </c>
      <c r="R1650">
        <v>0</v>
      </c>
    </row>
    <row r="1651" spans="1:18" x14ac:dyDescent="0.25">
      <c r="A1651" s="3">
        <v>43812</v>
      </c>
      <c r="B1651">
        <v>4000</v>
      </c>
      <c r="C1651">
        <v>500</v>
      </c>
      <c r="D1651">
        <v>100</v>
      </c>
      <c r="E1651">
        <v>0</v>
      </c>
      <c r="F1651">
        <v>13000</v>
      </c>
      <c r="G1651">
        <v>1000</v>
      </c>
      <c r="H1651">
        <v>2000</v>
      </c>
      <c r="I1651">
        <v>400</v>
      </c>
      <c r="J1651">
        <v>0</v>
      </c>
      <c r="K1651">
        <v>0</v>
      </c>
      <c r="L1651">
        <v>0</v>
      </c>
      <c r="M1651">
        <v>-8200</v>
      </c>
      <c r="N1651">
        <v>240001</v>
      </c>
      <c r="O1651">
        <v>100000</v>
      </c>
      <c r="P1651">
        <v>0</v>
      </c>
      <c r="Q1651">
        <v>0</v>
      </c>
      <c r="R1651">
        <v>0</v>
      </c>
    </row>
    <row r="1652" spans="1:18" x14ac:dyDescent="0.25">
      <c r="A1652" s="3">
        <v>43815</v>
      </c>
      <c r="B1652">
        <v>4000</v>
      </c>
      <c r="C1652">
        <v>500</v>
      </c>
      <c r="D1652">
        <v>100</v>
      </c>
      <c r="E1652">
        <v>0</v>
      </c>
      <c r="F1652">
        <v>13000</v>
      </c>
      <c r="G1652">
        <v>1000</v>
      </c>
      <c r="H1652">
        <v>2000</v>
      </c>
      <c r="I1652">
        <v>400</v>
      </c>
      <c r="J1652">
        <v>0</v>
      </c>
      <c r="K1652">
        <v>0</v>
      </c>
      <c r="L1652">
        <v>0</v>
      </c>
      <c r="M1652">
        <v>-8200</v>
      </c>
      <c r="N1652">
        <v>240001</v>
      </c>
      <c r="O1652">
        <v>100000</v>
      </c>
      <c r="P1652">
        <v>0</v>
      </c>
      <c r="Q1652">
        <v>0</v>
      </c>
      <c r="R1652">
        <v>0</v>
      </c>
    </row>
    <row r="1653" spans="1:18" x14ac:dyDescent="0.25">
      <c r="A1653" s="3">
        <v>43816</v>
      </c>
      <c r="B1653">
        <v>4000</v>
      </c>
      <c r="C1653">
        <v>500</v>
      </c>
      <c r="D1653">
        <v>100</v>
      </c>
      <c r="E1653">
        <v>0</v>
      </c>
      <c r="F1653">
        <v>13000</v>
      </c>
      <c r="G1653">
        <v>1000</v>
      </c>
      <c r="H1653">
        <v>2000</v>
      </c>
      <c r="I1653">
        <v>400</v>
      </c>
      <c r="J1653">
        <v>0</v>
      </c>
      <c r="K1653">
        <v>0</v>
      </c>
      <c r="L1653">
        <v>0</v>
      </c>
      <c r="M1653">
        <v>-8200</v>
      </c>
      <c r="N1653">
        <v>240001</v>
      </c>
      <c r="O1653">
        <v>100000</v>
      </c>
      <c r="P1653">
        <v>0</v>
      </c>
      <c r="Q1653">
        <v>0</v>
      </c>
      <c r="R1653">
        <v>0</v>
      </c>
    </row>
    <row r="1654" spans="1:18" x14ac:dyDescent="0.25">
      <c r="A1654" s="3">
        <v>43817</v>
      </c>
      <c r="B1654">
        <v>4000</v>
      </c>
      <c r="C1654">
        <v>500</v>
      </c>
      <c r="D1654">
        <v>100</v>
      </c>
      <c r="E1654">
        <v>0</v>
      </c>
      <c r="F1654">
        <v>13000</v>
      </c>
      <c r="G1654">
        <v>1000</v>
      </c>
      <c r="H1654">
        <v>2000</v>
      </c>
      <c r="I1654">
        <v>400</v>
      </c>
      <c r="J1654">
        <v>0</v>
      </c>
      <c r="K1654">
        <v>0</v>
      </c>
      <c r="L1654">
        <v>0</v>
      </c>
      <c r="M1654">
        <v>-8200</v>
      </c>
      <c r="N1654">
        <v>240001</v>
      </c>
      <c r="O1654">
        <v>100000</v>
      </c>
      <c r="P1654">
        <v>0</v>
      </c>
      <c r="Q1654">
        <v>0</v>
      </c>
      <c r="R1654">
        <v>0</v>
      </c>
    </row>
    <row r="1655" spans="1:18" x14ac:dyDescent="0.25">
      <c r="A1655" s="3">
        <v>43818</v>
      </c>
      <c r="B1655">
        <v>4000</v>
      </c>
      <c r="C1655">
        <v>500</v>
      </c>
      <c r="D1655">
        <v>100</v>
      </c>
      <c r="E1655">
        <v>0</v>
      </c>
      <c r="F1655">
        <v>13000</v>
      </c>
      <c r="G1655">
        <v>1000</v>
      </c>
      <c r="H1655">
        <v>2000</v>
      </c>
      <c r="I1655">
        <v>400</v>
      </c>
      <c r="J1655">
        <v>0</v>
      </c>
      <c r="K1655">
        <v>0</v>
      </c>
      <c r="L1655">
        <v>0</v>
      </c>
      <c r="M1655">
        <v>-8200</v>
      </c>
      <c r="N1655">
        <v>240001</v>
      </c>
      <c r="O1655">
        <v>100000</v>
      </c>
      <c r="P1655">
        <v>0</v>
      </c>
      <c r="Q1655">
        <v>0</v>
      </c>
      <c r="R1655">
        <v>0</v>
      </c>
    </row>
    <row r="1656" spans="1:18" x14ac:dyDescent="0.25">
      <c r="A1656" s="3">
        <v>43819</v>
      </c>
      <c r="B1656">
        <v>4000</v>
      </c>
      <c r="C1656">
        <v>500</v>
      </c>
      <c r="D1656">
        <v>100</v>
      </c>
      <c r="E1656">
        <v>0</v>
      </c>
      <c r="F1656">
        <v>13000</v>
      </c>
      <c r="G1656">
        <v>1000</v>
      </c>
      <c r="H1656">
        <v>2000</v>
      </c>
      <c r="I1656">
        <v>400</v>
      </c>
      <c r="J1656">
        <v>0</v>
      </c>
      <c r="K1656">
        <v>0</v>
      </c>
      <c r="L1656">
        <v>0</v>
      </c>
      <c r="M1656">
        <v>-8200</v>
      </c>
      <c r="N1656">
        <v>240001</v>
      </c>
      <c r="O1656">
        <v>100000</v>
      </c>
      <c r="P1656">
        <v>0</v>
      </c>
      <c r="Q1656">
        <v>0</v>
      </c>
      <c r="R1656">
        <v>0</v>
      </c>
    </row>
    <row r="1657" spans="1:18" x14ac:dyDescent="0.25">
      <c r="A1657" s="3">
        <v>43822</v>
      </c>
      <c r="B1657">
        <v>4000</v>
      </c>
      <c r="C1657">
        <v>500</v>
      </c>
      <c r="D1657">
        <v>100</v>
      </c>
      <c r="E1657">
        <v>0</v>
      </c>
      <c r="F1657">
        <v>13000</v>
      </c>
      <c r="G1657">
        <v>1000</v>
      </c>
      <c r="H1657">
        <v>2000</v>
      </c>
      <c r="I1657">
        <v>400</v>
      </c>
      <c r="J1657">
        <v>0</v>
      </c>
      <c r="K1657">
        <v>0</v>
      </c>
      <c r="L1657">
        <v>0</v>
      </c>
      <c r="M1657">
        <v>-8200</v>
      </c>
      <c r="N1657">
        <v>240001</v>
      </c>
      <c r="O1657">
        <v>100000</v>
      </c>
      <c r="P1657">
        <v>0</v>
      </c>
      <c r="Q1657">
        <v>0</v>
      </c>
      <c r="R1657">
        <v>0</v>
      </c>
    </row>
    <row r="1658" spans="1:18" x14ac:dyDescent="0.25">
      <c r="A1658" s="3">
        <v>43823</v>
      </c>
      <c r="B1658">
        <v>4000</v>
      </c>
      <c r="C1658">
        <v>500</v>
      </c>
      <c r="D1658">
        <v>100</v>
      </c>
      <c r="E1658">
        <v>0</v>
      </c>
      <c r="F1658">
        <v>13000</v>
      </c>
      <c r="G1658">
        <v>1000</v>
      </c>
      <c r="H1658">
        <v>2000</v>
      </c>
      <c r="I1658">
        <v>400</v>
      </c>
      <c r="J1658">
        <v>0</v>
      </c>
      <c r="K1658">
        <v>0</v>
      </c>
      <c r="L1658">
        <v>0</v>
      </c>
      <c r="M1658">
        <v>-8200</v>
      </c>
      <c r="N1658">
        <v>240001</v>
      </c>
      <c r="O1658">
        <v>100000</v>
      </c>
      <c r="P1658">
        <v>0</v>
      </c>
      <c r="Q1658">
        <v>0</v>
      </c>
      <c r="R1658">
        <v>0</v>
      </c>
    </row>
    <row r="1659" spans="1:18" x14ac:dyDescent="0.25">
      <c r="A1659" s="3">
        <v>43824</v>
      </c>
      <c r="B1659">
        <v>4000</v>
      </c>
      <c r="C1659">
        <v>500</v>
      </c>
      <c r="D1659">
        <v>100</v>
      </c>
      <c r="E1659">
        <v>0</v>
      </c>
      <c r="F1659">
        <v>13000</v>
      </c>
      <c r="G1659">
        <v>1000</v>
      </c>
      <c r="H1659">
        <v>2000</v>
      </c>
      <c r="I1659">
        <v>400</v>
      </c>
      <c r="J1659">
        <v>0</v>
      </c>
      <c r="K1659">
        <v>0</v>
      </c>
      <c r="L1659">
        <v>0</v>
      </c>
      <c r="M1659">
        <v>-8200</v>
      </c>
      <c r="N1659">
        <v>240001</v>
      </c>
      <c r="O1659">
        <v>100000</v>
      </c>
      <c r="P1659">
        <v>0</v>
      </c>
      <c r="Q1659">
        <v>0</v>
      </c>
      <c r="R1659">
        <v>0</v>
      </c>
    </row>
    <row r="1660" spans="1:18" x14ac:dyDescent="0.25">
      <c r="A1660" s="3">
        <v>43825</v>
      </c>
      <c r="B1660">
        <v>4000</v>
      </c>
      <c r="C1660">
        <v>500</v>
      </c>
      <c r="D1660">
        <v>100</v>
      </c>
      <c r="E1660">
        <v>0</v>
      </c>
      <c r="F1660">
        <v>13000</v>
      </c>
      <c r="G1660">
        <v>1000</v>
      </c>
      <c r="H1660">
        <v>2000</v>
      </c>
      <c r="I1660">
        <v>400</v>
      </c>
      <c r="J1660">
        <v>0</v>
      </c>
      <c r="K1660">
        <v>0</v>
      </c>
      <c r="L1660">
        <v>0</v>
      </c>
      <c r="M1660">
        <v>-8200</v>
      </c>
      <c r="N1660">
        <v>240001</v>
      </c>
      <c r="O1660">
        <v>100000</v>
      </c>
      <c r="P1660">
        <v>0</v>
      </c>
      <c r="Q1660">
        <v>0</v>
      </c>
      <c r="R1660">
        <v>0</v>
      </c>
    </row>
    <row r="1661" spans="1:18" x14ac:dyDescent="0.25">
      <c r="A1661" s="3">
        <v>43826</v>
      </c>
      <c r="B1661">
        <v>4000</v>
      </c>
      <c r="C1661">
        <v>500</v>
      </c>
      <c r="D1661">
        <v>100</v>
      </c>
      <c r="E1661">
        <v>0</v>
      </c>
      <c r="F1661">
        <v>13000</v>
      </c>
      <c r="G1661">
        <v>1000</v>
      </c>
      <c r="H1661">
        <v>2000</v>
      </c>
      <c r="I1661">
        <v>400</v>
      </c>
      <c r="J1661">
        <v>0</v>
      </c>
      <c r="K1661">
        <v>0</v>
      </c>
      <c r="L1661">
        <v>0</v>
      </c>
      <c r="M1661">
        <v>-8200</v>
      </c>
      <c r="N1661">
        <v>240001</v>
      </c>
      <c r="O1661">
        <v>100000</v>
      </c>
      <c r="P1661">
        <v>0</v>
      </c>
      <c r="Q1661">
        <v>0</v>
      </c>
      <c r="R1661">
        <v>0</v>
      </c>
    </row>
    <row r="1662" spans="1:18" x14ac:dyDescent="0.25">
      <c r="A1662" s="3">
        <v>43829</v>
      </c>
      <c r="B1662">
        <v>4000</v>
      </c>
      <c r="C1662">
        <v>500</v>
      </c>
      <c r="D1662">
        <v>100</v>
      </c>
      <c r="E1662">
        <v>0</v>
      </c>
      <c r="F1662">
        <v>13000</v>
      </c>
      <c r="G1662">
        <v>1000</v>
      </c>
      <c r="H1662">
        <v>2000</v>
      </c>
      <c r="I1662">
        <v>400</v>
      </c>
      <c r="J1662">
        <v>0</v>
      </c>
      <c r="K1662">
        <v>0</v>
      </c>
      <c r="L1662">
        <v>0</v>
      </c>
      <c r="M1662">
        <v>-8200</v>
      </c>
      <c r="N1662">
        <v>240001</v>
      </c>
      <c r="O1662">
        <v>100000</v>
      </c>
      <c r="P1662">
        <v>0</v>
      </c>
      <c r="Q1662">
        <v>0</v>
      </c>
      <c r="R1662">
        <v>0</v>
      </c>
    </row>
    <row r="1663" spans="1:18" x14ac:dyDescent="0.25">
      <c r="A1663" s="3">
        <v>43830</v>
      </c>
      <c r="B1663">
        <v>4000</v>
      </c>
      <c r="C1663">
        <v>500</v>
      </c>
      <c r="D1663">
        <v>100</v>
      </c>
      <c r="E1663">
        <v>0</v>
      </c>
      <c r="F1663">
        <v>13000</v>
      </c>
      <c r="G1663">
        <v>1000</v>
      </c>
      <c r="H1663">
        <v>2000</v>
      </c>
      <c r="I1663">
        <v>400</v>
      </c>
      <c r="J1663">
        <v>0</v>
      </c>
      <c r="K1663">
        <v>0</v>
      </c>
      <c r="L1663">
        <v>0</v>
      </c>
      <c r="M1663">
        <v>-8200</v>
      </c>
      <c r="N1663">
        <v>240001</v>
      </c>
      <c r="O1663">
        <v>100000</v>
      </c>
      <c r="P1663">
        <v>0</v>
      </c>
      <c r="Q1663">
        <v>0</v>
      </c>
      <c r="R1663">
        <v>0</v>
      </c>
    </row>
    <row r="1664" spans="1:18" x14ac:dyDescent="0.25">
      <c r="A1664" s="3">
        <v>43831</v>
      </c>
      <c r="B1664">
        <v>4000</v>
      </c>
      <c r="C1664">
        <v>500</v>
      </c>
      <c r="D1664">
        <v>100</v>
      </c>
      <c r="E1664">
        <v>0</v>
      </c>
      <c r="F1664">
        <v>13000</v>
      </c>
      <c r="G1664">
        <v>1000</v>
      </c>
      <c r="H1664">
        <v>2000</v>
      </c>
      <c r="I1664">
        <v>400</v>
      </c>
      <c r="J1664">
        <v>0</v>
      </c>
      <c r="K1664">
        <v>0</v>
      </c>
      <c r="L1664">
        <v>0</v>
      </c>
      <c r="M1664">
        <v>-8200</v>
      </c>
      <c r="N1664">
        <v>240001</v>
      </c>
      <c r="O1664">
        <v>100000</v>
      </c>
      <c r="P1664">
        <v>0</v>
      </c>
      <c r="Q1664">
        <v>0</v>
      </c>
      <c r="R1664">
        <v>0</v>
      </c>
    </row>
    <row r="1665" spans="1:18" x14ac:dyDescent="0.25">
      <c r="A1665" s="3">
        <v>43832</v>
      </c>
      <c r="B1665">
        <v>4000</v>
      </c>
      <c r="C1665">
        <v>500</v>
      </c>
      <c r="D1665">
        <v>100</v>
      </c>
      <c r="E1665">
        <v>0</v>
      </c>
      <c r="F1665">
        <v>13000</v>
      </c>
      <c r="G1665">
        <v>1000</v>
      </c>
      <c r="H1665">
        <v>2000</v>
      </c>
      <c r="I1665">
        <v>400</v>
      </c>
      <c r="J1665">
        <v>0</v>
      </c>
      <c r="K1665">
        <v>0</v>
      </c>
      <c r="L1665">
        <v>0</v>
      </c>
      <c r="M1665">
        <v>-8200</v>
      </c>
      <c r="N1665">
        <v>240001</v>
      </c>
      <c r="O1665">
        <v>100000</v>
      </c>
      <c r="P1665">
        <v>0</v>
      </c>
      <c r="Q1665">
        <v>0</v>
      </c>
      <c r="R1665">
        <v>0</v>
      </c>
    </row>
    <row r="1666" spans="1:18" x14ac:dyDescent="0.25">
      <c r="A1666" s="3">
        <v>43833</v>
      </c>
      <c r="B1666">
        <v>4000</v>
      </c>
      <c r="C1666">
        <v>500</v>
      </c>
      <c r="D1666">
        <v>100</v>
      </c>
      <c r="E1666">
        <v>0</v>
      </c>
      <c r="F1666">
        <v>13000</v>
      </c>
      <c r="G1666">
        <v>1000</v>
      </c>
      <c r="H1666">
        <v>2000</v>
      </c>
      <c r="I1666">
        <v>400</v>
      </c>
      <c r="J1666">
        <v>0</v>
      </c>
      <c r="K1666">
        <v>0</v>
      </c>
      <c r="L1666">
        <v>0</v>
      </c>
      <c r="M1666">
        <v>-8200</v>
      </c>
      <c r="N1666">
        <v>240001</v>
      </c>
      <c r="O1666">
        <v>100000</v>
      </c>
      <c r="P1666">
        <v>0</v>
      </c>
      <c r="Q1666">
        <v>0</v>
      </c>
      <c r="R1666">
        <v>0</v>
      </c>
    </row>
    <row r="1667" spans="1:18" x14ac:dyDescent="0.25">
      <c r="A1667" s="3">
        <v>43836</v>
      </c>
      <c r="B1667">
        <v>4000</v>
      </c>
      <c r="C1667">
        <v>500</v>
      </c>
      <c r="D1667">
        <v>100</v>
      </c>
      <c r="E1667">
        <v>0</v>
      </c>
      <c r="F1667">
        <v>13000</v>
      </c>
      <c r="G1667">
        <v>1000</v>
      </c>
      <c r="H1667">
        <v>2000</v>
      </c>
      <c r="I1667">
        <v>400</v>
      </c>
      <c r="J1667">
        <v>0</v>
      </c>
      <c r="K1667">
        <v>0</v>
      </c>
      <c r="L1667">
        <v>0</v>
      </c>
      <c r="M1667">
        <v>-8200</v>
      </c>
      <c r="N1667">
        <v>240001</v>
      </c>
      <c r="O1667">
        <v>100000</v>
      </c>
      <c r="P1667">
        <v>0</v>
      </c>
      <c r="Q1667">
        <v>0</v>
      </c>
      <c r="R1667">
        <v>0</v>
      </c>
    </row>
    <row r="1668" spans="1:18" x14ac:dyDescent="0.25">
      <c r="A1668" s="3">
        <v>43837</v>
      </c>
      <c r="B1668">
        <v>4000</v>
      </c>
      <c r="C1668">
        <v>500</v>
      </c>
      <c r="D1668">
        <v>100</v>
      </c>
      <c r="E1668">
        <v>0</v>
      </c>
      <c r="F1668">
        <v>13000</v>
      </c>
      <c r="G1668">
        <v>1000</v>
      </c>
      <c r="H1668">
        <v>2000</v>
      </c>
      <c r="I1668">
        <v>400</v>
      </c>
      <c r="J1668">
        <v>0</v>
      </c>
      <c r="K1668">
        <v>0</v>
      </c>
      <c r="L1668">
        <v>0</v>
      </c>
      <c r="M1668">
        <v>-8200</v>
      </c>
      <c r="N1668">
        <v>240001</v>
      </c>
      <c r="O1668">
        <v>100000</v>
      </c>
      <c r="P1668">
        <v>0</v>
      </c>
      <c r="Q1668">
        <v>0</v>
      </c>
      <c r="R1668">
        <v>0</v>
      </c>
    </row>
    <row r="1669" spans="1:18" x14ac:dyDescent="0.25">
      <c r="A1669" s="3">
        <v>43838</v>
      </c>
      <c r="B1669">
        <v>4000</v>
      </c>
      <c r="C1669">
        <v>500</v>
      </c>
      <c r="D1669">
        <v>100</v>
      </c>
      <c r="E1669">
        <v>0</v>
      </c>
      <c r="F1669">
        <v>13000</v>
      </c>
      <c r="G1669">
        <v>1000</v>
      </c>
      <c r="H1669">
        <v>2000</v>
      </c>
      <c r="I1669">
        <v>400</v>
      </c>
      <c r="J1669">
        <v>0</v>
      </c>
      <c r="K1669">
        <v>0</v>
      </c>
      <c r="L1669">
        <v>0</v>
      </c>
      <c r="M1669">
        <v>-8200</v>
      </c>
      <c r="N1669">
        <v>240001</v>
      </c>
      <c r="O1669">
        <v>100000</v>
      </c>
      <c r="P1669">
        <v>0</v>
      </c>
      <c r="Q1669">
        <v>0</v>
      </c>
      <c r="R1669">
        <v>0</v>
      </c>
    </row>
    <row r="1670" spans="1:18" x14ac:dyDescent="0.25">
      <c r="A1670" s="3">
        <v>43839</v>
      </c>
      <c r="B1670">
        <v>4000</v>
      </c>
      <c r="C1670">
        <v>500</v>
      </c>
      <c r="D1670">
        <v>100</v>
      </c>
      <c r="E1670">
        <v>0</v>
      </c>
      <c r="F1670">
        <v>13000</v>
      </c>
      <c r="G1670">
        <v>1000</v>
      </c>
      <c r="H1670">
        <v>2000</v>
      </c>
      <c r="I1670">
        <v>400</v>
      </c>
      <c r="J1670">
        <v>0</v>
      </c>
      <c r="K1670">
        <v>0</v>
      </c>
      <c r="L1670">
        <v>0</v>
      </c>
      <c r="M1670">
        <v>-8200</v>
      </c>
      <c r="N1670">
        <v>240001</v>
      </c>
      <c r="O1670">
        <v>100000</v>
      </c>
      <c r="P1670">
        <v>0</v>
      </c>
      <c r="Q1670">
        <v>0</v>
      </c>
      <c r="R1670">
        <v>0</v>
      </c>
    </row>
    <row r="1671" spans="1:18" x14ac:dyDescent="0.25">
      <c r="A1671" s="3">
        <v>43840</v>
      </c>
      <c r="B1671">
        <v>4000</v>
      </c>
      <c r="C1671">
        <v>500</v>
      </c>
      <c r="D1671">
        <v>100</v>
      </c>
      <c r="E1671">
        <v>0</v>
      </c>
      <c r="F1671">
        <v>13000</v>
      </c>
      <c r="G1671">
        <v>1000</v>
      </c>
      <c r="H1671">
        <v>2000</v>
      </c>
      <c r="I1671">
        <v>400</v>
      </c>
      <c r="J1671">
        <v>0</v>
      </c>
      <c r="K1671">
        <v>0</v>
      </c>
      <c r="L1671">
        <v>0</v>
      </c>
      <c r="M1671">
        <v>-8200</v>
      </c>
      <c r="N1671">
        <v>240001</v>
      </c>
      <c r="O1671">
        <v>100000</v>
      </c>
      <c r="P1671">
        <v>0</v>
      </c>
      <c r="Q1671">
        <v>0</v>
      </c>
      <c r="R1671">
        <v>0</v>
      </c>
    </row>
    <row r="1672" spans="1:18" x14ac:dyDescent="0.25">
      <c r="A1672" s="3">
        <v>43843</v>
      </c>
      <c r="B1672">
        <v>4000</v>
      </c>
      <c r="C1672">
        <v>500</v>
      </c>
      <c r="D1672">
        <v>100</v>
      </c>
      <c r="E1672">
        <v>0</v>
      </c>
      <c r="F1672">
        <v>13000</v>
      </c>
      <c r="G1672">
        <v>1000</v>
      </c>
      <c r="H1672">
        <v>2000</v>
      </c>
      <c r="I1672">
        <v>400</v>
      </c>
      <c r="J1672">
        <v>0</v>
      </c>
      <c r="K1672">
        <v>0</v>
      </c>
      <c r="L1672">
        <v>0</v>
      </c>
      <c r="M1672">
        <v>-8200</v>
      </c>
      <c r="N1672">
        <v>240001</v>
      </c>
      <c r="O1672">
        <v>100000</v>
      </c>
      <c r="P1672">
        <v>0</v>
      </c>
      <c r="Q1672">
        <v>0</v>
      </c>
      <c r="R1672">
        <v>0</v>
      </c>
    </row>
    <row r="1673" spans="1:18" x14ac:dyDescent="0.25">
      <c r="A1673" s="3">
        <v>43844</v>
      </c>
      <c r="B1673">
        <v>4000</v>
      </c>
      <c r="C1673">
        <v>500</v>
      </c>
      <c r="D1673">
        <v>100</v>
      </c>
      <c r="E1673">
        <v>0</v>
      </c>
      <c r="F1673">
        <v>13000</v>
      </c>
      <c r="G1673">
        <v>1000</v>
      </c>
      <c r="H1673">
        <v>2000</v>
      </c>
      <c r="I1673">
        <v>400</v>
      </c>
      <c r="J1673">
        <v>0</v>
      </c>
      <c r="K1673">
        <v>0</v>
      </c>
      <c r="L1673">
        <v>0</v>
      </c>
      <c r="M1673">
        <v>-8200</v>
      </c>
      <c r="N1673">
        <v>240001</v>
      </c>
      <c r="O1673">
        <v>100000</v>
      </c>
      <c r="P1673">
        <v>0</v>
      </c>
      <c r="Q1673">
        <v>0</v>
      </c>
      <c r="R1673">
        <v>0</v>
      </c>
    </row>
    <row r="1674" spans="1:18" x14ac:dyDescent="0.25">
      <c r="A1674" s="3">
        <v>43845</v>
      </c>
      <c r="B1674">
        <v>4000</v>
      </c>
      <c r="C1674">
        <v>500</v>
      </c>
      <c r="D1674">
        <v>100</v>
      </c>
      <c r="E1674">
        <v>0</v>
      </c>
      <c r="F1674">
        <v>13000</v>
      </c>
      <c r="G1674">
        <v>1000</v>
      </c>
      <c r="H1674">
        <v>2000</v>
      </c>
      <c r="I1674">
        <v>400</v>
      </c>
      <c r="J1674">
        <v>0</v>
      </c>
      <c r="K1674">
        <v>0</v>
      </c>
      <c r="L1674">
        <v>0</v>
      </c>
      <c r="M1674">
        <v>-8200</v>
      </c>
      <c r="N1674">
        <v>240001</v>
      </c>
      <c r="O1674">
        <v>100000</v>
      </c>
      <c r="P1674">
        <v>0</v>
      </c>
      <c r="Q1674">
        <v>0</v>
      </c>
      <c r="R1674">
        <v>0</v>
      </c>
    </row>
    <row r="1675" spans="1:18" x14ac:dyDescent="0.25">
      <c r="A1675" s="3">
        <v>43846</v>
      </c>
      <c r="B1675">
        <v>4000</v>
      </c>
      <c r="C1675">
        <v>500</v>
      </c>
      <c r="D1675">
        <v>100</v>
      </c>
      <c r="E1675">
        <v>0</v>
      </c>
      <c r="F1675">
        <v>13000</v>
      </c>
      <c r="G1675">
        <v>1000</v>
      </c>
      <c r="H1675">
        <v>2000</v>
      </c>
      <c r="I1675">
        <v>400</v>
      </c>
      <c r="J1675">
        <v>0</v>
      </c>
      <c r="K1675">
        <v>0</v>
      </c>
      <c r="L1675">
        <v>0</v>
      </c>
      <c r="M1675">
        <v>-8200</v>
      </c>
      <c r="N1675">
        <v>240001</v>
      </c>
      <c r="O1675">
        <v>100000</v>
      </c>
      <c r="P1675">
        <v>0</v>
      </c>
      <c r="Q1675">
        <v>0</v>
      </c>
      <c r="R1675">
        <v>0</v>
      </c>
    </row>
    <row r="1676" spans="1:18" x14ac:dyDescent="0.25">
      <c r="A1676" s="3">
        <v>43847</v>
      </c>
      <c r="B1676">
        <v>4000</v>
      </c>
      <c r="C1676">
        <v>500</v>
      </c>
      <c r="D1676">
        <v>100</v>
      </c>
      <c r="E1676">
        <v>0</v>
      </c>
      <c r="F1676">
        <v>13000</v>
      </c>
      <c r="G1676">
        <v>1000</v>
      </c>
      <c r="H1676">
        <v>2000</v>
      </c>
      <c r="I1676">
        <v>400</v>
      </c>
      <c r="J1676">
        <v>0</v>
      </c>
      <c r="K1676">
        <v>0</v>
      </c>
      <c r="L1676">
        <v>0</v>
      </c>
      <c r="M1676">
        <v>-8200</v>
      </c>
      <c r="N1676">
        <v>240001</v>
      </c>
      <c r="O1676">
        <v>100000</v>
      </c>
      <c r="P1676">
        <v>0</v>
      </c>
      <c r="Q1676">
        <v>0</v>
      </c>
      <c r="R1676">
        <v>0</v>
      </c>
    </row>
    <row r="1677" spans="1:18" x14ac:dyDescent="0.25">
      <c r="A1677" s="3">
        <v>43850</v>
      </c>
      <c r="B1677">
        <v>4000</v>
      </c>
      <c r="C1677">
        <v>500</v>
      </c>
      <c r="D1677">
        <v>100</v>
      </c>
      <c r="E1677">
        <v>0</v>
      </c>
      <c r="F1677">
        <v>13000</v>
      </c>
      <c r="G1677">
        <v>1000</v>
      </c>
      <c r="H1677">
        <v>2000</v>
      </c>
      <c r="I1677">
        <v>400</v>
      </c>
      <c r="J1677">
        <v>0</v>
      </c>
      <c r="K1677">
        <v>0</v>
      </c>
      <c r="L1677">
        <v>0</v>
      </c>
      <c r="M1677">
        <v>-8200</v>
      </c>
      <c r="N1677">
        <v>240001</v>
      </c>
      <c r="O1677">
        <v>100000</v>
      </c>
      <c r="P1677">
        <v>0</v>
      </c>
      <c r="Q1677">
        <v>0</v>
      </c>
      <c r="R1677">
        <v>0</v>
      </c>
    </row>
    <row r="1678" spans="1:18" x14ac:dyDescent="0.25">
      <c r="A1678" s="3">
        <v>43851</v>
      </c>
      <c r="B1678">
        <v>4000</v>
      </c>
      <c r="C1678">
        <v>500</v>
      </c>
      <c r="D1678">
        <v>100</v>
      </c>
      <c r="E1678">
        <v>0</v>
      </c>
      <c r="F1678">
        <v>13000</v>
      </c>
      <c r="G1678">
        <v>1000</v>
      </c>
      <c r="H1678">
        <v>2000</v>
      </c>
      <c r="I1678">
        <v>400</v>
      </c>
      <c r="J1678">
        <v>0</v>
      </c>
      <c r="K1678">
        <v>0</v>
      </c>
      <c r="L1678">
        <v>0</v>
      </c>
      <c r="M1678">
        <v>-8200</v>
      </c>
      <c r="N1678">
        <v>240001</v>
      </c>
      <c r="O1678">
        <v>100000</v>
      </c>
      <c r="P1678">
        <v>0</v>
      </c>
      <c r="Q1678">
        <v>0</v>
      </c>
      <c r="R1678">
        <v>0</v>
      </c>
    </row>
    <row r="1679" spans="1:18" x14ac:dyDescent="0.25">
      <c r="A1679" s="3">
        <v>43852</v>
      </c>
      <c r="B1679">
        <v>4000</v>
      </c>
      <c r="C1679">
        <v>500</v>
      </c>
      <c r="D1679">
        <v>100</v>
      </c>
      <c r="E1679">
        <v>0</v>
      </c>
      <c r="F1679">
        <v>13000</v>
      </c>
      <c r="G1679">
        <v>1000</v>
      </c>
      <c r="H1679">
        <v>2000</v>
      </c>
      <c r="I1679">
        <v>400</v>
      </c>
      <c r="J1679">
        <v>0</v>
      </c>
      <c r="K1679">
        <v>0</v>
      </c>
      <c r="L1679">
        <v>0</v>
      </c>
      <c r="M1679">
        <v>-8200</v>
      </c>
      <c r="N1679">
        <v>240001</v>
      </c>
      <c r="O1679">
        <v>100000</v>
      </c>
      <c r="P1679">
        <v>0</v>
      </c>
      <c r="Q1679">
        <v>0</v>
      </c>
      <c r="R1679">
        <v>0</v>
      </c>
    </row>
    <row r="1680" spans="1:18" x14ac:dyDescent="0.25">
      <c r="A1680" s="3">
        <v>43853</v>
      </c>
      <c r="B1680">
        <v>4000</v>
      </c>
      <c r="C1680">
        <v>500</v>
      </c>
      <c r="D1680">
        <v>100</v>
      </c>
      <c r="E1680">
        <v>0</v>
      </c>
      <c r="F1680">
        <v>13000</v>
      </c>
      <c r="G1680">
        <v>1000</v>
      </c>
      <c r="H1680">
        <v>2000</v>
      </c>
      <c r="I1680">
        <v>400</v>
      </c>
      <c r="J1680">
        <v>0</v>
      </c>
      <c r="K1680">
        <v>0</v>
      </c>
      <c r="L1680">
        <v>0</v>
      </c>
      <c r="M1680">
        <v>-8200</v>
      </c>
      <c r="N1680">
        <v>240001</v>
      </c>
      <c r="O1680">
        <v>100000</v>
      </c>
      <c r="P1680">
        <v>0</v>
      </c>
      <c r="Q1680">
        <v>0</v>
      </c>
      <c r="R1680">
        <v>0</v>
      </c>
    </row>
    <row r="1681" spans="1:18" x14ac:dyDescent="0.25">
      <c r="A1681" s="3">
        <v>43854</v>
      </c>
      <c r="B1681">
        <v>4000</v>
      </c>
      <c r="C1681">
        <v>500</v>
      </c>
      <c r="D1681">
        <v>100</v>
      </c>
      <c r="E1681">
        <v>0</v>
      </c>
      <c r="F1681">
        <v>13000</v>
      </c>
      <c r="G1681">
        <v>1000</v>
      </c>
      <c r="H1681">
        <v>2000</v>
      </c>
      <c r="I1681">
        <v>400</v>
      </c>
      <c r="J1681">
        <v>0</v>
      </c>
      <c r="K1681">
        <v>0</v>
      </c>
      <c r="L1681">
        <v>0</v>
      </c>
      <c r="M1681">
        <v>-8200</v>
      </c>
      <c r="N1681">
        <v>240001</v>
      </c>
      <c r="O1681">
        <v>100000</v>
      </c>
      <c r="P1681">
        <v>0</v>
      </c>
      <c r="Q1681">
        <v>0</v>
      </c>
      <c r="R1681">
        <v>0</v>
      </c>
    </row>
    <row r="1682" spans="1:18" x14ac:dyDescent="0.25">
      <c r="A1682" s="3">
        <v>43857</v>
      </c>
      <c r="B1682">
        <v>4000</v>
      </c>
      <c r="C1682">
        <v>500</v>
      </c>
      <c r="D1682">
        <v>100</v>
      </c>
      <c r="E1682">
        <v>0</v>
      </c>
      <c r="F1682">
        <v>13000</v>
      </c>
      <c r="G1682">
        <v>1000</v>
      </c>
      <c r="H1682">
        <v>2000</v>
      </c>
      <c r="I1682">
        <v>400</v>
      </c>
      <c r="J1682">
        <v>0</v>
      </c>
      <c r="K1682">
        <v>0</v>
      </c>
      <c r="L1682">
        <v>0</v>
      </c>
      <c r="M1682">
        <v>-8200</v>
      </c>
      <c r="N1682">
        <v>240001</v>
      </c>
      <c r="O1682">
        <v>100000</v>
      </c>
      <c r="P1682">
        <v>0</v>
      </c>
      <c r="Q1682">
        <v>0</v>
      </c>
      <c r="R1682">
        <v>0</v>
      </c>
    </row>
    <row r="1683" spans="1:18" x14ac:dyDescent="0.25">
      <c r="A1683" s="3">
        <v>43858</v>
      </c>
      <c r="B1683">
        <v>4000</v>
      </c>
      <c r="C1683">
        <v>500</v>
      </c>
      <c r="D1683">
        <v>100</v>
      </c>
      <c r="E1683">
        <v>0</v>
      </c>
      <c r="F1683">
        <v>13000</v>
      </c>
      <c r="G1683">
        <v>1000</v>
      </c>
      <c r="H1683">
        <v>2000</v>
      </c>
      <c r="I1683">
        <v>400</v>
      </c>
      <c r="J1683">
        <v>0</v>
      </c>
      <c r="K1683">
        <v>0</v>
      </c>
      <c r="L1683">
        <v>0</v>
      </c>
      <c r="M1683">
        <v>-8200</v>
      </c>
      <c r="N1683">
        <v>240001</v>
      </c>
      <c r="O1683">
        <v>100000</v>
      </c>
      <c r="P1683">
        <v>0</v>
      </c>
      <c r="Q1683">
        <v>0</v>
      </c>
      <c r="R1683">
        <v>0</v>
      </c>
    </row>
    <row r="1684" spans="1:18" x14ac:dyDescent="0.25">
      <c r="A1684" s="3">
        <v>43859</v>
      </c>
      <c r="B1684">
        <v>4000</v>
      </c>
      <c r="C1684">
        <v>500</v>
      </c>
      <c r="D1684">
        <v>100</v>
      </c>
      <c r="E1684">
        <v>0</v>
      </c>
      <c r="F1684">
        <v>13000</v>
      </c>
      <c r="G1684">
        <v>1000</v>
      </c>
      <c r="H1684">
        <v>2000</v>
      </c>
      <c r="I1684">
        <v>400</v>
      </c>
      <c r="J1684">
        <v>0</v>
      </c>
      <c r="K1684">
        <v>0</v>
      </c>
      <c r="L1684">
        <v>0</v>
      </c>
      <c r="M1684">
        <v>-8200</v>
      </c>
      <c r="N1684">
        <v>240001</v>
      </c>
      <c r="O1684">
        <v>100000</v>
      </c>
      <c r="P1684">
        <v>0</v>
      </c>
      <c r="Q1684">
        <v>0</v>
      </c>
      <c r="R1684">
        <v>0</v>
      </c>
    </row>
    <row r="1685" spans="1:18" x14ac:dyDescent="0.25">
      <c r="A1685" s="3">
        <v>43860</v>
      </c>
      <c r="B1685">
        <v>4000</v>
      </c>
      <c r="C1685">
        <v>500</v>
      </c>
      <c r="D1685">
        <v>100</v>
      </c>
      <c r="E1685">
        <v>0</v>
      </c>
      <c r="F1685">
        <v>13000</v>
      </c>
      <c r="G1685">
        <v>1000</v>
      </c>
      <c r="H1685">
        <v>2000</v>
      </c>
      <c r="I1685">
        <v>400</v>
      </c>
      <c r="J1685">
        <v>0</v>
      </c>
      <c r="K1685">
        <v>0</v>
      </c>
      <c r="L1685">
        <v>0</v>
      </c>
      <c r="M1685">
        <v>-8200</v>
      </c>
      <c r="N1685">
        <v>240001</v>
      </c>
      <c r="O1685">
        <v>100000</v>
      </c>
      <c r="P1685">
        <v>0</v>
      </c>
      <c r="Q1685">
        <v>0</v>
      </c>
      <c r="R1685">
        <v>0</v>
      </c>
    </row>
    <row r="1686" spans="1:18" x14ac:dyDescent="0.25">
      <c r="A1686" s="3">
        <v>43861</v>
      </c>
      <c r="B1686">
        <v>4000</v>
      </c>
      <c r="C1686">
        <v>500</v>
      </c>
      <c r="D1686">
        <v>100</v>
      </c>
      <c r="E1686">
        <v>0</v>
      </c>
      <c r="F1686">
        <v>13000</v>
      </c>
      <c r="G1686">
        <v>1000</v>
      </c>
      <c r="H1686">
        <v>2000</v>
      </c>
      <c r="I1686">
        <v>400</v>
      </c>
      <c r="J1686">
        <v>0</v>
      </c>
      <c r="K1686">
        <v>0</v>
      </c>
      <c r="L1686">
        <v>0</v>
      </c>
      <c r="M1686">
        <v>-8200</v>
      </c>
      <c r="N1686">
        <v>240001</v>
      </c>
      <c r="O1686">
        <v>100000</v>
      </c>
      <c r="P1686">
        <v>0</v>
      </c>
      <c r="Q1686">
        <v>0</v>
      </c>
      <c r="R1686">
        <v>0</v>
      </c>
    </row>
    <row r="1687" spans="1:18" x14ac:dyDescent="0.25">
      <c r="A1687" s="3">
        <v>43864</v>
      </c>
      <c r="B1687">
        <v>4000</v>
      </c>
      <c r="C1687">
        <v>500</v>
      </c>
      <c r="D1687">
        <v>100</v>
      </c>
      <c r="E1687">
        <v>0</v>
      </c>
      <c r="F1687">
        <v>13000</v>
      </c>
      <c r="G1687">
        <v>1000</v>
      </c>
      <c r="H1687">
        <v>2000</v>
      </c>
      <c r="I1687">
        <v>400</v>
      </c>
      <c r="J1687">
        <v>0</v>
      </c>
      <c r="K1687">
        <v>0</v>
      </c>
      <c r="L1687">
        <v>0</v>
      </c>
      <c r="M1687">
        <v>-8200</v>
      </c>
      <c r="N1687">
        <v>240001</v>
      </c>
      <c r="O1687">
        <v>100000</v>
      </c>
      <c r="P1687">
        <v>0</v>
      </c>
      <c r="Q1687">
        <v>0</v>
      </c>
      <c r="R1687">
        <v>0</v>
      </c>
    </row>
    <row r="1688" spans="1:18" x14ac:dyDescent="0.25">
      <c r="A1688" s="3">
        <v>43865</v>
      </c>
      <c r="B1688">
        <v>4000</v>
      </c>
      <c r="C1688">
        <v>500</v>
      </c>
      <c r="D1688">
        <v>100</v>
      </c>
      <c r="E1688">
        <v>0</v>
      </c>
      <c r="F1688">
        <v>13000</v>
      </c>
      <c r="G1688">
        <v>1000</v>
      </c>
      <c r="H1688">
        <v>2000</v>
      </c>
      <c r="I1688">
        <v>400</v>
      </c>
      <c r="J1688">
        <v>0</v>
      </c>
      <c r="K1688">
        <v>0</v>
      </c>
      <c r="L1688">
        <v>0</v>
      </c>
      <c r="M1688">
        <v>-8200</v>
      </c>
      <c r="N1688">
        <v>240001</v>
      </c>
      <c r="O1688">
        <v>100000</v>
      </c>
      <c r="P1688">
        <v>0</v>
      </c>
      <c r="Q1688">
        <v>0</v>
      </c>
      <c r="R1688">
        <v>0</v>
      </c>
    </row>
    <row r="1689" spans="1:18" x14ac:dyDescent="0.25">
      <c r="A1689" s="3">
        <v>43866</v>
      </c>
      <c r="B1689">
        <v>4000</v>
      </c>
      <c r="C1689">
        <v>500</v>
      </c>
      <c r="D1689">
        <v>100</v>
      </c>
      <c r="E1689">
        <v>0</v>
      </c>
      <c r="F1689">
        <v>13000</v>
      </c>
      <c r="G1689">
        <v>1000</v>
      </c>
      <c r="H1689">
        <v>2000</v>
      </c>
      <c r="I1689">
        <v>400</v>
      </c>
      <c r="J1689">
        <v>0</v>
      </c>
      <c r="K1689">
        <v>0</v>
      </c>
      <c r="L1689">
        <v>0</v>
      </c>
      <c r="M1689">
        <v>-8200</v>
      </c>
      <c r="N1689">
        <v>240001</v>
      </c>
      <c r="O1689">
        <v>100000</v>
      </c>
      <c r="P1689">
        <v>0</v>
      </c>
      <c r="Q1689">
        <v>0</v>
      </c>
      <c r="R1689">
        <v>0</v>
      </c>
    </row>
    <row r="1690" spans="1:18" x14ac:dyDescent="0.25">
      <c r="A1690" s="3">
        <v>43867</v>
      </c>
      <c r="B1690">
        <v>4000</v>
      </c>
      <c r="C1690">
        <v>500</v>
      </c>
      <c r="D1690">
        <v>100</v>
      </c>
      <c r="E1690">
        <v>0</v>
      </c>
      <c r="F1690">
        <v>13000</v>
      </c>
      <c r="G1690">
        <v>1000</v>
      </c>
      <c r="H1690">
        <v>2000</v>
      </c>
      <c r="I1690">
        <v>400</v>
      </c>
      <c r="J1690">
        <v>0</v>
      </c>
      <c r="K1690">
        <v>0</v>
      </c>
      <c r="L1690">
        <v>0</v>
      </c>
      <c r="M1690">
        <v>-8200</v>
      </c>
      <c r="N1690">
        <v>240001</v>
      </c>
      <c r="O1690">
        <v>100000</v>
      </c>
      <c r="P1690">
        <v>0</v>
      </c>
      <c r="Q1690">
        <v>0</v>
      </c>
      <c r="R1690">
        <v>0</v>
      </c>
    </row>
    <row r="1691" spans="1:18" x14ac:dyDescent="0.25">
      <c r="A1691" s="3">
        <v>43868</v>
      </c>
      <c r="B1691">
        <v>4000</v>
      </c>
      <c r="C1691">
        <v>500</v>
      </c>
      <c r="D1691">
        <v>100</v>
      </c>
      <c r="E1691">
        <v>0</v>
      </c>
      <c r="F1691">
        <v>13000</v>
      </c>
      <c r="G1691">
        <v>1000</v>
      </c>
      <c r="H1691">
        <v>2000</v>
      </c>
      <c r="I1691">
        <v>400</v>
      </c>
      <c r="J1691">
        <v>0</v>
      </c>
      <c r="K1691">
        <v>0</v>
      </c>
      <c r="L1691">
        <v>0</v>
      </c>
      <c r="M1691">
        <v>-8200</v>
      </c>
      <c r="N1691">
        <v>240001</v>
      </c>
      <c r="O1691">
        <v>100000</v>
      </c>
      <c r="P1691">
        <v>0</v>
      </c>
      <c r="Q1691">
        <v>0</v>
      </c>
      <c r="R1691">
        <v>0</v>
      </c>
    </row>
    <row r="1692" spans="1:18" x14ac:dyDescent="0.25">
      <c r="A1692" s="3">
        <v>43871</v>
      </c>
      <c r="B1692">
        <v>4000</v>
      </c>
      <c r="C1692">
        <v>500</v>
      </c>
      <c r="D1692">
        <v>100</v>
      </c>
      <c r="E1692">
        <v>0</v>
      </c>
      <c r="F1692">
        <v>13000</v>
      </c>
      <c r="G1692">
        <v>1000</v>
      </c>
      <c r="H1692">
        <v>2000</v>
      </c>
      <c r="I1692">
        <v>400</v>
      </c>
      <c r="J1692">
        <v>0</v>
      </c>
      <c r="K1692">
        <v>0</v>
      </c>
      <c r="L1692">
        <v>0</v>
      </c>
      <c r="M1692">
        <v>-8200</v>
      </c>
      <c r="N1692">
        <v>240001</v>
      </c>
      <c r="O1692">
        <v>100000</v>
      </c>
      <c r="P1692">
        <v>0</v>
      </c>
      <c r="Q1692">
        <v>0</v>
      </c>
      <c r="R1692">
        <v>0</v>
      </c>
    </row>
    <row r="1693" spans="1:18" x14ac:dyDescent="0.25">
      <c r="A1693" s="3">
        <v>43872</v>
      </c>
      <c r="B1693">
        <v>4000</v>
      </c>
      <c r="C1693">
        <v>500</v>
      </c>
      <c r="D1693">
        <v>100</v>
      </c>
      <c r="E1693">
        <v>0</v>
      </c>
      <c r="F1693">
        <v>13000</v>
      </c>
      <c r="G1693">
        <v>1000</v>
      </c>
      <c r="H1693">
        <v>2000</v>
      </c>
      <c r="I1693">
        <v>400</v>
      </c>
      <c r="J1693">
        <v>0</v>
      </c>
      <c r="K1693">
        <v>0</v>
      </c>
      <c r="L1693">
        <v>0</v>
      </c>
      <c r="M1693">
        <v>-8200</v>
      </c>
      <c r="N1693">
        <v>240001</v>
      </c>
      <c r="O1693">
        <v>100000</v>
      </c>
      <c r="P1693">
        <v>0</v>
      </c>
      <c r="Q1693">
        <v>0</v>
      </c>
      <c r="R1693">
        <v>0</v>
      </c>
    </row>
    <row r="1694" spans="1:18" x14ac:dyDescent="0.25">
      <c r="A1694" s="3">
        <v>43873</v>
      </c>
      <c r="B1694">
        <v>4000</v>
      </c>
      <c r="C1694">
        <v>500</v>
      </c>
      <c r="D1694">
        <v>100</v>
      </c>
      <c r="E1694">
        <v>0</v>
      </c>
      <c r="F1694">
        <v>13000</v>
      </c>
      <c r="G1694">
        <v>1000</v>
      </c>
      <c r="H1694">
        <v>2000</v>
      </c>
      <c r="I1694">
        <v>400</v>
      </c>
      <c r="J1694">
        <v>0</v>
      </c>
      <c r="K1694">
        <v>0</v>
      </c>
      <c r="L1694">
        <v>0</v>
      </c>
      <c r="M1694">
        <v>-8200</v>
      </c>
      <c r="N1694">
        <v>240001</v>
      </c>
      <c r="O1694">
        <v>100000</v>
      </c>
      <c r="P1694">
        <v>0</v>
      </c>
      <c r="Q1694">
        <v>0</v>
      </c>
      <c r="R1694">
        <v>0</v>
      </c>
    </row>
    <row r="1695" spans="1:18" x14ac:dyDescent="0.25">
      <c r="A1695" s="3">
        <v>43874</v>
      </c>
      <c r="B1695">
        <v>4000</v>
      </c>
      <c r="C1695">
        <v>500</v>
      </c>
      <c r="D1695">
        <v>100</v>
      </c>
      <c r="E1695">
        <v>0</v>
      </c>
      <c r="F1695">
        <v>13000</v>
      </c>
      <c r="G1695">
        <v>1000</v>
      </c>
      <c r="H1695">
        <v>2000</v>
      </c>
      <c r="I1695">
        <v>400</v>
      </c>
      <c r="J1695">
        <v>0</v>
      </c>
      <c r="K1695">
        <v>0</v>
      </c>
      <c r="L1695">
        <v>0</v>
      </c>
      <c r="M1695">
        <v>-8200</v>
      </c>
      <c r="N1695">
        <v>240001</v>
      </c>
      <c r="O1695">
        <v>100000</v>
      </c>
      <c r="P1695">
        <v>0</v>
      </c>
      <c r="Q1695">
        <v>0</v>
      </c>
      <c r="R1695">
        <v>0</v>
      </c>
    </row>
    <row r="1696" spans="1:18" x14ac:dyDescent="0.25">
      <c r="A1696" s="3">
        <v>43875</v>
      </c>
      <c r="B1696">
        <v>4000</v>
      </c>
      <c r="C1696">
        <v>500</v>
      </c>
      <c r="D1696">
        <v>100</v>
      </c>
      <c r="E1696">
        <v>0</v>
      </c>
      <c r="F1696">
        <v>13000</v>
      </c>
      <c r="G1696">
        <v>1000</v>
      </c>
      <c r="H1696">
        <v>2000</v>
      </c>
      <c r="I1696">
        <v>400</v>
      </c>
      <c r="J1696">
        <v>0</v>
      </c>
      <c r="K1696">
        <v>0</v>
      </c>
      <c r="L1696">
        <v>0</v>
      </c>
      <c r="M1696">
        <v>-8200</v>
      </c>
      <c r="N1696">
        <v>240001</v>
      </c>
      <c r="O1696">
        <v>100000</v>
      </c>
      <c r="P1696">
        <v>0</v>
      </c>
      <c r="Q1696">
        <v>0</v>
      </c>
      <c r="R1696">
        <v>0</v>
      </c>
    </row>
    <row r="1697" spans="1:18" x14ac:dyDescent="0.25">
      <c r="A1697" s="3">
        <v>43878</v>
      </c>
      <c r="B1697">
        <v>4000</v>
      </c>
      <c r="C1697">
        <v>500</v>
      </c>
      <c r="D1697">
        <v>100</v>
      </c>
      <c r="E1697">
        <v>0</v>
      </c>
      <c r="F1697">
        <v>13000</v>
      </c>
      <c r="G1697">
        <v>1000</v>
      </c>
      <c r="H1697">
        <v>2000</v>
      </c>
      <c r="I1697">
        <v>400</v>
      </c>
      <c r="J1697">
        <v>0</v>
      </c>
      <c r="K1697">
        <v>0</v>
      </c>
      <c r="L1697">
        <v>0</v>
      </c>
      <c r="M1697">
        <v>-8200</v>
      </c>
      <c r="N1697">
        <v>240001</v>
      </c>
      <c r="O1697">
        <v>100000</v>
      </c>
      <c r="P1697">
        <v>0</v>
      </c>
      <c r="Q1697">
        <v>0</v>
      </c>
      <c r="R1697">
        <v>0</v>
      </c>
    </row>
    <row r="1698" spans="1:18" x14ac:dyDescent="0.25">
      <c r="A1698" s="3">
        <v>43879</v>
      </c>
      <c r="B1698">
        <v>4000</v>
      </c>
      <c r="C1698">
        <v>500</v>
      </c>
      <c r="D1698">
        <v>100</v>
      </c>
      <c r="E1698">
        <v>0</v>
      </c>
      <c r="F1698">
        <v>13000</v>
      </c>
      <c r="G1698">
        <v>1000</v>
      </c>
      <c r="H1698">
        <v>2000</v>
      </c>
      <c r="I1698">
        <v>400</v>
      </c>
      <c r="J1698">
        <v>0</v>
      </c>
      <c r="K1698">
        <v>0</v>
      </c>
      <c r="L1698">
        <v>0</v>
      </c>
      <c r="M1698">
        <v>-8200</v>
      </c>
      <c r="N1698">
        <v>240001</v>
      </c>
      <c r="O1698">
        <v>100000</v>
      </c>
      <c r="P1698">
        <v>0</v>
      </c>
      <c r="Q1698">
        <v>0</v>
      </c>
      <c r="R1698">
        <v>0</v>
      </c>
    </row>
    <row r="1699" spans="1:18" x14ac:dyDescent="0.25">
      <c r="A1699" s="3">
        <v>43880</v>
      </c>
      <c r="B1699">
        <v>4000</v>
      </c>
      <c r="C1699">
        <v>500</v>
      </c>
      <c r="D1699">
        <v>100</v>
      </c>
      <c r="E1699">
        <v>0</v>
      </c>
      <c r="F1699">
        <v>13000</v>
      </c>
      <c r="G1699">
        <v>1000</v>
      </c>
      <c r="H1699">
        <v>2000</v>
      </c>
      <c r="I1699">
        <v>400</v>
      </c>
      <c r="J1699">
        <v>0</v>
      </c>
      <c r="K1699">
        <v>0</v>
      </c>
      <c r="L1699">
        <v>0</v>
      </c>
      <c r="M1699">
        <v>-8200</v>
      </c>
      <c r="N1699">
        <v>240001</v>
      </c>
      <c r="O1699">
        <v>100000</v>
      </c>
      <c r="P1699">
        <v>0</v>
      </c>
      <c r="Q1699">
        <v>0</v>
      </c>
      <c r="R1699">
        <v>0</v>
      </c>
    </row>
    <row r="1700" spans="1:18" x14ac:dyDescent="0.25">
      <c r="A1700" s="3">
        <v>43881</v>
      </c>
      <c r="B1700">
        <v>4000</v>
      </c>
      <c r="C1700">
        <v>500</v>
      </c>
      <c r="D1700">
        <v>100</v>
      </c>
      <c r="E1700">
        <v>0</v>
      </c>
      <c r="F1700">
        <v>13000</v>
      </c>
      <c r="G1700">
        <v>1000</v>
      </c>
      <c r="H1700">
        <v>2000</v>
      </c>
      <c r="I1700">
        <v>400</v>
      </c>
      <c r="J1700">
        <v>0</v>
      </c>
      <c r="K1700">
        <v>0</v>
      </c>
      <c r="L1700">
        <v>0</v>
      </c>
      <c r="M1700">
        <v>-8200</v>
      </c>
      <c r="N1700">
        <v>240001</v>
      </c>
      <c r="O1700">
        <v>100000</v>
      </c>
      <c r="P1700">
        <v>0</v>
      </c>
      <c r="Q1700">
        <v>0</v>
      </c>
      <c r="R1700">
        <v>0</v>
      </c>
    </row>
    <row r="1701" spans="1:18" x14ac:dyDescent="0.25">
      <c r="A1701" s="3">
        <v>43882</v>
      </c>
      <c r="B1701">
        <v>4000</v>
      </c>
      <c r="C1701">
        <v>500</v>
      </c>
      <c r="D1701">
        <v>100</v>
      </c>
      <c r="E1701">
        <v>0</v>
      </c>
      <c r="F1701">
        <v>13000</v>
      </c>
      <c r="G1701">
        <v>1000</v>
      </c>
      <c r="H1701">
        <v>2000</v>
      </c>
      <c r="I1701">
        <v>400</v>
      </c>
      <c r="J1701">
        <v>0</v>
      </c>
      <c r="K1701">
        <v>0</v>
      </c>
      <c r="L1701">
        <v>0</v>
      </c>
      <c r="M1701">
        <v>-8200</v>
      </c>
      <c r="N1701">
        <v>240001</v>
      </c>
      <c r="O1701">
        <v>100000</v>
      </c>
      <c r="P1701">
        <v>0</v>
      </c>
      <c r="Q1701">
        <v>0</v>
      </c>
      <c r="R1701">
        <v>0</v>
      </c>
    </row>
    <row r="1702" spans="1:18" x14ac:dyDescent="0.25">
      <c r="A1702" s="3">
        <v>43885</v>
      </c>
      <c r="B1702">
        <v>4000</v>
      </c>
      <c r="C1702">
        <v>500</v>
      </c>
      <c r="D1702">
        <v>100</v>
      </c>
      <c r="E1702">
        <v>0</v>
      </c>
      <c r="F1702">
        <v>13000</v>
      </c>
      <c r="G1702">
        <v>1000</v>
      </c>
      <c r="H1702">
        <v>2000</v>
      </c>
      <c r="I1702">
        <v>400</v>
      </c>
      <c r="J1702">
        <v>0</v>
      </c>
      <c r="K1702">
        <v>0</v>
      </c>
      <c r="L1702">
        <v>0</v>
      </c>
      <c r="M1702">
        <v>-8200</v>
      </c>
      <c r="N1702">
        <v>240001</v>
      </c>
      <c r="O1702">
        <v>100000</v>
      </c>
      <c r="P1702">
        <v>0</v>
      </c>
      <c r="Q1702">
        <v>0</v>
      </c>
      <c r="R1702">
        <v>0</v>
      </c>
    </row>
    <row r="1703" spans="1:18" x14ac:dyDescent="0.25">
      <c r="A1703" s="3">
        <v>43886</v>
      </c>
      <c r="B1703">
        <v>4000</v>
      </c>
      <c r="C1703">
        <v>500</v>
      </c>
      <c r="D1703">
        <v>100</v>
      </c>
      <c r="E1703">
        <v>0</v>
      </c>
      <c r="F1703">
        <v>13000</v>
      </c>
      <c r="G1703">
        <v>1000</v>
      </c>
      <c r="H1703">
        <v>2000</v>
      </c>
      <c r="I1703">
        <v>400</v>
      </c>
      <c r="J1703">
        <v>0</v>
      </c>
      <c r="K1703">
        <v>0</v>
      </c>
      <c r="L1703">
        <v>0</v>
      </c>
      <c r="M1703">
        <v>-8200</v>
      </c>
      <c r="N1703">
        <v>240001</v>
      </c>
      <c r="O1703">
        <v>100000</v>
      </c>
      <c r="P1703">
        <v>0</v>
      </c>
      <c r="Q1703">
        <v>0</v>
      </c>
      <c r="R1703">
        <v>0</v>
      </c>
    </row>
    <row r="1704" spans="1:18" x14ac:dyDescent="0.25">
      <c r="A1704" s="3">
        <v>43887</v>
      </c>
      <c r="B1704">
        <v>4000</v>
      </c>
      <c r="C1704">
        <v>500</v>
      </c>
      <c r="D1704">
        <v>100</v>
      </c>
      <c r="E1704">
        <v>0</v>
      </c>
      <c r="F1704">
        <v>13000</v>
      </c>
      <c r="G1704">
        <v>1000</v>
      </c>
      <c r="H1704">
        <v>2000</v>
      </c>
      <c r="I1704">
        <v>400</v>
      </c>
      <c r="J1704">
        <v>0</v>
      </c>
      <c r="K1704">
        <v>0</v>
      </c>
      <c r="L1704">
        <v>0</v>
      </c>
      <c r="M1704">
        <v>-8200</v>
      </c>
      <c r="N1704">
        <v>240001</v>
      </c>
      <c r="O1704">
        <v>100000</v>
      </c>
      <c r="P1704">
        <v>0</v>
      </c>
      <c r="Q1704">
        <v>0</v>
      </c>
      <c r="R1704">
        <v>0</v>
      </c>
    </row>
    <row r="1705" spans="1:18" x14ac:dyDescent="0.25">
      <c r="A1705" s="3">
        <v>43888</v>
      </c>
      <c r="B1705">
        <v>4000</v>
      </c>
      <c r="C1705">
        <v>500</v>
      </c>
      <c r="D1705">
        <v>100</v>
      </c>
      <c r="E1705">
        <v>0</v>
      </c>
      <c r="F1705">
        <v>13000</v>
      </c>
      <c r="G1705">
        <v>1000</v>
      </c>
      <c r="H1705">
        <v>2000</v>
      </c>
      <c r="I1705">
        <v>400</v>
      </c>
      <c r="J1705">
        <v>0</v>
      </c>
      <c r="K1705">
        <v>0</v>
      </c>
      <c r="L1705">
        <v>0</v>
      </c>
      <c r="M1705">
        <v>-8200</v>
      </c>
      <c r="N1705">
        <v>240001</v>
      </c>
      <c r="O1705">
        <v>100000</v>
      </c>
      <c r="P1705">
        <v>0</v>
      </c>
      <c r="Q1705">
        <v>0</v>
      </c>
      <c r="R1705">
        <v>0</v>
      </c>
    </row>
    <row r="1706" spans="1:18" x14ac:dyDescent="0.25">
      <c r="A1706" s="3">
        <v>43889</v>
      </c>
      <c r="B1706">
        <v>4000</v>
      </c>
      <c r="C1706">
        <v>500</v>
      </c>
      <c r="D1706">
        <v>100</v>
      </c>
      <c r="E1706">
        <v>0</v>
      </c>
      <c r="F1706">
        <v>13000</v>
      </c>
      <c r="G1706">
        <v>1000</v>
      </c>
      <c r="H1706">
        <v>2000</v>
      </c>
      <c r="I1706">
        <v>400</v>
      </c>
      <c r="J1706">
        <v>0</v>
      </c>
      <c r="K1706">
        <v>0</v>
      </c>
      <c r="L1706">
        <v>0</v>
      </c>
      <c r="M1706">
        <v>-8200</v>
      </c>
      <c r="N1706">
        <v>240001</v>
      </c>
      <c r="O1706">
        <v>100000</v>
      </c>
      <c r="P1706">
        <v>0</v>
      </c>
      <c r="Q1706">
        <v>0</v>
      </c>
      <c r="R1706">
        <v>0</v>
      </c>
    </row>
    <row r="1707" spans="1:18" x14ac:dyDescent="0.25">
      <c r="A1707" s="3">
        <v>43892</v>
      </c>
      <c r="B1707">
        <v>4000</v>
      </c>
      <c r="C1707">
        <v>500</v>
      </c>
      <c r="D1707">
        <v>100</v>
      </c>
      <c r="E1707">
        <v>0</v>
      </c>
      <c r="F1707">
        <v>13000</v>
      </c>
      <c r="G1707">
        <v>1000</v>
      </c>
      <c r="H1707">
        <v>2000</v>
      </c>
      <c r="I1707">
        <v>400</v>
      </c>
      <c r="J1707">
        <v>0</v>
      </c>
      <c r="K1707">
        <v>0</v>
      </c>
      <c r="L1707">
        <v>0</v>
      </c>
      <c r="M1707">
        <v>-8200</v>
      </c>
      <c r="N1707">
        <v>240001</v>
      </c>
      <c r="O1707">
        <v>100000</v>
      </c>
      <c r="P1707">
        <v>0</v>
      </c>
      <c r="Q1707">
        <v>0</v>
      </c>
      <c r="R1707">
        <v>0</v>
      </c>
    </row>
    <row r="1708" spans="1:18" x14ac:dyDescent="0.25">
      <c r="A1708" s="3">
        <v>43893</v>
      </c>
      <c r="B1708">
        <v>4000</v>
      </c>
      <c r="C1708">
        <v>500</v>
      </c>
      <c r="D1708">
        <v>100</v>
      </c>
      <c r="E1708">
        <v>0</v>
      </c>
      <c r="F1708">
        <v>13000</v>
      </c>
      <c r="G1708">
        <v>1000</v>
      </c>
      <c r="H1708">
        <v>2000</v>
      </c>
      <c r="I1708">
        <v>400</v>
      </c>
      <c r="J1708">
        <v>0</v>
      </c>
      <c r="K1708">
        <v>0</v>
      </c>
      <c r="L1708">
        <v>0</v>
      </c>
      <c r="M1708">
        <v>-8200</v>
      </c>
      <c r="N1708">
        <v>240001</v>
      </c>
      <c r="O1708">
        <v>100000</v>
      </c>
      <c r="P1708">
        <v>0</v>
      </c>
      <c r="Q1708">
        <v>0</v>
      </c>
      <c r="R1708">
        <v>0</v>
      </c>
    </row>
    <row r="1709" spans="1:18" x14ac:dyDescent="0.25">
      <c r="A1709" s="3">
        <v>43894</v>
      </c>
      <c r="B1709">
        <v>4000</v>
      </c>
      <c r="C1709">
        <v>500</v>
      </c>
      <c r="D1709">
        <v>100</v>
      </c>
      <c r="E1709">
        <v>0</v>
      </c>
      <c r="F1709">
        <v>13000</v>
      </c>
      <c r="G1709">
        <v>1000</v>
      </c>
      <c r="H1709">
        <v>2000</v>
      </c>
      <c r="I1709">
        <v>400</v>
      </c>
      <c r="J1709">
        <v>0</v>
      </c>
      <c r="K1709">
        <v>0</v>
      </c>
      <c r="L1709">
        <v>0</v>
      </c>
      <c r="M1709">
        <v>-8200</v>
      </c>
      <c r="N1709">
        <v>240001</v>
      </c>
      <c r="O1709">
        <v>100000</v>
      </c>
      <c r="P1709">
        <v>0</v>
      </c>
      <c r="Q1709">
        <v>0</v>
      </c>
      <c r="R1709">
        <v>0</v>
      </c>
    </row>
    <row r="1710" spans="1:18" x14ac:dyDescent="0.25">
      <c r="A1710" s="3">
        <v>43895</v>
      </c>
      <c r="B1710">
        <v>4000</v>
      </c>
      <c r="C1710">
        <v>500</v>
      </c>
      <c r="D1710">
        <v>100</v>
      </c>
      <c r="E1710">
        <v>0</v>
      </c>
      <c r="F1710">
        <v>13000</v>
      </c>
      <c r="G1710">
        <v>1000</v>
      </c>
      <c r="H1710">
        <v>2000</v>
      </c>
      <c r="I1710">
        <v>400</v>
      </c>
      <c r="J1710">
        <v>0</v>
      </c>
      <c r="K1710">
        <v>0</v>
      </c>
      <c r="L1710">
        <v>0</v>
      </c>
      <c r="M1710">
        <v>-8200</v>
      </c>
      <c r="N1710">
        <v>240001</v>
      </c>
      <c r="O1710">
        <v>100000</v>
      </c>
      <c r="P1710">
        <v>0</v>
      </c>
      <c r="Q1710">
        <v>0</v>
      </c>
      <c r="R1710">
        <v>0</v>
      </c>
    </row>
    <row r="1711" spans="1:18" x14ac:dyDescent="0.25">
      <c r="A1711" s="3">
        <v>43896</v>
      </c>
      <c r="B1711">
        <v>4000</v>
      </c>
      <c r="C1711">
        <v>500</v>
      </c>
      <c r="D1711">
        <v>100</v>
      </c>
      <c r="E1711">
        <v>0</v>
      </c>
      <c r="F1711">
        <v>13000</v>
      </c>
      <c r="G1711">
        <v>1000</v>
      </c>
      <c r="H1711">
        <v>2000</v>
      </c>
      <c r="I1711">
        <v>400</v>
      </c>
      <c r="J1711">
        <v>0</v>
      </c>
      <c r="K1711">
        <v>0</v>
      </c>
      <c r="L1711">
        <v>0</v>
      </c>
      <c r="M1711">
        <v>-8200</v>
      </c>
      <c r="N1711">
        <v>240001</v>
      </c>
      <c r="O1711">
        <v>100000</v>
      </c>
      <c r="P1711">
        <v>0</v>
      </c>
      <c r="Q1711">
        <v>0</v>
      </c>
      <c r="R1711">
        <v>0</v>
      </c>
    </row>
    <row r="1712" spans="1:18" x14ac:dyDescent="0.25">
      <c r="A1712" s="3">
        <v>43899</v>
      </c>
      <c r="B1712">
        <v>4000</v>
      </c>
      <c r="C1712">
        <v>500</v>
      </c>
      <c r="D1712">
        <v>100</v>
      </c>
      <c r="E1712">
        <v>0</v>
      </c>
      <c r="F1712">
        <v>13000</v>
      </c>
      <c r="G1712">
        <v>1000</v>
      </c>
      <c r="H1712">
        <v>2000</v>
      </c>
      <c r="I1712">
        <v>400</v>
      </c>
      <c r="J1712">
        <v>0</v>
      </c>
      <c r="K1712">
        <v>0</v>
      </c>
      <c r="L1712">
        <v>0</v>
      </c>
      <c r="M1712">
        <v>-8200</v>
      </c>
      <c r="N1712">
        <v>240001</v>
      </c>
      <c r="O1712">
        <v>100000</v>
      </c>
      <c r="P1712">
        <v>0</v>
      </c>
      <c r="Q1712">
        <v>0</v>
      </c>
      <c r="R1712">
        <v>0</v>
      </c>
    </row>
    <row r="1713" spans="1:18" x14ac:dyDescent="0.25">
      <c r="A1713" s="3">
        <v>43900</v>
      </c>
      <c r="B1713">
        <v>4000</v>
      </c>
      <c r="C1713">
        <v>500</v>
      </c>
      <c r="D1713">
        <v>100</v>
      </c>
      <c r="E1713">
        <v>0</v>
      </c>
      <c r="F1713">
        <v>13000</v>
      </c>
      <c r="G1713">
        <v>1000</v>
      </c>
      <c r="H1713">
        <v>2000</v>
      </c>
      <c r="I1713">
        <v>400</v>
      </c>
      <c r="J1713">
        <v>0</v>
      </c>
      <c r="K1713">
        <v>0</v>
      </c>
      <c r="L1713">
        <v>0</v>
      </c>
      <c r="M1713">
        <v>-8200</v>
      </c>
      <c r="N1713">
        <v>240001</v>
      </c>
      <c r="O1713">
        <v>100000</v>
      </c>
      <c r="P1713">
        <v>0</v>
      </c>
      <c r="Q1713">
        <v>0</v>
      </c>
      <c r="R1713">
        <v>0</v>
      </c>
    </row>
    <row r="1714" spans="1:18" x14ac:dyDescent="0.25">
      <c r="A1714" s="3">
        <v>43901</v>
      </c>
      <c r="B1714">
        <v>4000</v>
      </c>
      <c r="C1714">
        <v>500</v>
      </c>
      <c r="D1714">
        <v>100</v>
      </c>
      <c r="E1714">
        <v>0</v>
      </c>
      <c r="F1714">
        <v>13000</v>
      </c>
      <c r="G1714">
        <v>1000</v>
      </c>
      <c r="H1714">
        <v>2000</v>
      </c>
      <c r="I1714">
        <v>400</v>
      </c>
      <c r="J1714">
        <v>0</v>
      </c>
      <c r="K1714">
        <v>0</v>
      </c>
      <c r="L1714">
        <v>0</v>
      </c>
      <c r="M1714">
        <v>-8200</v>
      </c>
      <c r="N1714">
        <v>240001</v>
      </c>
      <c r="O1714">
        <v>100000</v>
      </c>
      <c r="P1714">
        <v>0</v>
      </c>
      <c r="Q1714">
        <v>0</v>
      </c>
      <c r="R1714">
        <v>0</v>
      </c>
    </row>
    <row r="1715" spans="1:18" x14ac:dyDescent="0.25">
      <c r="A1715" s="3">
        <v>43902</v>
      </c>
      <c r="B1715">
        <v>4000</v>
      </c>
      <c r="C1715">
        <v>500</v>
      </c>
      <c r="D1715">
        <v>100</v>
      </c>
      <c r="E1715">
        <v>0</v>
      </c>
      <c r="F1715">
        <v>13000</v>
      </c>
      <c r="G1715">
        <v>1000</v>
      </c>
      <c r="H1715">
        <v>2000</v>
      </c>
      <c r="I1715">
        <v>400</v>
      </c>
      <c r="J1715">
        <v>0</v>
      </c>
      <c r="K1715">
        <v>0</v>
      </c>
      <c r="L1715">
        <v>0</v>
      </c>
      <c r="M1715">
        <v>-8200</v>
      </c>
      <c r="N1715">
        <v>240001</v>
      </c>
      <c r="O1715">
        <v>100000</v>
      </c>
      <c r="P1715">
        <v>0</v>
      </c>
      <c r="Q1715">
        <v>0</v>
      </c>
      <c r="R1715">
        <v>0</v>
      </c>
    </row>
    <row r="1716" spans="1:18" x14ac:dyDescent="0.25">
      <c r="A1716" s="3">
        <v>43903</v>
      </c>
      <c r="B1716">
        <v>4000</v>
      </c>
      <c r="C1716">
        <v>500</v>
      </c>
      <c r="D1716">
        <v>100</v>
      </c>
      <c r="E1716">
        <v>0</v>
      </c>
      <c r="F1716">
        <v>13000</v>
      </c>
      <c r="G1716">
        <v>1000</v>
      </c>
      <c r="H1716">
        <v>2000</v>
      </c>
      <c r="I1716">
        <v>400</v>
      </c>
      <c r="J1716">
        <v>0</v>
      </c>
      <c r="K1716">
        <v>0</v>
      </c>
      <c r="L1716">
        <v>0</v>
      </c>
      <c r="M1716">
        <v>-8200</v>
      </c>
      <c r="N1716">
        <v>240001</v>
      </c>
      <c r="O1716">
        <v>100000</v>
      </c>
      <c r="P1716">
        <v>0</v>
      </c>
      <c r="Q1716">
        <v>0</v>
      </c>
      <c r="R1716">
        <v>0</v>
      </c>
    </row>
    <row r="1717" spans="1:18" x14ac:dyDescent="0.25">
      <c r="A1717" s="3">
        <v>43906</v>
      </c>
      <c r="B1717">
        <v>4000</v>
      </c>
      <c r="C1717">
        <v>500</v>
      </c>
      <c r="D1717">
        <v>100</v>
      </c>
      <c r="E1717">
        <v>0</v>
      </c>
      <c r="F1717">
        <v>13000</v>
      </c>
      <c r="G1717">
        <v>1000</v>
      </c>
      <c r="H1717">
        <v>2000</v>
      </c>
      <c r="I1717">
        <v>400</v>
      </c>
      <c r="J1717">
        <v>0</v>
      </c>
      <c r="K1717">
        <v>0</v>
      </c>
      <c r="L1717">
        <v>0</v>
      </c>
      <c r="M1717">
        <v>-8200</v>
      </c>
      <c r="N1717">
        <v>240001</v>
      </c>
      <c r="O1717">
        <v>100000</v>
      </c>
      <c r="P1717">
        <v>0</v>
      </c>
      <c r="Q1717">
        <v>0</v>
      </c>
      <c r="R1717">
        <v>0</v>
      </c>
    </row>
    <row r="1718" spans="1:18" x14ac:dyDescent="0.25">
      <c r="A1718" s="3">
        <v>43907</v>
      </c>
      <c r="B1718">
        <v>4000</v>
      </c>
      <c r="C1718">
        <v>500</v>
      </c>
      <c r="D1718">
        <v>100</v>
      </c>
      <c r="E1718">
        <v>0</v>
      </c>
      <c r="F1718">
        <v>13000</v>
      </c>
      <c r="G1718">
        <v>1000</v>
      </c>
      <c r="H1718">
        <v>2000</v>
      </c>
      <c r="I1718">
        <v>400</v>
      </c>
      <c r="J1718">
        <v>0</v>
      </c>
      <c r="K1718">
        <v>0</v>
      </c>
      <c r="L1718">
        <v>0</v>
      </c>
      <c r="M1718">
        <v>-8200</v>
      </c>
      <c r="N1718">
        <v>240001</v>
      </c>
      <c r="O1718">
        <v>100000</v>
      </c>
      <c r="P1718">
        <v>0</v>
      </c>
      <c r="Q1718">
        <v>0</v>
      </c>
      <c r="R1718">
        <v>0</v>
      </c>
    </row>
    <row r="1719" spans="1:18" x14ac:dyDescent="0.25">
      <c r="A1719" s="3">
        <v>43908</v>
      </c>
      <c r="B1719">
        <v>4000</v>
      </c>
      <c r="C1719">
        <v>500</v>
      </c>
      <c r="D1719">
        <v>100</v>
      </c>
      <c r="E1719">
        <v>0</v>
      </c>
      <c r="F1719">
        <v>13000</v>
      </c>
      <c r="G1719">
        <v>1000</v>
      </c>
      <c r="H1719">
        <v>2000</v>
      </c>
      <c r="I1719">
        <v>400</v>
      </c>
      <c r="J1719">
        <v>0</v>
      </c>
      <c r="K1719">
        <v>0</v>
      </c>
      <c r="L1719">
        <v>0</v>
      </c>
      <c r="M1719">
        <v>-8200</v>
      </c>
      <c r="N1719">
        <v>240001</v>
      </c>
      <c r="O1719">
        <v>100000</v>
      </c>
      <c r="P1719">
        <v>0</v>
      </c>
      <c r="Q1719">
        <v>0</v>
      </c>
      <c r="R1719">
        <v>0</v>
      </c>
    </row>
    <row r="1720" spans="1:18" x14ac:dyDescent="0.25">
      <c r="A1720" s="3">
        <v>43909</v>
      </c>
      <c r="B1720">
        <v>4000</v>
      </c>
      <c r="C1720">
        <v>500</v>
      </c>
      <c r="D1720">
        <v>100</v>
      </c>
      <c r="E1720">
        <v>0</v>
      </c>
      <c r="F1720">
        <v>13000</v>
      </c>
      <c r="G1720">
        <v>1000</v>
      </c>
      <c r="H1720">
        <v>2000</v>
      </c>
      <c r="I1720">
        <v>400</v>
      </c>
      <c r="J1720">
        <v>0</v>
      </c>
      <c r="K1720">
        <v>0</v>
      </c>
      <c r="L1720">
        <v>0</v>
      </c>
      <c r="M1720">
        <v>-8200</v>
      </c>
      <c r="N1720">
        <v>240001</v>
      </c>
      <c r="O1720">
        <v>100000</v>
      </c>
      <c r="P1720">
        <v>0</v>
      </c>
      <c r="Q1720">
        <v>0</v>
      </c>
      <c r="R1720">
        <v>0</v>
      </c>
    </row>
    <row r="1721" spans="1:18" x14ac:dyDescent="0.25">
      <c r="A1721" s="3">
        <v>43910</v>
      </c>
      <c r="B1721">
        <v>4000</v>
      </c>
      <c r="C1721">
        <v>500</v>
      </c>
      <c r="D1721">
        <v>100</v>
      </c>
      <c r="E1721">
        <v>0</v>
      </c>
      <c r="F1721">
        <v>13000</v>
      </c>
      <c r="G1721">
        <v>1000</v>
      </c>
      <c r="H1721">
        <v>2000</v>
      </c>
      <c r="I1721">
        <v>400</v>
      </c>
      <c r="J1721">
        <v>0</v>
      </c>
      <c r="K1721">
        <v>0</v>
      </c>
      <c r="L1721">
        <v>0</v>
      </c>
      <c r="M1721">
        <v>-8200</v>
      </c>
      <c r="N1721">
        <v>240001</v>
      </c>
      <c r="O1721">
        <v>100000</v>
      </c>
      <c r="P1721">
        <v>0</v>
      </c>
      <c r="Q1721">
        <v>0</v>
      </c>
      <c r="R1721">
        <v>0</v>
      </c>
    </row>
    <row r="1722" spans="1:18" x14ac:dyDescent="0.25">
      <c r="A1722" s="3">
        <v>43913</v>
      </c>
      <c r="B1722">
        <v>4000</v>
      </c>
      <c r="C1722">
        <v>500</v>
      </c>
      <c r="D1722">
        <v>100</v>
      </c>
      <c r="E1722">
        <v>0</v>
      </c>
      <c r="F1722">
        <v>13000</v>
      </c>
      <c r="G1722">
        <v>1000</v>
      </c>
      <c r="H1722">
        <v>2000</v>
      </c>
      <c r="I1722">
        <v>400</v>
      </c>
      <c r="J1722">
        <v>0</v>
      </c>
      <c r="K1722">
        <v>0</v>
      </c>
      <c r="L1722">
        <v>0</v>
      </c>
      <c r="M1722">
        <v>-8200</v>
      </c>
      <c r="N1722">
        <v>240001</v>
      </c>
      <c r="O1722">
        <v>100000</v>
      </c>
      <c r="P1722">
        <v>0</v>
      </c>
      <c r="Q1722">
        <v>0</v>
      </c>
      <c r="R1722">
        <v>0</v>
      </c>
    </row>
    <row r="1723" spans="1:18" x14ac:dyDescent="0.25">
      <c r="A1723" s="3">
        <v>43914</v>
      </c>
      <c r="B1723">
        <v>4000</v>
      </c>
      <c r="C1723">
        <v>500</v>
      </c>
      <c r="D1723">
        <v>100</v>
      </c>
      <c r="E1723">
        <v>0</v>
      </c>
      <c r="F1723">
        <v>13000</v>
      </c>
      <c r="G1723">
        <v>1000</v>
      </c>
      <c r="H1723">
        <v>2000</v>
      </c>
      <c r="I1723">
        <v>400</v>
      </c>
      <c r="J1723">
        <v>0</v>
      </c>
      <c r="K1723">
        <v>0</v>
      </c>
      <c r="L1723">
        <v>0</v>
      </c>
      <c r="M1723">
        <v>-8200</v>
      </c>
      <c r="N1723">
        <v>240001</v>
      </c>
      <c r="O1723">
        <v>100000</v>
      </c>
      <c r="P1723">
        <v>0</v>
      </c>
      <c r="Q1723">
        <v>0</v>
      </c>
      <c r="R1723">
        <v>0</v>
      </c>
    </row>
    <row r="1724" spans="1:18" x14ac:dyDescent="0.25">
      <c r="A1724" s="3">
        <v>43915</v>
      </c>
      <c r="B1724">
        <v>4000</v>
      </c>
      <c r="C1724">
        <v>500</v>
      </c>
      <c r="D1724">
        <v>100</v>
      </c>
      <c r="E1724">
        <v>0</v>
      </c>
      <c r="F1724">
        <v>13000</v>
      </c>
      <c r="G1724">
        <v>1000</v>
      </c>
      <c r="H1724">
        <v>2000</v>
      </c>
      <c r="I1724">
        <v>400</v>
      </c>
      <c r="J1724">
        <v>0</v>
      </c>
      <c r="K1724">
        <v>0</v>
      </c>
      <c r="L1724">
        <v>0</v>
      </c>
      <c r="M1724">
        <v>-8200</v>
      </c>
      <c r="N1724">
        <v>240001</v>
      </c>
      <c r="O1724">
        <v>100000</v>
      </c>
      <c r="P1724">
        <v>0</v>
      </c>
      <c r="Q1724">
        <v>0</v>
      </c>
      <c r="R1724">
        <v>0</v>
      </c>
    </row>
    <row r="1725" spans="1:18" x14ac:dyDescent="0.25">
      <c r="A1725" s="3">
        <v>43916</v>
      </c>
      <c r="B1725">
        <v>4000</v>
      </c>
      <c r="C1725">
        <v>500</v>
      </c>
      <c r="D1725">
        <v>100</v>
      </c>
      <c r="E1725">
        <v>0</v>
      </c>
      <c r="F1725">
        <v>13000</v>
      </c>
      <c r="G1725">
        <v>1000</v>
      </c>
      <c r="H1725">
        <v>2000</v>
      </c>
      <c r="I1725">
        <v>400</v>
      </c>
      <c r="J1725">
        <v>0</v>
      </c>
      <c r="K1725">
        <v>0</v>
      </c>
      <c r="L1725">
        <v>0</v>
      </c>
      <c r="M1725">
        <v>-8200</v>
      </c>
      <c r="N1725">
        <v>240001</v>
      </c>
      <c r="O1725">
        <v>100000</v>
      </c>
      <c r="P1725">
        <v>0</v>
      </c>
      <c r="Q1725">
        <v>0</v>
      </c>
      <c r="R1725">
        <v>0</v>
      </c>
    </row>
    <row r="1726" spans="1:18" x14ac:dyDescent="0.25">
      <c r="A1726" s="3">
        <v>43917</v>
      </c>
      <c r="B1726">
        <v>4000</v>
      </c>
      <c r="C1726">
        <v>500</v>
      </c>
      <c r="D1726">
        <v>100</v>
      </c>
      <c r="E1726">
        <v>0</v>
      </c>
      <c r="F1726">
        <v>13000</v>
      </c>
      <c r="G1726">
        <v>1000</v>
      </c>
      <c r="H1726">
        <v>2000</v>
      </c>
      <c r="I1726">
        <v>400</v>
      </c>
      <c r="J1726">
        <v>0</v>
      </c>
      <c r="K1726">
        <v>0</v>
      </c>
      <c r="L1726">
        <v>0</v>
      </c>
      <c r="M1726">
        <v>-8200</v>
      </c>
      <c r="N1726">
        <v>240001</v>
      </c>
      <c r="O1726">
        <v>100000</v>
      </c>
      <c r="P1726">
        <v>0</v>
      </c>
      <c r="Q1726">
        <v>0</v>
      </c>
      <c r="R1726">
        <v>0</v>
      </c>
    </row>
    <row r="1727" spans="1:18" x14ac:dyDescent="0.25">
      <c r="A1727" s="3">
        <v>43920</v>
      </c>
      <c r="B1727">
        <v>4000</v>
      </c>
      <c r="C1727">
        <v>500</v>
      </c>
      <c r="D1727">
        <v>100</v>
      </c>
      <c r="E1727">
        <v>0</v>
      </c>
      <c r="F1727">
        <v>13000</v>
      </c>
      <c r="G1727">
        <v>1000</v>
      </c>
      <c r="H1727">
        <v>2000</v>
      </c>
      <c r="I1727">
        <v>400</v>
      </c>
      <c r="J1727">
        <v>0</v>
      </c>
      <c r="K1727">
        <v>0</v>
      </c>
      <c r="L1727">
        <v>0</v>
      </c>
      <c r="M1727">
        <v>-8200</v>
      </c>
      <c r="N1727">
        <v>240001</v>
      </c>
      <c r="O1727">
        <v>100000</v>
      </c>
      <c r="P1727">
        <v>0</v>
      </c>
      <c r="Q1727">
        <v>0</v>
      </c>
      <c r="R1727">
        <v>0</v>
      </c>
    </row>
    <row r="1728" spans="1:18" x14ac:dyDescent="0.25">
      <c r="A1728" s="3">
        <v>43921</v>
      </c>
      <c r="B1728">
        <v>4000</v>
      </c>
      <c r="C1728">
        <v>500</v>
      </c>
      <c r="D1728">
        <v>100</v>
      </c>
      <c r="E1728">
        <v>0</v>
      </c>
      <c r="F1728">
        <v>13000</v>
      </c>
      <c r="G1728">
        <v>1000</v>
      </c>
      <c r="H1728">
        <v>2000</v>
      </c>
      <c r="I1728">
        <v>400</v>
      </c>
      <c r="J1728">
        <v>0</v>
      </c>
      <c r="K1728">
        <v>0</v>
      </c>
      <c r="L1728">
        <v>0</v>
      </c>
      <c r="M1728">
        <v>-8200</v>
      </c>
      <c r="N1728">
        <v>240001</v>
      </c>
      <c r="O1728">
        <v>100000</v>
      </c>
      <c r="P1728">
        <v>0</v>
      </c>
      <c r="Q1728">
        <v>0</v>
      </c>
      <c r="R1728">
        <v>0</v>
      </c>
    </row>
    <row r="1729" spans="1:18" x14ac:dyDescent="0.25">
      <c r="A1729" s="3">
        <v>43922</v>
      </c>
      <c r="B1729">
        <v>4000</v>
      </c>
      <c r="C1729">
        <v>500</v>
      </c>
      <c r="D1729">
        <v>100</v>
      </c>
      <c r="E1729">
        <v>0</v>
      </c>
      <c r="F1729">
        <v>13000</v>
      </c>
      <c r="G1729">
        <v>1000</v>
      </c>
      <c r="H1729">
        <v>2000</v>
      </c>
      <c r="I1729">
        <v>400</v>
      </c>
      <c r="J1729">
        <v>0</v>
      </c>
      <c r="K1729">
        <v>0</v>
      </c>
      <c r="L1729">
        <v>0</v>
      </c>
      <c r="M1729">
        <v>-8200</v>
      </c>
      <c r="N1729">
        <v>240001</v>
      </c>
      <c r="O1729">
        <v>100000</v>
      </c>
      <c r="P1729">
        <v>0</v>
      </c>
      <c r="Q1729">
        <v>0</v>
      </c>
      <c r="R1729">
        <v>0</v>
      </c>
    </row>
    <row r="1730" spans="1:18" x14ac:dyDescent="0.25">
      <c r="A1730" s="3">
        <v>43923</v>
      </c>
      <c r="B1730">
        <v>4000</v>
      </c>
      <c r="C1730">
        <v>500</v>
      </c>
      <c r="D1730">
        <v>100</v>
      </c>
      <c r="E1730">
        <v>0</v>
      </c>
      <c r="F1730">
        <v>13000</v>
      </c>
      <c r="G1730">
        <v>1000</v>
      </c>
      <c r="H1730">
        <v>2000</v>
      </c>
      <c r="I1730">
        <v>400</v>
      </c>
      <c r="J1730">
        <v>0</v>
      </c>
      <c r="K1730">
        <v>0</v>
      </c>
      <c r="L1730">
        <v>0</v>
      </c>
      <c r="M1730">
        <v>-8200</v>
      </c>
      <c r="N1730">
        <v>240001</v>
      </c>
      <c r="O1730">
        <v>100000</v>
      </c>
      <c r="P1730">
        <v>0</v>
      </c>
      <c r="Q1730">
        <v>0</v>
      </c>
      <c r="R1730">
        <v>0</v>
      </c>
    </row>
    <row r="1731" spans="1:18" x14ac:dyDescent="0.25">
      <c r="A1731" s="3">
        <v>43924</v>
      </c>
      <c r="B1731">
        <v>4000</v>
      </c>
      <c r="C1731">
        <v>500</v>
      </c>
      <c r="D1731">
        <v>100</v>
      </c>
      <c r="E1731">
        <v>0</v>
      </c>
      <c r="F1731">
        <v>13000</v>
      </c>
      <c r="G1731">
        <v>1000</v>
      </c>
      <c r="H1731">
        <v>2000</v>
      </c>
      <c r="I1731">
        <v>400</v>
      </c>
      <c r="J1731">
        <v>0</v>
      </c>
      <c r="K1731">
        <v>0</v>
      </c>
      <c r="L1731">
        <v>0</v>
      </c>
      <c r="M1731">
        <v>-8200</v>
      </c>
      <c r="N1731">
        <v>240001</v>
      </c>
      <c r="O1731">
        <v>100000</v>
      </c>
      <c r="P1731">
        <v>0</v>
      </c>
      <c r="Q1731">
        <v>0</v>
      </c>
      <c r="R1731">
        <v>0</v>
      </c>
    </row>
    <row r="1732" spans="1:18" x14ac:dyDescent="0.25">
      <c r="A1732" s="3">
        <v>43927</v>
      </c>
      <c r="B1732">
        <v>4000</v>
      </c>
      <c r="C1732">
        <v>500</v>
      </c>
      <c r="D1732">
        <v>100</v>
      </c>
      <c r="E1732">
        <v>0</v>
      </c>
      <c r="F1732">
        <v>13000</v>
      </c>
      <c r="G1732">
        <v>1000</v>
      </c>
      <c r="H1732">
        <v>2000</v>
      </c>
      <c r="I1732">
        <v>400</v>
      </c>
      <c r="J1732">
        <v>0</v>
      </c>
      <c r="K1732">
        <v>0</v>
      </c>
      <c r="L1732">
        <v>0</v>
      </c>
      <c r="M1732">
        <v>-8200</v>
      </c>
      <c r="N1732">
        <v>240001</v>
      </c>
      <c r="O1732">
        <v>100000</v>
      </c>
      <c r="P1732">
        <v>0</v>
      </c>
      <c r="Q1732">
        <v>0</v>
      </c>
      <c r="R1732">
        <v>0</v>
      </c>
    </row>
    <row r="1733" spans="1:18" x14ac:dyDescent="0.25">
      <c r="A1733" s="3">
        <v>43928</v>
      </c>
      <c r="B1733">
        <v>4000</v>
      </c>
      <c r="C1733">
        <v>500</v>
      </c>
      <c r="D1733">
        <v>100</v>
      </c>
      <c r="E1733">
        <v>0</v>
      </c>
      <c r="F1733">
        <v>13000</v>
      </c>
      <c r="G1733">
        <v>1000</v>
      </c>
      <c r="H1733">
        <v>2000</v>
      </c>
      <c r="I1733">
        <v>400</v>
      </c>
      <c r="J1733">
        <v>0</v>
      </c>
      <c r="K1733">
        <v>0</v>
      </c>
      <c r="L1733">
        <v>0</v>
      </c>
      <c r="M1733">
        <v>-8200</v>
      </c>
      <c r="N1733">
        <v>240001</v>
      </c>
      <c r="O1733">
        <v>100000</v>
      </c>
      <c r="P1733">
        <v>0</v>
      </c>
      <c r="Q1733">
        <v>0</v>
      </c>
      <c r="R1733">
        <v>0</v>
      </c>
    </row>
    <row r="1734" spans="1:18" x14ac:dyDescent="0.25">
      <c r="A1734" s="3">
        <v>43929</v>
      </c>
      <c r="B1734">
        <v>4000</v>
      </c>
      <c r="C1734">
        <v>500</v>
      </c>
      <c r="D1734">
        <v>100</v>
      </c>
      <c r="E1734">
        <v>0</v>
      </c>
      <c r="F1734">
        <v>13000</v>
      </c>
      <c r="G1734">
        <v>1000</v>
      </c>
      <c r="H1734">
        <v>2000</v>
      </c>
      <c r="I1734">
        <v>400</v>
      </c>
      <c r="J1734">
        <v>0</v>
      </c>
      <c r="K1734">
        <v>0</v>
      </c>
      <c r="L1734">
        <v>0</v>
      </c>
      <c r="M1734">
        <v>-8200</v>
      </c>
      <c r="N1734">
        <v>240001</v>
      </c>
      <c r="O1734">
        <v>100000</v>
      </c>
      <c r="P1734">
        <v>0</v>
      </c>
      <c r="Q1734">
        <v>0</v>
      </c>
      <c r="R1734">
        <v>0</v>
      </c>
    </row>
    <row r="1735" spans="1:18" x14ac:dyDescent="0.25">
      <c r="A1735" s="3">
        <v>43930</v>
      </c>
      <c r="B1735">
        <v>4000</v>
      </c>
      <c r="C1735">
        <v>500</v>
      </c>
      <c r="D1735">
        <v>100</v>
      </c>
      <c r="E1735">
        <v>0</v>
      </c>
      <c r="F1735">
        <v>13000</v>
      </c>
      <c r="G1735">
        <v>1000</v>
      </c>
      <c r="H1735">
        <v>2000</v>
      </c>
      <c r="I1735">
        <v>400</v>
      </c>
      <c r="J1735">
        <v>0</v>
      </c>
      <c r="K1735">
        <v>0</v>
      </c>
      <c r="L1735">
        <v>0</v>
      </c>
      <c r="M1735">
        <v>-8200</v>
      </c>
      <c r="N1735">
        <v>240001</v>
      </c>
      <c r="O1735">
        <v>100000</v>
      </c>
      <c r="P1735">
        <v>0</v>
      </c>
      <c r="Q1735">
        <v>0</v>
      </c>
      <c r="R1735">
        <v>0</v>
      </c>
    </row>
    <row r="1736" spans="1:18" x14ac:dyDescent="0.25">
      <c r="A1736" s="3">
        <v>43931</v>
      </c>
      <c r="B1736">
        <v>4000</v>
      </c>
      <c r="C1736">
        <v>500</v>
      </c>
      <c r="D1736">
        <v>100</v>
      </c>
      <c r="E1736">
        <v>0</v>
      </c>
      <c r="F1736">
        <v>13000</v>
      </c>
      <c r="G1736">
        <v>1000</v>
      </c>
      <c r="H1736">
        <v>2000</v>
      </c>
      <c r="I1736">
        <v>400</v>
      </c>
      <c r="J1736">
        <v>0</v>
      </c>
      <c r="K1736">
        <v>0</v>
      </c>
      <c r="L1736">
        <v>0</v>
      </c>
      <c r="M1736">
        <v>-8200</v>
      </c>
      <c r="N1736">
        <v>240001</v>
      </c>
      <c r="O1736">
        <v>100000</v>
      </c>
      <c r="P1736">
        <v>0</v>
      </c>
      <c r="Q1736">
        <v>0</v>
      </c>
      <c r="R1736">
        <v>0</v>
      </c>
    </row>
    <row r="1737" spans="1:18" x14ac:dyDescent="0.25">
      <c r="A1737" s="3">
        <v>43934</v>
      </c>
      <c r="B1737">
        <v>4000</v>
      </c>
      <c r="C1737">
        <v>500</v>
      </c>
      <c r="D1737">
        <v>100</v>
      </c>
      <c r="E1737">
        <v>0</v>
      </c>
      <c r="F1737">
        <v>13000</v>
      </c>
      <c r="G1737">
        <v>1000</v>
      </c>
      <c r="H1737">
        <v>2000</v>
      </c>
      <c r="I1737">
        <v>400</v>
      </c>
      <c r="J1737">
        <v>0</v>
      </c>
      <c r="K1737">
        <v>0</v>
      </c>
      <c r="L1737">
        <v>0</v>
      </c>
      <c r="M1737">
        <v>-8200</v>
      </c>
      <c r="N1737">
        <v>240001</v>
      </c>
      <c r="O1737">
        <v>100000</v>
      </c>
      <c r="P1737">
        <v>0</v>
      </c>
      <c r="Q1737">
        <v>0</v>
      </c>
      <c r="R1737">
        <v>0</v>
      </c>
    </row>
    <row r="1738" spans="1:18" x14ac:dyDescent="0.25">
      <c r="A1738" s="3">
        <v>43935</v>
      </c>
      <c r="B1738">
        <v>4000</v>
      </c>
      <c r="C1738">
        <v>500</v>
      </c>
      <c r="D1738">
        <v>100</v>
      </c>
      <c r="E1738">
        <v>0</v>
      </c>
      <c r="F1738">
        <v>13000</v>
      </c>
      <c r="G1738">
        <v>1000</v>
      </c>
      <c r="H1738">
        <v>2000</v>
      </c>
      <c r="I1738">
        <v>400</v>
      </c>
      <c r="J1738">
        <v>0</v>
      </c>
      <c r="K1738">
        <v>0</v>
      </c>
      <c r="L1738">
        <v>0</v>
      </c>
      <c r="M1738">
        <v>-8200</v>
      </c>
      <c r="N1738">
        <v>240001</v>
      </c>
      <c r="O1738">
        <v>100000</v>
      </c>
      <c r="P1738">
        <v>0</v>
      </c>
      <c r="Q1738">
        <v>0</v>
      </c>
      <c r="R1738">
        <v>0</v>
      </c>
    </row>
    <row r="1739" spans="1:18" x14ac:dyDescent="0.25">
      <c r="A1739" s="3">
        <v>43936</v>
      </c>
      <c r="B1739">
        <v>4000</v>
      </c>
      <c r="C1739">
        <v>500</v>
      </c>
      <c r="D1739">
        <v>100</v>
      </c>
      <c r="E1739">
        <v>0</v>
      </c>
      <c r="F1739">
        <v>13000</v>
      </c>
      <c r="G1739">
        <v>1000</v>
      </c>
      <c r="H1739">
        <v>2000</v>
      </c>
      <c r="I1739">
        <v>400</v>
      </c>
      <c r="J1739">
        <v>0</v>
      </c>
      <c r="K1739">
        <v>0</v>
      </c>
      <c r="L1739">
        <v>0</v>
      </c>
      <c r="M1739">
        <v>-8200</v>
      </c>
      <c r="N1739">
        <v>240001</v>
      </c>
      <c r="O1739">
        <v>100000</v>
      </c>
      <c r="P1739">
        <v>0</v>
      </c>
      <c r="Q1739">
        <v>0</v>
      </c>
      <c r="R1739">
        <v>0</v>
      </c>
    </row>
    <row r="1740" spans="1:18" x14ac:dyDescent="0.25">
      <c r="A1740" s="3">
        <v>43937</v>
      </c>
      <c r="B1740">
        <v>4000</v>
      </c>
      <c r="C1740">
        <v>500</v>
      </c>
      <c r="D1740">
        <v>100</v>
      </c>
      <c r="E1740">
        <v>0</v>
      </c>
      <c r="F1740">
        <v>13000</v>
      </c>
      <c r="G1740">
        <v>1000</v>
      </c>
      <c r="H1740">
        <v>2000</v>
      </c>
      <c r="I1740">
        <v>400</v>
      </c>
      <c r="J1740">
        <v>0</v>
      </c>
      <c r="K1740">
        <v>0</v>
      </c>
      <c r="L1740">
        <v>0</v>
      </c>
      <c r="M1740">
        <v>-8200</v>
      </c>
      <c r="N1740">
        <v>240001</v>
      </c>
      <c r="O1740">
        <v>100000</v>
      </c>
      <c r="P1740">
        <v>0</v>
      </c>
      <c r="Q1740">
        <v>0</v>
      </c>
      <c r="R1740">
        <v>0</v>
      </c>
    </row>
    <row r="1741" spans="1:18" x14ac:dyDescent="0.25">
      <c r="A1741" s="3">
        <v>43938</v>
      </c>
      <c r="B1741">
        <v>4000</v>
      </c>
      <c r="C1741">
        <v>500</v>
      </c>
      <c r="D1741">
        <v>100</v>
      </c>
      <c r="E1741">
        <v>0</v>
      </c>
      <c r="F1741">
        <v>13000</v>
      </c>
      <c r="G1741">
        <v>1000</v>
      </c>
      <c r="H1741">
        <v>2000</v>
      </c>
      <c r="I1741">
        <v>400</v>
      </c>
      <c r="J1741">
        <v>0</v>
      </c>
      <c r="K1741">
        <v>0</v>
      </c>
      <c r="L1741">
        <v>0</v>
      </c>
      <c r="M1741">
        <v>-8200</v>
      </c>
      <c r="N1741">
        <v>240001</v>
      </c>
      <c r="O1741">
        <v>100000</v>
      </c>
      <c r="P1741">
        <v>0</v>
      </c>
      <c r="Q1741">
        <v>0</v>
      </c>
      <c r="R1741">
        <v>0</v>
      </c>
    </row>
    <row r="1742" spans="1:18" x14ac:dyDescent="0.25">
      <c r="A1742" s="3">
        <v>43941</v>
      </c>
      <c r="B1742">
        <v>4000</v>
      </c>
      <c r="C1742">
        <v>500</v>
      </c>
      <c r="D1742">
        <v>100</v>
      </c>
      <c r="E1742">
        <v>0</v>
      </c>
      <c r="F1742">
        <v>13000</v>
      </c>
      <c r="G1742">
        <v>1000</v>
      </c>
      <c r="H1742">
        <v>2000</v>
      </c>
      <c r="I1742">
        <v>400</v>
      </c>
      <c r="J1742">
        <v>0</v>
      </c>
      <c r="K1742">
        <v>0</v>
      </c>
      <c r="L1742">
        <v>0</v>
      </c>
      <c r="M1742">
        <v>-8200</v>
      </c>
      <c r="N1742">
        <v>240001</v>
      </c>
      <c r="O1742">
        <v>100000</v>
      </c>
      <c r="P1742">
        <v>0</v>
      </c>
      <c r="Q1742">
        <v>0</v>
      </c>
      <c r="R1742">
        <v>0</v>
      </c>
    </row>
    <row r="1743" spans="1:18" x14ac:dyDescent="0.25">
      <c r="A1743" s="3">
        <v>43942</v>
      </c>
      <c r="B1743">
        <v>4000</v>
      </c>
      <c r="C1743">
        <v>500</v>
      </c>
      <c r="D1743">
        <v>100</v>
      </c>
      <c r="E1743">
        <v>0</v>
      </c>
      <c r="F1743">
        <v>13000</v>
      </c>
      <c r="G1743">
        <v>1000</v>
      </c>
      <c r="H1743">
        <v>2000</v>
      </c>
      <c r="I1743">
        <v>400</v>
      </c>
      <c r="J1743">
        <v>0</v>
      </c>
      <c r="K1743">
        <v>0</v>
      </c>
      <c r="L1743">
        <v>0</v>
      </c>
      <c r="M1743">
        <v>-8200</v>
      </c>
      <c r="N1743">
        <v>240001</v>
      </c>
      <c r="O1743">
        <v>100000</v>
      </c>
      <c r="P1743">
        <v>0</v>
      </c>
      <c r="Q1743">
        <v>0</v>
      </c>
      <c r="R1743">
        <v>0</v>
      </c>
    </row>
    <row r="1744" spans="1:18" x14ac:dyDescent="0.25">
      <c r="A1744" s="3">
        <v>43943</v>
      </c>
      <c r="B1744">
        <v>4000</v>
      </c>
      <c r="C1744">
        <v>500</v>
      </c>
      <c r="D1744">
        <v>100</v>
      </c>
      <c r="E1744">
        <v>0</v>
      </c>
      <c r="F1744">
        <v>13000</v>
      </c>
      <c r="G1744">
        <v>1000</v>
      </c>
      <c r="H1744">
        <v>2000</v>
      </c>
      <c r="I1744">
        <v>400</v>
      </c>
      <c r="J1744">
        <v>0</v>
      </c>
      <c r="K1744">
        <v>0</v>
      </c>
      <c r="L1744">
        <v>0</v>
      </c>
      <c r="M1744">
        <v>-8200</v>
      </c>
      <c r="N1744">
        <v>240001</v>
      </c>
      <c r="O1744">
        <v>100000</v>
      </c>
      <c r="P1744">
        <v>0</v>
      </c>
      <c r="Q1744">
        <v>0</v>
      </c>
      <c r="R1744">
        <v>0</v>
      </c>
    </row>
    <row r="1745" spans="1:18" x14ac:dyDescent="0.25">
      <c r="A1745" s="3">
        <v>43944</v>
      </c>
      <c r="B1745">
        <v>4000</v>
      </c>
      <c r="C1745">
        <v>500</v>
      </c>
      <c r="D1745">
        <v>100</v>
      </c>
      <c r="E1745">
        <v>0</v>
      </c>
      <c r="F1745">
        <v>13000</v>
      </c>
      <c r="G1745">
        <v>1000</v>
      </c>
      <c r="H1745">
        <v>2000</v>
      </c>
      <c r="I1745">
        <v>400</v>
      </c>
      <c r="J1745">
        <v>0</v>
      </c>
      <c r="K1745">
        <v>0</v>
      </c>
      <c r="L1745">
        <v>0</v>
      </c>
      <c r="M1745">
        <v>-8200</v>
      </c>
      <c r="N1745">
        <v>240001</v>
      </c>
      <c r="O1745">
        <v>100000</v>
      </c>
      <c r="P1745">
        <v>0</v>
      </c>
      <c r="Q1745">
        <v>0</v>
      </c>
      <c r="R1745">
        <v>0</v>
      </c>
    </row>
    <row r="1746" spans="1:18" x14ac:dyDescent="0.25">
      <c r="A1746" s="3">
        <v>43945</v>
      </c>
      <c r="B1746">
        <v>4000</v>
      </c>
      <c r="C1746">
        <v>500</v>
      </c>
      <c r="D1746">
        <v>100</v>
      </c>
      <c r="E1746">
        <v>0</v>
      </c>
      <c r="F1746">
        <v>13000</v>
      </c>
      <c r="G1746">
        <v>1000</v>
      </c>
      <c r="H1746">
        <v>2000</v>
      </c>
      <c r="I1746">
        <v>400</v>
      </c>
      <c r="J1746">
        <v>0</v>
      </c>
      <c r="K1746">
        <v>0</v>
      </c>
      <c r="L1746">
        <v>0</v>
      </c>
      <c r="M1746">
        <v>-8200</v>
      </c>
      <c r="N1746">
        <v>240001</v>
      </c>
      <c r="O1746">
        <v>100000</v>
      </c>
      <c r="P1746">
        <v>0</v>
      </c>
      <c r="Q1746">
        <v>0</v>
      </c>
      <c r="R1746">
        <v>0</v>
      </c>
    </row>
    <row r="1747" spans="1:18" x14ac:dyDescent="0.25">
      <c r="A1747" s="3">
        <v>43948</v>
      </c>
      <c r="B1747">
        <v>4000</v>
      </c>
      <c r="C1747">
        <v>500</v>
      </c>
      <c r="D1747">
        <v>100</v>
      </c>
      <c r="E1747">
        <v>0</v>
      </c>
      <c r="F1747">
        <v>13000</v>
      </c>
      <c r="G1747">
        <v>1000</v>
      </c>
      <c r="H1747">
        <v>2000</v>
      </c>
      <c r="I1747">
        <v>400</v>
      </c>
      <c r="J1747">
        <v>0</v>
      </c>
      <c r="K1747">
        <v>0</v>
      </c>
      <c r="L1747">
        <v>0</v>
      </c>
      <c r="M1747">
        <v>-8200</v>
      </c>
      <c r="N1747">
        <v>240001</v>
      </c>
      <c r="O1747">
        <v>100000</v>
      </c>
      <c r="P1747">
        <v>0</v>
      </c>
      <c r="Q1747">
        <v>0</v>
      </c>
      <c r="R1747">
        <v>0</v>
      </c>
    </row>
    <row r="1748" spans="1:18" x14ac:dyDescent="0.25">
      <c r="A1748" s="3">
        <v>43949</v>
      </c>
      <c r="B1748">
        <v>4000</v>
      </c>
      <c r="C1748">
        <v>500</v>
      </c>
      <c r="D1748">
        <v>100</v>
      </c>
      <c r="E1748">
        <v>0</v>
      </c>
      <c r="F1748">
        <v>13000</v>
      </c>
      <c r="G1748">
        <v>1000</v>
      </c>
      <c r="H1748">
        <v>2000</v>
      </c>
      <c r="I1748">
        <v>400</v>
      </c>
      <c r="J1748">
        <v>0</v>
      </c>
      <c r="K1748">
        <v>0</v>
      </c>
      <c r="L1748">
        <v>0</v>
      </c>
      <c r="M1748">
        <v>-8200</v>
      </c>
      <c r="N1748">
        <v>240001</v>
      </c>
      <c r="O1748">
        <v>100000</v>
      </c>
      <c r="P1748">
        <v>0</v>
      </c>
      <c r="Q1748">
        <v>0</v>
      </c>
      <c r="R1748">
        <v>0</v>
      </c>
    </row>
    <row r="1749" spans="1:18" x14ac:dyDescent="0.25">
      <c r="A1749" s="3">
        <v>43950</v>
      </c>
      <c r="B1749">
        <v>4000</v>
      </c>
      <c r="C1749">
        <v>500</v>
      </c>
      <c r="D1749">
        <v>100</v>
      </c>
      <c r="E1749">
        <v>0</v>
      </c>
      <c r="F1749">
        <v>13000</v>
      </c>
      <c r="G1749">
        <v>1000</v>
      </c>
      <c r="H1749">
        <v>2000</v>
      </c>
      <c r="I1749">
        <v>400</v>
      </c>
      <c r="J1749">
        <v>0</v>
      </c>
      <c r="K1749">
        <v>0</v>
      </c>
      <c r="L1749">
        <v>0</v>
      </c>
      <c r="M1749">
        <v>-8200</v>
      </c>
      <c r="N1749">
        <v>240001</v>
      </c>
      <c r="O1749">
        <v>100000</v>
      </c>
      <c r="P1749">
        <v>0</v>
      </c>
      <c r="Q1749">
        <v>0</v>
      </c>
      <c r="R1749">
        <v>0</v>
      </c>
    </row>
    <row r="1750" spans="1:18" x14ac:dyDescent="0.25">
      <c r="A1750" s="3">
        <v>43951</v>
      </c>
      <c r="B1750">
        <v>4000</v>
      </c>
      <c r="C1750">
        <v>500</v>
      </c>
      <c r="D1750">
        <v>100</v>
      </c>
      <c r="E1750">
        <v>0</v>
      </c>
      <c r="F1750">
        <v>13000</v>
      </c>
      <c r="G1750">
        <v>1000</v>
      </c>
      <c r="H1750">
        <v>2000</v>
      </c>
      <c r="I1750">
        <v>400</v>
      </c>
      <c r="J1750">
        <v>0</v>
      </c>
      <c r="K1750">
        <v>0</v>
      </c>
      <c r="L1750">
        <v>0</v>
      </c>
      <c r="M1750">
        <v>-8200</v>
      </c>
      <c r="N1750">
        <v>240001</v>
      </c>
      <c r="O1750">
        <v>100000</v>
      </c>
      <c r="P1750">
        <v>0</v>
      </c>
      <c r="Q1750">
        <v>0</v>
      </c>
      <c r="R1750">
        <v>0</v>
      </c>
    </row>
    <row r="1751" spans="1:18" x14ac:dyDescent="0.25">
      <c r="A1751" s="3">
        <v>43952</v>
      </c>
      <c r="B1751">
        <v>4000</v>
      </c>
      <c r="C1751">
        <v>500</v>
      </c>
      <c r="D1751">
        <v>100</v>
      </c>
      <c r="E1751">
        <v>0</v>
      </c>
      <c r="F1751">
        <v>13000</v>
      </c>
      <c r="G1751">
        <v>1000</v>
      </c>
      <c r="H1751">
        <v>2000</v>
      </c>
      <c r="I1751">
        <v>400</v>
      </c>
      <c r="J1751">
        <v>0</v>
      </c>
      <c r="K1751">
        <v>0</v>
      </c>
      <c r="L1751">
        <v>0</v>
      </c>
      <c r="M1751">
        <v>-8200</v>
      </c>
      <c r="N1751">
        <v>240001</v>
      </c>
      <c r="O1751">
        <v>100000</v>
      </c>
      <c r="P1751">
        <v>0</v>
      </c>
      <c r="Q1751">
        <v>0</v>
      </c>
      <c r="R1751">
        <v>0</v>
      </c>
    </row>
    <row r="1752" spans="1:18" x14ac:dyDescent="0.25">
      <c r="A1752" s="3">
        <v>43955</v>
      </c>
      <c r="B1752">
        <v>4000</v>
      </c>
      <c r="C1752">
        <v>500</v>
      </c>
      <c r="D1752">
        <v>100</v>
      </c>
      <c r="E1752">
        <v>0</v>
      </c>
      <c r="F1752">
        <v>13000</v>
      </c>
      <c r="G1752">
        <v>1000</v>
      </c>
      <c r="H1752">
        <v>2000</v>
      </c>
      <c r="I1752">
        <v>400</v>
      </c>
      <c r="J1752">
        <v>0</v>
      </c>
      <c r="K1752">
        <v>0</v>
      </c>
      <c r="L1752">
        <v>0</v>
      </c>
      <c r="M1752">
        <v>-8200</v>
      </c>
      <c r="N1752">
        <v>240001</v>
      </c>
      <c r="O1752">
        <v>100000</v>
      </c>
      <c r="P1752">
        <v>0</v>
      </c>
      <c r="Q1752">
        <v>0</v>
      </c>
      <c r="R1752">
        <v>0</v>
      </c>
    </row>
    <row r="1753" spans="1:18" x14ac:dyDescent="0.25">
      <c r="A1753" s="3">
        <v>43956</v>
      </c>
      <c r="B1753">
        <v>4000</v>
      </c>
      <c r="C1753">
        <v>500</v>
      </c>
      <c r="D1753">
        <v>100</v>
      </c>
      <c r="E1753">
        <v>0</v>
      </c>
      <c r="F1753">
        <v>13000</v>
      </c>
      <c r="G1753">
        <v>1000</v>
      </c>
      <c r="H1753">
        <v>2000</v>
      </c>
      <c r="I1753">
        <v>400</v>
      </c>
      <c r="J1753">
        <v>0</v>
      </c>
      <c r="K1753">
        <v>0</v>
      </c>
      <c r="L1753">
        <v>0</v>
      </c>
      <c r="M1753">
        <v>-8200</v>
      </c>
      <c r="N1753">
        <v>240001</v>
      </c>
      <c r="O1753">
        <v>100000</v>
      </c>
      <c r="P1753">
        <v>0</v>
      </c>
      <c r="Q1753">
        <v>0</v>
      </c>
      <c r="R1753">
        <v>0</v>
      </c>
    </row>
    <row r="1754" spans="1:18" x14ac:dyDescent="0.25">
      <c r="A1754" s="3">
        <v>43957</v>
      </c>
      <c r="B1754">
        <v>4000</v>
      </c>
      <c r="C1754">
        <v>500</v>
      </c>
      <c r="D1754">
        <v>100</v>
      </c>
      <c r="E1754">
        <v>0</v>
      </c>
      <c r="F1754">
        <v>13000</v>
      </c>
      <c r="G1754">
        <v>1000</v>
      </c>
      <c r="H1754">
        <v>2000</v>
      </c>
      <c r="I1754">
        <v>400</v>
      </c>
      <c r="J1754">
        <v>0</v>
      </c>
      <c r="K1754">
        <v>0</v>
      </c>
      <c r="L1754">
        <v>0</v>
      </c>
      <c r="M1754">
        <v>-8200</v>
      </c>
      <c r="N1754">
        <v>240001</v>
      </c>
      <c r="O1754">
        <v>100000</v>
      </c>
      <c r="P1754">
        <v>0</v>
      </c>
      <c r="Q1754">
        <v>0</v>
      </c>
      <c r="R1754">
        <v>0</v>
      </c>
    </row>
    <row r="1755" spans="1:18" x14ac:dyDescent="0.25">
      <c r="A1755" s="3">
        <v>43958</v>
      </c>
      <c r="B1755">
        <v>4000</v>
      </c>
      <c r="C1755">
        <v>500</v>
      </c>
      <c r="D1755">
        <v>100</v>
      </c>
      <c r="E1755">
        <v>0</v>
      </c>
      <c r="F1755">
        <v>13000</v>
      </c>
      <c r="G1755">
        <v>1000</v>
      </c>
      <c r="H1755">
        <v>2000</v>
      </c>
      <c r="I1755">
        <v>400</v>
      </c>
      <c r="J1755">
        <v>0</v>
      </c>
      <c r="K1755">
        <v>0</v>
      </c>
      <c r="L1755">
        <v>0</v>
      </c>
      <c r="M1755">
        <v>-8200</v>
      </c>
      <c r="N1755">
        <v>240001</v>
      </c>
      <c r="O1755">
        <v>100000</v>
      </c>
      <c r="P1755">
        <v>0</v>
      </c>
      <c r="Q1755">
        <v>0</v>
      </c>
      <c r="R1755">
        <v>0</v>
      </c>
    </row>
    <row r="1756" spans="1:18" x14ac:dyDescent="0.25">
      <c r="A1756" s="3">
        <v>43959</v>
      </c>
      <c r="B1756">
        <v>4000</v>
      </c>
      <c r="C1756">
        <v>500</v>
      </c>
      <c r="D1756">
        <v>100</v>
      </c>
      <c r="E1756">
        <v>0</v>
      </c>
      <c r="F1756">
        <v>13000</v>
      </c>
      <c r="G1756">
        <v>1000</v>
      </c>
      <c r="H1756">
        <v>2000</v>
      </c>
      <c r="I1756">
        <v>400</v>
      </c>
      <c r="J1756">
        <v>0</v>
      </c>
      <c r="K1756">
        <v>0</v>
      </c>
      <c r="L1756">
        <v>0</v>
      </c>
      <c r="M1756">
        <v>-8200</v>
      </c>
      <c r="N1756">
        <v>240001</v>
      </c>
      <c r="O1756">
        <v>100000</v>
      </c>
      <c r="P1756">
        <v>0</v>
      </c>
      <c r="Q1756">
        <v>0</v>
      </c>
      <c r="R1756">
        <v>0</v>
      </c>
    </row>
    <row r="1757" spans="1:18" x14ac:dyDescent="0.25">
      <c r="A1757" s="3">
        <v>43962</v>
      </c>
      <c r="B1757">
        <v>4000</v>
      </c>
      <c r="C1757">
        <v>500</v>
      </c>
      <c r="D1757">
        <v>100</v>
      </c>
      <c r="E1757">
        <v>0</v>
      </c>
      <c r="F1757">
        <v>13000</v>
      </c>
      <c r="G1757">
        <v>1000</v>
      </c>
      <c r="H1757">
        <v>2000</v>
      </c>
      <c r="I1757">
        <v>400</v>
      </c>
      <c r="J1757">
        <v>0</v>
      </c>
      <c r="K1757">
        <v>0</v>
      </c>
      <c r="L1757">
        <v>0</v>
      </c>
      <c r="M1757">
        <v>-8200</v>
      </c>
      <c r="N1757">
        <v>240001</v>
      </c>
      <c r="O1757">
        <v>100000</v>
      </c>
      <c r="P1757">
        <v>0</v>
      </c>
      <c r="Q1757">
        <v>0</v>
      </c>
      <c r="R1757">
        <v>0</v>
      </c>
    </row>
    <row r="1758" spans="1:18" x14ac:dyDescent="0.25">
      <c r="A1758" s="3">
        <v>43963</v>
      </c>
      <c r="B1758">
        <v>4000</v>
      </c>
      <c r="C1758">
        <v>500</v>
      </c>
      <c r="D1758">
        <v>100</v>
      </c>
      <c r="E1758">
        <v>0</v>
      </c>
      <c r="F1758">
        <v>13000</v>
      </c>
      <c r="G1758">
        <v>1000</v>
      </c>
      <c r="H1758">
        <v>2000</v>
      </c>
      <c r="I1758">
        <v>400</v>
      </c>
      <c r="J1758">
        <v>0</v>
      </c>
      <c r="K1758">
        <v>0</v>
      </c>
      <c r="L1758">
        <v>0</v>
      </c>
      <c r="M1758">
        <v>-8200</v>
      </c>
      <c r="N1758">
        <v>240001</v>
      </c>
      <c r="O1758">
        <v>100000</v>
      </c>
      <c r="P1758">
        <v>0</v>
      </c>
      <c r="Q1758">
        <v>0</v>
      </c>
      <c r="R1758">
        <v>0</v>
      </c>
    </row>
    <row r="1759" spans="1:18" x14ac:dyDescent="0.25">
      <c r="A1759" s="3">
        <v>43964</v>
      </c>
      <c r="B1759">
        <v>4000</v>
      </c>
      <c r="C1759">
        <v>500</v>
      </c>
      <c r="D1759">
        <v>100</v>
      </c>
      <c r="E1759">
        <v>0</v>
      </c>
      <c r="F1759">
        <v>13000</v>
      </c>
      <c r="G1759">
        <v>1000</v>
      </c>
      <c r="H1759">
        <v>2000</v>
      </c>
      <c r="I1759">
        <v>400</v>
      </c>
      <c r="J1759">
        <v>0</v>
      </c>
      <c r="K1759">
        <v>0</v>
      </c>
      <c r="L1759">
        <v>0</v>
      </c>
      <c r="M1759">
        <v>-8200</v>
      </c>
      <c r="N1759">
        <v>240001</v>
      </c>
      <c r="O1759">
        <v>100000</v>
      </c>
      <c r="P1759">
        <v>0</v>
      </c>
      <c r="Q1759">
        <v>0</v>
      </c>
      <c r="R1759">
        <v>0</v>
      </c>
    </row>
    <row r="1760" spans="1:18" x14ac:dyDescent="0.25">
      <c r="A1760" s="3">
        <v>43965</v>
      </c>
      <c r="B1760">
        <v>4000</v>
      </c>
      <c r="C1760">
        <v>500</v>
      </c>
      <c r="D1760">
        <v>100</v>
      </c>
      <c r="E1760">
        <v>0</v>
      </c>
      <c r="F1760">
        <v>13000</v>
      </c>
      <c r="G1760">
        <v>1000</v>
      </c>
      <c r="H1760">
        <v>2000</v>
      </c>
      <c r="I1760">
        <v>400</v>
      </c>
      <c r="J1760">
        <v>0</v>
      </c>
      <c r="K1760">
        <v>0</v>
      </c>
      <c r="L1760">
        <v>0</v>
      </c>
      <c r="M1760">
        <v>-8200</v>
      </c>
      <c r="N1760">
        <v>240001</v>
      </c>
      <c r="O1760">
        <v>100000</v>
      </c>
      <c r="P1760">
        <v>0</v>
      </c>
      <c r="Q1760">
        <v>0</v>
      </c>
      <c r="R1760">
        <v>0</v>
      </c>
    </row>
    <row r="1761" spans="1:18" x14ac:dyDescent="0.25">
      <c r="A1761" s="3">
        <v>43966</v>
      </c>
      <c r="B1761">
        <v>4000</v>
      </c>
      <c r="C1761">
        <v>500</v>
      </c>
      <c r="D1761">
        <v>100</v>
      </c>
      <c r="E1761">
        <v>0</v>
      </c>
      <c r="F1761">
        <v>13000</v>
      </c>
      <c r="G1761">
        <v>1000</v>
      </c>
      <c r="H1761">
        <v>2000</v>
      </c>
      <c r="I1761">
        <v>400</v>
      </c>
      <c r="J1761">
        <v>0</v>
      </c>
      <c r="K1761">
        <v>0</v>
      </c>
      <c r="L1761">
        <v>0</v>
      </c>
      <c r="M1761">
        <v>-8200</v>
      </c>
      <c r="N1761">
        <v>240001</v>
      </c>
      <c r="O1761">
        <v>100000</v>
      </c>
      <c r="P1761">
        <v>0</v>
      </c>
      <c r="Q1761">
        <v>0</v>
      </c>
      <c r="R1761">
        <v>0</v>
      </c>
    </row>
    <row r="1762" spans="1:18" x14ac:dyDescent="0.25">
      <c r="A1762" s="3">
        <v>43969</v>
      </c>
      <c r="B1762">
        <v>4000</v>
      </c>
      <c r="C1762">
        <v>500</v>
      </c>
      <c r="D1762">
        <v>100</v>
      </c>
      <c r="E1762">
        <v>0</v>
      </c>
      <c r="F1762">
        <v>13000</v>
      </c>
      <c r="G1762">
        <v>1000</v>
      </c>
      <c r="H1762">
        <v>2000</v>
      </c>
      <c r="I1762">
        <v>400</v>
      </c>
      <c r="J1762">
        <v>0</v>
      </c>
      <c r="K1762">
        <v>0</v>
      </c>
      <c r="L1762">
        <v>0</v>
      </c>
      <c r="M1762">
        <v>-8200</v>
      </c>
      <c r="N1762">
        <v>240001</v>
      </c>
      <c r="O1762">
        <v>100000</v>
      </c>
      <c r="P1762">
        <v>0</v>
      </c>
      <c r="Q1762">
        <v>0</v>
      </c>
      <c r="R1762">
        <v>0</v>
      </c>
    </row>
    <row r="1763" spans="1:18" x14ac:dyDescent="0.25">
      <c r="A1763" s="3">
        <v>43970</v>
      </c>
      <c r="B1763">
        <v>4000</v>
      </c>
      <c r="C1763">
        <v>500</v>
      </c>
      <c r="D1763">
        <v>100</v>
      </c>
      <c r="E1763">
        <v>0</v>
      </c>
      <c r="F1763">
        <v>13000</v>
      </c>
      <c r="G1763">
        <v>1000</v>
      </c>
      <c r="H1763">
        <v>2000</v>
      </c>
      <c r="I1763">
        <v>400</v>
      </c>
      <c r="J1763">
        <v>0</v>
      </c>
      <c r="K1763">
        <v>0</v>
      </c>
      <c r="L1763">
        <v>0</v>
      </c>
      <c r="M1763">
        <v>-8200</v>
      </c>
      <c r="N1763">
        <v>240001</v>
      </c>
      <c r="O1763">
        <v>100000</v>
      </c>
      <c r="P1763">
        <v>0</v>
      </c>
      <c r="Q1763">
        <v>0</v>
      </c>
      <c r="R1763">
        <v>0</v>
      </c>
    </row>
    <row r="1764" spans="1:18" x14ac:dyDescent="0.25">
      <c r="A1764" s="3">
        <v>43971</v>
      </c>
      <c r="B1764">
        <v>4000</v>
      </c>
      <c r="C1764">
        <v>500</v>
      </c>
      <c r="D1764">
        <v>100</v>
      </c>
      <c r="E1764">
        <v>0</v>
      </c>
      <c r="F1764">
        <v>13000</v>
      </c>
      <c r="G1764">
        <v>1000</v>
      </c>
      <c r="H1764">
        <v>2000</v>
      </c>
      <c r="I1764">
        <v>400</v>
      </c>
      <c r="J1764">
        <v>0</v>
      </c>
      <c r="K1764">
        <v>0</v>
      </c>
      <c r="L1764">
        <v>0</v>
      </c>
      <c r="M1764">
        <v>-8200</v>
      </c>
      <c r="N1764">
        <v>240001</v>
      </c>
      <c r="O1764">
        <v>100000</v>
      </c>
      <c r="P1764">
        <v>0</v>
      </c>
      <c r="Q1764">
        <v>0</v>
      </c>
      <c r="R1764">
        <v>0</v>
      </c>
    </row>
    <row r="1765" spans="1:18" x14ac:dyDescent="0.25">
      <c r="A1765" s="3">
        <v>43972</v>
      </c>
      <c r="B1765">
        <v>4000</v>
      </c>
      <c r="C1765">
        <v>500</v>
      </c>
      <c r="D1765">
        <v>100</v>
      </c>
      <c r="E1765">
        <v>0</v>
      </c>
      <c r="F1765">
        <v>13000</v>
      </c>
      <c r="G1765">
        <v>1000</v>
      </c>
      <c r="H1765">
        <v>2000</v>
      </c>
      <c r="I1765">
        <v>400</v>
      </c>
      <c r="J1765">
        <v>0</v>
      </c>
      <c r="K1765">
        <v>0</v>
      </c>
      <c r="L1765">
        <v>0</v>
      </c>
      <c r="M1765">
        <v>-8200</v>
      </c>
      <c r="N1765">
        <v>240001</v>
      </c>
      <c r="O1765">
        <v>100000</v>
      </c>
      <c r="P1765">
        <v>0</v>
      </c>
      <c r="Q1765">
        <v>0</v>
      </c>
      <c r="R1765">
        <v>0</v>
      </c>
    </row>
    <row r="1766" spans="1:18" x14ac:dyDescent="0.25">
      <c r="A1766" s="3">
        <v>43973</v>
      </c>
      <c r="B1766">
        <v>4000</v>
      </c>
      <c r="C1766">
        <v>500</v>
      </c>
      <c r="D1766">
        <v>100</v>
      </c>
      <c r="E1766">
        <v>0</v>
      </c>
      <c r="F1766">
        <v>13000</v>
      </c>
      <c r="G1766">
        <v>1000</v>
      </c>
      <c r="H1766">
        <v>2000</v>
      </c>
      <c r="I1766">
        <v>400</v>
      </c>
      <c r="J1766">
        <v>0</v>
      </c>
      <c r="K1766">
        <v>0</v>
      </c>
      <c r="L1766">
        <v>0</v>
      </c>
      <c r="M1766">
        <v>-8200</v>
      </c>
      <c r="N1766">
        <v>240001</v>
      </c>
      <c r="O1766">
        <v>100000</v>
      </c>
      <c r="P1766">
        <v>0</v>
      </c>
      <c r="Q1766">
        <v>0</v>
      </c>
      <c r="R1766">
        <v>0</v>
      </c>
    </row>
    <row r="1767" spans="1:18" x14ac:dyDescent="0.25">
      <c r="A1767" s="3">
        <v>43976</v>
      </c>
      <c r="B1767">
        <v>4000</v>
      </c>
      <c r="C1767">
        <v>500</v>
      </c>
      <c r="D1767">
        <v>100</v>
      </c>
      <c r="E1767">
        <v>0</v>
      </c>
      <c r="F1767">
        <v>13000</v>
      </c>
      <c r="G1767">
        <v>1000</v>
      </c>
      <c r="H1767">
        <v>2000</v>
      </c>
      <c r="I1767">
        <v>400</v>
      </c>
      <c r="J1767">
        <v>0</v>
      </c>
      <c r="K1767">
        <v>0</v>
      </c>
      <c r="L1767">
        <v>0</v>
      </c>
      <c r="M1767">
        <v>-8200</v>
      </c>
      <c r="N1767">
        <v>240001</v>
      </c>
      <c r="O1767">
        <v>100000</v>
      </c>
      <c r="P1767">
        <v>0</v>
      </c>
      <c r="Q1767">
        <v>0</v>
      </c>
      <c r="R1767">
        <v>0</v>
      </c>
    </row>
    <row r="1768" spans="1:18" x14ac:dyDescent="0.25">
      <c r="A1768" s="3">
        <v>43977</v>
      </c>
      <c r="B1768">
        <v>4000</v>
      </c>
      <c r="C1768">
        <v>500</v>
      </c>
      <c r="D1768">
        <v>100</v>
      </c>
      <c r="E1768">
        <v>0</v>
      </c>
      <c r="F1768">
        <v>13000</v>
      </c>
      <c r="G1768">
        <v>1000</v>
      </c>
      <c r="H1768">
        <v>2000</v>
      </c>
      <c r="I1768">
        <v>400</v>
      </c>
      <c r="J1768">
        <v>0</v>
      </c>
      <c r="K1768">
        <v>0</v>
      </c>
      <c r="L1768">
        <v>0</v>
      </c>
      <c r="M1768">
        <v>-8200</v>
      </c>
      <c r="N1768">
        <v>240001</v>
      </c>
      <c r="O1768">
        <v>100000</v>
      </c>
      <c r="P1768">
        <v>0</v>
      </c>
      <c r="Q1768">
        <v>0</v>
      </c>
      <c r="R1768">
        <v>0</v>
      </c>
    </row>
    <row r="1769" spans="1:18" x14ac:dyDescent="0.25">
      <c r="A1769" s="3">
        <v>43978</v>
      </c>
      <c r="B1769">
        <v>4000</v>
      </c>
      <c r="C1769">
        <v>500</v>
      </c>
      <c r="D1769">
        <v>100</v>
      </c>
      <c r="E1769">
        <v>0</v>
      </c>
      <c r="F1769">
        <v>13000</v>
      </c>
      <c r="G1769">
        <v>1000</v>
      </c>
      <c r="H1769">
        <v>2000</v>
      </c>
      <c r="I1769">
        <v>400</v>
      </c>
      <c r="J1769">
        <v>0</v>
      </c>
      <c r="K1769">
        <v>0</v>
      </c>
      <c r="L1769">
        <v>0</v>
      </c>
      <c r="M1769">
        <v>-8200</v>
      </c>
      <c r="N1769">
        <v>240001</v>
      </c>
      <c r="O1769">
        <v>100000</v>
      </c>
      <c r="P1769">
        <v>0</v>
      </c>
      <c r="Q1769">
        <v>0</v>
      </c>
      <c r="R1769">
        <v>0</v>
      </c>
    </row>
    <row r="1770" spans="1:18" x14ac:dyDescent="0.25">
      <c r="A1770" s="3">
        <v>43979</v>
      </c>
      <c r="B1770">
        <v>4000</v>
      </c>
      <c r="C1770">
        <v>500</v>
      </c>
      <c r="D1770">
        <v>100</v>
      </c>
      <c r="E1770">
        <v>0</v>
      </c>
      <c r="F1770">
        <v>13000</v>
      </c>
      <c r="G1770">
        <v>1000</v>
      </c>
      <c r="H1770">
        <v>2000</v>
      </c>
      <c r="I1770">
        <v>400</v>
      </c>
      <c r="J1770">
        <v>0</v>
      </c>
      <c r="K1770">
        <v>0</v>
      </c>
      <c r="L1770">
        <v>0</v>
      </c>
      <c r="M1770">
        <v>-8200</v>
      </c>
      <c r="N1770">
        <v>240001</v>
      </c>
      <c r="O1770">
        <v>100000</v>
      </c>
      <c r="P1770">
        <v>0</v>
      </c>
      <c r="Q1770">
        <v>0</v>
      </c>
      <c r="R1770">
        <v>0</v>
      </c>
    </row>
    <row r="1771" spans="1:18" x14ac:dyDescent="0.25">
      <c r="A1771" s="3">
        <v>43980</v>
      </c>
      <c r="B1771">
        <v>4000</v>
      </c>
      <c r="C1771">
        <v>500</v>
      </c>
      <c r="D1771">
        <v>100</v>
      </c>
      <c r="E1771">
        <v>0</v>
      </c>
      <c r="F1771">
        <v>13000</v>
      </c>
      <c r="G1771">
        <v>1000</v>
      </c>
      <c r="H1771">
        <v>2000</v>
      </c>
      <c r="I1771">
        <v>400</v>
      </c>
      <c r="J1771">
        <v>0</v>
      </c>
      <c r="K1771">
        <v>0</v>
      </c>
      <c r="L1771">
        <v>0</v>
      </c>
      <c r="M1771">
        <v>-8200</v>
      </c>
      <c r="N1771">
        <v>240001</v>
      </c>
      <c r="O1771">
        <v>100000</v>
      </c>
      <c r="P1771">
        <v>0</v>
      </c>
      <c r="Q1771">
        <v>0</v>
      </c>
      <c r="R1771">
        <v>0</v>
      </c>
    </row>
    <row r="1772" spans="1:18" x14ac:dyDescent="0.25">
      <c r="A1772" s="3">
        <v>43983</v>
      </c>
      <c r="B1772">
        <v>4000</v>
      </c>
      <c r="C1772">
        <v>500</v>
      </c>
      <c r="D1772">
        <v>100</v>
      </c>
      <c r="E1772">
        <v>0</v>
      </c>
      <c r="F1772">
        <v>13000</v>
      </c>
      <c r="G1772">
        <v>1000</v>
      </c>
      <c r="H1772">
        <v>2000</v>
      </c>
      <c r="I1772">
        <v>400</v>
      </c>
      <c r="J1772">
        <v>0</v>
      </c>
      <c r="K1772">
        <v>0</v>
      </c>
      <c r="L1772">
        <v>0</v>
      </c>
      <c r="M1772">
        <v>-8200</v>
      </c>
      <c r="N1772">
        <v>240001</v>
      </c>
      <c r="O1772">
        <v>100000</v>
      </c>
      <c r="P1772">
        <v>0</v>
      </c>
      <c r="Q1772">
        <v>0</v>
      </c>
      <c r="R1772">
        <v>0</v>
      </c>
    </row>
    <row r="1773" spans="1:18" x14ac:dyDescent="0.25">
      <c r="A1773" s="3">
        <v>43984</v>
      </c>
      <c r="B1773">
        <v>4000</v>
      </c>
      <c r="C1773">
        <v>500</v>
      </c>
      <c r="D1773">
        <v>100</v>
      </c>
      <c r="E1773">
        <v>0</v>
      </c>
      <c r="F1773">
        <v>13000</v>
      </c>
      <c r="G1773">
        <v>1000</v>
      </c>
      <c r="H1773">
        <v>2000</v>
      </c>
      <c r="I1773">
        <v>400</v>
      </c>
      <c r="J1773">
        <v>0</v>
      </c>
      <c r="K1773">
        <v>0</v>
      </c>
      <c r="L1773">
        <v>0</v>
      </c>
      <c r="M1773">
        <v>-8200</v>
      </c>
      <c r="N1773">
        <v>240001</v>
      </c>
      <c r="O1773">
        <v>100000</v>
      </c>
      <c r="P1773">
        <v>0</v>
      </c>
      <c r="Q1773">
        <v>0</v>
      </c>
      <c r="R1773">
        <v>0</v>
      </c>
    </row>
    <row r="1774" spans="1:18" x14ac:dyDescent="0.25">
      <c r="A1774" s="3">
        <v>43985</v>
      </c>
      <c r="B1774">
        <v>4000</v>
      </c>
      <c r="C1774">
        <v>500</v>
      </c>
      <c r="D1774">
        <v>100</v>
      </c>
      <c r="E1774">
        <v>0</v>
      </c>
      <c r="F1774">
        <v>13000</v>
      </c>
      <c r="G1774">
        <v>1000</v>
      </c>
      <c r="H1774">
        <v>2000</v>
      </c>
      <c r="I1774">
        <v>400</v>
      </c>
      <c r="J1774">
        <v>0</v>
      </c>
      <c r="K1774">
        <v>0</v>
      </c>
      <c r="L1774">
        <v>0</v>
      </c>
      <c r="M1774">
        <v>-8200</v>
      </c>
      <c r="N1774">
        <v>240001</v>
      </c>
      <c r="O1774">
        <v>100000</v>
      </c>
      <c r="P1774">
        <v>0</v>
      </c>
      <c r="Q1774">
        <v>0</v>
      </c>
      <c r="R1774">
        <v>0</v>
      </c>
    </row>
    <row r="1775" spans="1:18" x14ac:dyDescent="0.25">
      <c r="A1775" s="3">
        <v>43986</v>
      </c>
      <c r="B1775">
        <v>4000</v>
      </c>
      <c r="C1775">
        <v>500</v>
      </c>
      <c r="D1775">
        <v>100</v>
      </c>
      <c r="E1775">
        <v>0</v>
      </c>
      <c r="F1775">
        <v>13000</v>
      </c>
      <c r="G1775">
        <v>1000</v>
      </c>
      <c r="H1775">
        <v>2000</v>
      </c>
      <c r="I1775">
        <v>400</v>
      </c>
      <c r="J1775">
        <v>0</v>
      </c>
      <c r="K1775">
        <v>0</v>
      </c>
      <c r="L1775">
        <v>0</v>
      </c>
      <c r="M1775">
        <v>-8200</v>
      </c>
      <c r="N1775">
        <v>240001</v>
      </c>
      <c r="O1775">
        <v>100000</v>
      </c>
      <c r="P1775">
        <v>0</v>
      </c>
      <c r="Q1775">
        <v>0</v>
      </c>
      <c r="R1775">
        <v>0</v>
      </c>
    </row>
    <row r="1776" spans="1:18" x14ac:dyDescent="0.25">
      <c r="A1776" s="3">
        <v>43987</v>
      </c>
      <c r="B1776">
        <v>4000</v>
      </c>
      <c r="C1776">
        <v>500</v>
      </c>
      <c r="D1776">
        <v>100</v>
      </c>
      <c r="E1776">
        <v>0</v>
      </c>
      <c r="F1776">
        <v>13000</v>
      </c>
      <c r="G1776">
        <v>1000</v>
      </c>
      <c r="H1776">
        <v>2000</v>
      </c>
      <c r="I1776">
        <v>400</v>
      </c>
      <c r="J1776">
        <v>0</v>
      </c>
      <c r="K1776">
        <v>0</v>
      </c>
      <c r="L1776">
        <v>0</v>
      </c>
      <c r="M1776">
        <v>-8200</v>
      </c>
      <c r="N1776">
        <v>240001</v>
      </c>
      <c r="O1776">
        <v>100000</v>
      </c>
      <c r="P1776">
        <v>0</v>
      </c>
      <c r="Q1776">
        <v>0</v>
      </c>
      <c r="R1776">
        <v>0</v>
      </c>
    </row>
    <row r="1777" spans="1:18" x14ac:dyDescent="0.25">
      <c r="A1777" s="3">
        <v>43990</v>
      </c>
      <c r="B1777">
        <v>4000</v>
      </c>
      <c r="C1777">
        <v>500</v>
      </c>
      <c r="D1777">
        <v>100</v>
      </c>
      <c r="E1777">
        <v>0</v>
      </c>
      <c r="F1777">
        <v>13000</v>
      </c>
      <c r="G1777">
        <v>1000</v>
      </c>
      <c r="H1777">
        <v>2000</v>
      </c>
      <c r="I1777">
        <v>400</v>
      </c>
      <c r="J1777">
        <v>0</v>
      </c>
      <c r="K1777">
        <v>0</v>
      </c>
      <c r="L1777">
        <v>0</v>
      </c>
      <c r="M1777">
        <v>-8200</v>
      </c>
      <c r="N1777">
        <v>240001</v>
      </c>
      <c r="O1777">
        <v>100000</v>
      </c>
      <c r="P1777">
        <v>0</v>
      </c>
      <c r="Q1777">
        <v>0</v>
      </c>
      <c r="R1777">
        <v>0</v>
      </c>
    </row>
    <row r="1778" spans="1:18" x14ac:dyDescent="0.25">
      <c r="A1778" s="3">
        <v>43991</v>
      </c>
      <c r="B1778">
        <v>4000</v>
      </c>
      <c r="C1778">
        <v>500</v>
      </c>
      <c r="D1778">
        <v>100</v>
      </c>
      <c r="E1778">
        <v>0</v>
      </c>
      <c r="F1778">
        <v>13000</v>
      </c>
      <c r="G1778">
        <v>1000</v>
      </c>
      <c r="H1778">
        <v>2000</v>
      </c>
      <c r="I1778">
        <v>400</v>
      </c>
      <c r="J1778">
        <v>0</v>
      </c>
      <c r="K1778">
        <v>0</v>
      </c>
      <c r="L1778">
        <v>0</v>
      </c>
      <c r="M1778">
        <v>-8200</v>
      </c>
      <c r="N1778">
        <v>240001</v>
      </c>
      <c r="O1778">
        <v>100000</v>
      </c>
      <c r="P1778">
        <v>0</v>
      </c>
      <c r="Q1778">
        <v>0</v>
      </c>
      <c r="R1778">
        <v>0</v>
      </c>
    </row>
    <row r="1779" spans="1:18" x14ac:dyDescent="0.25">
      <c r="A1779" s="3">
        <v>43992</v>
      </c>
      <c r="B1779">
        <v>4000</v>
      </c>
      <c r="C1779">
        <v>500</v>
      </c>
      <c r="D1779">
        <v>100</v>
      </c>
      <c r="E1779">
        <v>0</v>
      </c>
      <c r="F1779">
        <v>13000</v>
      </c>
      <c r="G1779">
        <v>1000</v>
      </c>
      <c r="H1779">
        <v>2000</v>
      </c>
      <c r="I1779">
        <v>400</v>
      </c>
      <c r="J1779">
        <v>0</v>
      </c>
      <c r="K1779">
        <v>0</v>
      </c>
      <c r="L1779">
        <v>0</v>
      </c>
      <c r="M1779">
        <v>-8200</v>
      </c>
      <c r="N1779">
        <v>240001</v>
      </c>
      <c r="O1779">
        <v>100000</v>
      </c>
      <c r="P1779">
        <v>0</v>
      </c>
      <c r="Q1779">
        <v>0</v>
      </c>
      <c r="R1779">
        <v>0</v>
      </c>
    </row>
    <row r="1780" spans="1:18" x14ac:dyDescent="0.25">
      <c r="A1780" s="3">
        <v>43993</v>
      </c>
      <c r="B1780">
        <v>4000</v>
      </c>
      <c r="C1780">
        <v>500</v>
      </c>
      <c r="D1780">
        <v>100</v>
      </c>
      <c r="E1780">
        <v>0</v>
      </c>
      <c r="F1780">
        <v>13000</v>
      </c>
      <c r="G1780">
        <v>1000</v>
      </c>
      <c r="H1780">
        <v>2000</v>
      </c>
      <c r="I1780">
        <v>400</v>
      </c>
      <c r="J1780">
        <v>0</v>
      </c>
      <c r="K1780">
        <v>0</v>
      </c>
      <c r="L1780">
        <v>0</v>
      </c>
      <c r="M1780">
        <v>-8200</v>
      </c>
      <c r="N1780">
        <v>240001</v>
      </c>
      <c r="O1780">
        <v>100000</v>
      </c>
      <c r="P1780">
        <v>0</v>
      </c>
      <c r="Q1780">
        <v>0</v>
      </c>
      <c r="R1780">
        <v>0</v>
      </c>
    </row>
    <row r="1781" spans="1:18" x14ac:dyDescent="0.25">
      <c r="A1781" s="3">
        <v>43994</v>
      </c>
      <c r="B1781">
        <v>4000</v>
      </c>
      <c r="C1781">
        <v>500</v>
      </c>
      <c r="D1781">
        <v>100</v>
      </c>
      <c r="E1781">
        <v>0</v>
      </c>
      <c r="F1781">
        <v>13000</v>
      </c>
      <c r="G1781">
        <v>1000</v>
      </c>
      <c r="H1781">
        <v>2000</v>
      </c>
      <c r="I1781">
        <v>400</v>
      </c>
      <c r="J1781">
        <v>0</v>
      </c>
      <c r="K1781">
        <v>0</v>
      </c>
      <c r="L1781">
        <v>0</v>
      </c>
      <c r="M1781">
        <v>-8200</v>
      </c>
      <c r="N1781">
        <v>240001</v>
      </c>
      <c r="O1781">
        <v>100000</v>
      </c>
      <c r="P1781">
        <v>0</v>
      </c>
      <c r="Q1781">
        <v>0</v>
      </c>
      <c r="R1781">
        <v>0</v>
      </c>
    </row>
    <row r="1782" spans="1:18" x14ac:dyDescent="0.25">
      <c r="A1782" s="3">
        <v>43997</v>
      </c>
      <c r="B1782">
        <v>4000</v>
      </c>
      <c r="C1782">
        <v>500</v>
      </c>
      <c r="D1782">
        <v>100</v>
      </c>
      <c r="E1782">
        <v>0</v>
      </c>
      <c r="F1782">
        <v>13000</v>
      </c>
      <c r="G1782">
        <v>1000</v>
      </c>
      <c r="H1782">
        <v>2000</v>
      </c>
      <c r="I1782">
        <v>400</v>
      </c>
      <c r="J1782">
        <v>0</v>
      </c>
      <c r="K1782">
        <v>0</v>
      </c>
      <c r="L1782">
        <v>0</v>
      </c>
      <c r="M1782">
        <v>-8200</v>
      </c>
      <c r="N1782">
        <v>240001</v>
      </c>
      <c r="O1782">
        <v>100000</v>
      </c>
      <c r="P1782">
        <v>0</v>
      </c>
      <c r="Q1782">
        <v>0</v>
      </c>
      <c r="R1782">
        <v>0</v>
      </c>
    </row>
    <row r="1783" spans="1:18" x14ac:dyDescent="0.25">
      <c r="A1783" s="3">
        <v>43998</v>
      </c>
      <c r="B1783">
        <v>4000</v>
      </c>
      <c r="C1783">
        <v>500</v>
      </c>
      <c r="D1783">
        <v>100</v>
      </c>
      <c r="E1783">
        <v>0</v>
      </c>
      <c r="F1783">
        <v>13000</v>
      </c>
      <c r="G1783">
        <v>1000</v>
      </c>
      <c r="H1783">
        <v>2000</v>
      </c>
      <c r="I1783">
        <v>400</v>
      </c>
      <c r="J1783">
        <v>0</v>
      </c>
      <c r="K1783">
        <v>0</v>
      </c>
      <c r="L1783">
        <v>0</v>
      </c>
      <c r="M1783">
        <v>-8200</v>
      </c>
      <c r="N1783">
        <v>240001</v>
      </c>
      <c r="O1783">
        <v>100000</v>
      </c>
      <c r="P1783">
        <v>0</v>
      </c>
      <c r="Q1783">
        <v>0</v>
      </c>
      <c r="R1783">
        <v>0</v>
      </c>
    </row>
    <row r="1784" spans="1:18" x14ac:dyDescent="0.25">
      <c r="A1784" s="3">
        <v>43999</v>
      </c>
      <c r="B1784">
        <v>4000</v>
      </c>
      <c r="C1784">
        <v>500</v>
      </c>
      <c r="D1784">
        <v>100</v>
      </c>
      <c r="E1784">
        <v>0</v>
      </c>
      <c r="F1784">
        <v>13000</v>
      </c>
      <c r="G1784">
        <v>1000</v>
      </c>
      <c r="H1784">
        <v>2000</v>
      </c>
      <c r="I1784">
        <v>400</v>
      </c>
      <c r="J1784">
        <v>0</v>
      </c>
      <c r="K1784">
        <v>0</v>
      </c>
      <c r="L1784">
        <v>0</v>
      </c>
      <c r="M1784">
        <v>-8200</v>
      </c>
      <c r="N1784">
        <v>240001</v>
      </c>
      <c r="O1784">
        <v>100000</v>
      </c>
      <c r="P1784">
        <v>0</v>
      </c>
      <c r="Q1784">
        <v>0</v>
      </c>
      <c r="R1784">
        <v>0</v>
      </c>
    </row>
    <row r="1785" spans="1:18" x14ac:dyDescent="0.25">
      <c r="A1785" s="3">
        <v>44000</v>
      </c>
      <c r="B1785">
        <v>4000</v>
      </c>
      <c r="C1785">
        <v>500</v>
      </c>
      <c r="D1785">
        <v>100</v>
      </c>
      <c r="E1785">
        <v>0</v>
      </c>
      <c r="F1785">
        <v>13000</v>
      </c>
      <c r="G1785">
        <v>1000</v>
      </c>
      <c r="H1785">
        <v>2000</v>
      </c>
      <c r="I1785">
        <v>400</v>
      </c>
      <c r="J1785">
        <v>0</v>
      </c>
      <c r="K1785">
        <v>0</v>
      </c>
      <c r="L1785">
        <v>0</v>
      </c>
      <c r="M1785">
        <v>-8200</v>
      </c>
      <c r="N1785">
        <v>240001</v>
      </c>
      <c r="O1785">
        <v>100000</v>
      </c>
      <c r="P1785">
        <v>0</v>
      </c>
      <c r="Q1785">
        <v>0</v>
      </c>
      <c r="R1785">
        <v>0</v>
      </c>
    </row>
    <row r="1786" spans="1:18" x14ac:dyDescent="0.25">
      <c r="A1786" s="3">
        <v>44001</v>
      </c>
      <c r="B1786">
        <v>4000</v>
      </c>
      <c r="C1786">
        <v>500</v>
      </c>
      <c r="D1786">
        <v>100</v>
      </c>
      <c r="E1786">
        <v>0</v>
      </c>
      <c r="F1786">
        <v>13000</v>
      </c>
      <c r="G1786">
        <v>1000</v>
      </c>
      <c r="H1786">
        <v>2000</v>
      </c>
      <c r="I1786">
        <v>400</v>
      </c>
      <c r="J1786">
        <v>0</v>
      </c>
      <c r="K1786">
        <v>0</v>
      </c>
      <c r="L1786">
        <v>0</v>
      </c>
      <c r="M1786">
        <v>-8200</v>
      </c>
      <c r="N1786">
        <v>240001</v>
      </c>
      <c r="O1786">
        <v>100000</v>
      </c>
      <c r="P1786">
        <v>0</v>
      </c>
      <c r="Q1786">
        <v>0</v>
      </c>
      <c r="R1786">
        <v>0</v>
      </c>
    </row>
    <row r="1787" spans="1:18" x14ac:dyDescent="0.25">
      <c r="A1787" s="3">
        <v>44004</v>
      </c>
      <c r="B1787">
        <v>4000</v>
      </c>
      <c r="C1787">
        <v>500</v>
      </c>
      <c r="D1787">
        <v>100</v>
      </c>
      <c r="E1787">
        <v>0</v>
      </c>
      <c r="F1787">
        <v>13000</v>
      </c>
      <c r="G1787">
        <v>1000</v>
      </c>
      <c r="H1787">
        <v>2000</v>
      </c>
      <c r="I1787">
        <v>400</v>
      </c>
      <c r="J1787">
        <v>0</v>
      </c>
      <c r="K1787">
        <v>0</v>
      </c>
      <c r="L1787">
        <v>0</v>
      </c>
      <c r="M1787">
        <v>-8200</v>
      </c>
      <c r="N1787">
        <v>240001</v>
      </c>
      <c r="O1787">
        <v>100000</v>
      </c>
      <c r="P1787">
        <v>0</v>
      </c>
      <c r="Q1787">
        <v>0</v>
      </c>
      <c r="R1787">
        <v>0</v>
      </c>
    </row>
    <row r="1788" spans="1:18" x14ac:dyDescent="0.25">
      <c r="A1788" s="3">
        <v>44005</v>
      </c>
      <c r="B1788">
        <v>4000</v>
      </c>
      <c r="C1788">
        <v>500</v>
      </c>
      <c r="D1788">
        <v>100</v>
      </c>
      <c r="E1788">
        <v>0</v>
      </c>
      <c r="F1788">
        <v>13000</v>
      </c>
      <c r="G1788">
        <v>1000</v>
      </c>
      <c r="H1788">
        <v>2000</v>
      </c>
      <c r="I1788">
        <v>400</v>
      </c>
      <c r="J1788">
        <v>0</v>
      </c>
      <c r="K1788">
        <v>0</v>
      </c>
      <c r="L1788">
        <v>0</v>
      </c>
      <c r="M1788">
        <v>-8200</v>
      </c>
      <c r="N1788">
        <v>240001</v>
      </c>
      <c r="O1788">
        <v>100000</v>
      </c>
      <c r="P1788">
        <v>0</v>
      </c>
      <c r="Q1788">
        <v>0</v>
      </c>
      <c r="R1788">
        <v>0</v>
      </c>
    </row>
    <row r="1789" spans="1:18" x14ac:dyDescent="0.25">
      <c r="A1789" s="3">
        <v>44006</v>
      </c>
      <c r="B1789">
        <v>4000</v>
      </c>
      <c r="C1789">
        <v>500</v>
      </c>
      <c r="D1789">
        <v>100</v>
      </c>
      <c r="E1789">
        <v>0</v>
      </c>
      <c r="F1789">
        <v>13000</v>
      </c>
      <c r="G1789">
        <v>1000</v>
      </c>
      <c r="H1789">
        <v>2000</v>
      </c>
      <c r="I1789">
        <v>400</v>
      </c>
      <c r="J1789">
        <v>0</v>
      </c>
      <c r="K1789">
        <v>0</v>
      </c>
      <c r="L1789">
        <v>0</v>
      </c>
      <c r="M1789">
        <v>-8200</v>
      </c>
      <c r="N1789">
        <v>240001</v>
      </c>
      <c r="O1789">
        <v>100000</v>
      </c>
      <c r="P1789">
        <v>0</v>
      </c>
      <c r="Q1789">
        <v>0</v>
      </c>
      <c r="R1789">
        <v>0</v>
      </c>
    </row>
    <row r="1790" spans="1:18" x14ac:dyDescent="0.25">
      <c r="A1790" s="3">
        <v>44007</v>
      </c>
      <c r="B1790">
        <v>4000</v>
      </c>
      <c r="C1790">
        <v>500</v>
      </c>
      <c r="D1790">
        <v>100</v>
      </c>
      <c r="E1790">
        <v>0</v>
      </c>
      <c r="F1790">
        <v>13000</v>
      </c>
      <c r="G1790">
        <v>1000</v>
      </c>
      <c r="H1790">
        <v>2000</v>
      </c>
      <c r="I1790">
        <v>400</v>
      </c>
      <c r="J1790">
        <v>0</v>
      </c>
      <c r="K1790">
        <v>0</v>
      </c>
      <c r="L1790">
        <v>0</v>
      </c>
      <c r="M1790">
        <v>-8200</v>
      </c>
      <c r="N1790">
        <v>240001</v>
      </c>
      <c r="O1790">
        <v>100000</v>
      </c>
      <c r="P1790">
        <v>0</v>
      </c>
      <c r="Q1790">
        <v>0</v>
      </c>
      <c r="R1790">
        <v>0</v>
      </c>
    </row>
    <row r="1791" spans="1:18" x14ac:dyDescent="0.25">
      <c r="A1791" s="3">
        <v>44008</v>
      </c>
      <c r="B1791">
        <v>4000</v>
      </c>
      <c r="C1791">
        <v>500</v>
      </c>
      <c r="D1791">
        <v>100</v>
      </c>
      <c r="E1791">
        <v>0</v>
      </c>
      <c r="F1791">
        <v>13000</v>
      </c>
      <c r="G1791">
        <v>1000</v>
      </c>
      <c r="H1791">
        <v>2000</v>
      </c>
      <c r="I1791">
        <v>400</v>
      </c>
      <c r="J1791">
        <v>0</v>
      </c>
      <c r="K1791">
        <v>0</v>
      </c>
      <c r="L1791">
        <v>0</v>
      </c>
      <c r="M1791">
        <v>-8200</v>
      </c>
      <c r="N1791">
        <v>240001</v>
      </c>
      <c r="O1791">
        <v>100000</v>
      </c>
      <c r="P1791">
        <v>0</v>
      </c>
      <c r="Q1791">
        <v>0</v>
      </c>
      <c r="R1791">
        <v>0</v>
      </c>
    </row>
    <row r="1792" spans="1:18" x14ac:dyDescent="0.25">
      <c r="A1792" s="3">
        <v>44011</v>
      </c>
      <c r="B1792">
        <v>4000</v>
      </c>
      <c r="C1792">
        <v>500</v>
      </c>
      <c r="D1792">
        <v>100</v>
      </c>
      <c r="E1792">
        <v>0</v>
      </c>
      <c r="F1792">
        <v>13000</v>
      </c>
      <c r="G1792">
        <v>1000</v>
      </c>
      <c r="H1792">
        <v>2000</v>
      </c>
      <c r="I1792">
        <v>400</v>
      </c>
      <c r="J1792">
        <v>0</v>
      </c>
      <c r="K1792">
        <v>0</v>
      </c>
      <c r="L1792">
        <v>0</v>
      </c>
      <c r="M1792">
        <v>-8200</v>
      </c>
      <c r="N1792">
        <v>240001</v>
      </c>
      <c r="O1792">
        <v>100000</v>
      </c>
      <c r="P1792">
        <v>0</v>
      </c>
      <c r="Q1792">
        <v>0</v>
      </c>
      <c r="R1792">
        <v>0</v>
      </c>
    </row>
    <row r="1793" spans="1:18" x14ac:dyDescent="0.25">
      <c r="A1793" s="3">
        <v>44012</v>
      </c>
      <c r="B1793">
        <v>4000</v>
      </c>
      <c r="C1793">
        <v>500</v>
      </c>
      <c r="D1793">
        <v>100</v>
      </c>
      <c r="E1793">
        <v>0</v>
      </c>
      <c r="F1793">
        <v>13000</v>
      </c>
      <c r="G1793">
        <v>1000</v>
      </c>
      <c r="H1793">
        <v>2000</v>
      </c>
      <c r="I1793">
        <v>400</v>
      </c>
      <c r="J1793">
        <v>0</v>
      </c>
      <c r="K1793">
        <v>0</v>
      </c>
      <c r="L1793">
        <v>0</v>
      </c>
      <c r="M1793">
        <v>-8200</v>
      </c>
      <c r="N1793">
        <v>240001</v>
      </c>
      <c r="O1793">
        <v>100000</v>
      </c>
      <c r="P1793">
        <v>0</v>
      </c>
      <c r="Q1793">
        <v>0</v>
      </c>
      <c r="R1793">
        <v>0</v>
      </c>
    </row>
    <row r="1794" spans="1:18" x14ac:dyDescent="0.25">
      <c r="A1794" s="3">
        <v>44013</v>
      </c>
      <c r="B1794">
        <v>4000</v>
      </c>
      <c r="C1794">
        <v>500</v>
      </c>
      <c r="D1794">
        <v>100</v>
      </c>
      <c r="E1794">
        <v>0</v>
      </c>
      <c r="F1794">
        <v>13000</v>
      </c>
      <c r="G1794">
        <v>1000</v>
      </c>
      <c r="H1794">
        <v>2000</v>
      </c>
      <c r="I1794">
        <v>400</v>
      </c>
      <c r="J1794">
        <v>0</v>
      </c>
      <c r="K1794">
        <v>0</v>
      </c>
      <c r="L1794">
        <v>0</v>
      </c>
      <c r="M1794">
        <v>-8200</v>
      </c>
      <c r="N1794">
        <v>240001</v>
      </c>
      <c r="O1794">
        <v>100000</v>
      </c>
      <c r="P1794">
        <v>0</v>
      </c>
      <c r="Q1794">
        <v>0</v>
      </c>
      <c r="R1794">
        <v>0</v>
      </c>
    </row>
    <row r="1795" spans="1:18" x14ac:dyDescent="0.25">
      <c r="A1795" s="3">
        <v>44014</v>
      </c>
      <c r="B1795">
        <v>4000</v>
      </c>
      <c r="C1795">
        <v>500</v>
      </c>
      <c r="D1795">
        <v>100</v>
      </c>
      <c r="E1795">
        <v>0</v>
      </c>
      <c r="F1795">
        <v>13000</v>
      </c>
      <c r="G1795">
        <v>1000</v>
      </c>
      <c r="H1795">
        <v>2000</v>
      </c>
      <c r="I1795">
        <v>400</v>
      </c>
      <c r="J1795">
        <v>0</v>
      </c>
      <c r="K1795">
        <v>0</v>
      </c>
      <c r="L1795">
        <v>0</v>
      </c>
      <c r="M1795">
        <v>-8200</v>
      </c>
      <c r="N1795">
        <v>240001</v>
      </c>
      <c r="O1795">
        <v>100000</v>
      </c>
      <c r="P1795">
        <v>0</v>
      </c>
      <c r="Q1795">
        <v>0</v>
      </c>
      <c r="R1795">
        <v>0</v>
      </c>
    </row>
    <row r="1796" spans="1:18" x14ac:dyDescent="0.25">
      <c r="A1796" s="3">
        <v>44015</v>
      </c>
      <c r="B1796">
        <v>4000</v>
      </c>
      <c r="C1796">
        <v>500</v>
      </c>
      <c r="D1796">
        <v>100</v>
      </c>
      <c r="E1796">
        <v>0</v>
      </c>
      <c r="F1796">
        <v>13000</v>
      </c>
      <c r="G1796">
        <v>1000</v>
      </c>
      <c r="H1796">
        <v>2000</v>
      </c>
      <c r="I1796">
        <v>400</v>
      </c>
      <c r="J1796">
        <v>0</v>
      </c>
      <c r="K1796">
        <v>0</v>
      </c>
      <c r="L1796">
        <v>0</v>
      </c>
      <c r="M1796">
        <v>-8200</v>
      </c>
      <c r="N1796">
        <v>240001</v>
      </c>
      <c r="O1796">
        <v>100000</v>
      </c>
      <c r="P1796">
        <v>0</v>
      </c>
      <c r="Q1796">
        <v>0</v>
      </c>
      <c r="R1796">
        <v>0</v>
      </c>
    </row>
    <row r="1797" spans="1:18" x14ac:dyDescent="0.25">
      <c r="A1797" s="3">
        <v>44018</v>
      </c>
      <c r="B1797">
        <v>4000</v>
      </c>
      <c r="C1797">
        <v>500</v>
      </c>
      <c r="D1797">
        <v>100</v>
      </c>
      <c r="E1797">
        <v>0</v>
      </c>
      <c r="F1797">
        <v>13000</v>
      </c>
      <c r="G1797">
        <v>1000</v>
      </c>
      <c r="H1797">
        <v>2000</v>
      </c>
      <c r="I1797">
        <v>400</v>
      </c>
      <c r="J1797">
        <v>0</v>
      </c>
      <c r="K1797">
        <v>0</v>
      </c>
      <c r="L1797">
        <v>0</v>
      </c>
      <c r="M1797">
        <v>-8200</v>
      </c>
      <c r="N1797">
        <v>240001</v>
      </c>
      <c r="O1797">
        <v>100000</v>
      </c>
      <c r="P1797">
        <v>0</v>
      </c>
      <c r="Q1797">
        <v>0</v>
      </c>
      <c r="R1797">
        <v>0</v>
      </c>
    </row>
    <row r="1798" spans="1:18" x14ac:dyDescent="0.25">
      <c r="A1798" s="3">
        <v>44019</v>
      </c>
      <c r="B1798">
        <v>4000</v>
      </c>
      <c r="C1798">
        <v>500</v>
      </c>
      <c r="D1798">
        <v>100</v>
      </c>
      <c r="E1798">
        <v>0</v>
      </c>
      <c r="F1798">
        <v>13000</v>
      </c>
      <c r="G1798">
        <v>1000</v>
      </c>
      <c r="H1798">
        <v>2000</v>
      </c>
      <c r="I1798">
        <v>400</v>
      </c>
      <c r="J1798">
        <v>0</v>
      </c>
      <c r="K1798">
        <v>0</v>
      </c>
      <c r="L1798">
        <v>0</v>
      </c>
      <c r="M1798">
        <v>-8200</v>
      </c>
      <c r="N1798">
        <v>240001</v>
      </c>
      <c r="O1798">
        <v>100000</v>
      </c>
      <c r="P1798">
        <v>0</v>
      </c>
      <c r="Q1798">
        <v>0</v>
      </c>
      <c r="R1798">
        <v>0</v>
      </c>
    </row>
    <row r="1799" spans="1:18" x14ac:dyDescent="0.25">
      <c r="A1799" s="3">
        <v>44020</v>
      </c>
      <c r="B1799">
        <v>4000</v>
      </c>
      <c r="C1799">
        <v>500</v>
      </c>
      <c r="D1799">
        <v>100</v>
      </c>
      <c r="E1799">
        <v>0</v>
      </c>
      <c r="F1799">
        <v>13000</v>
      </c>
      <c r="G1799">
        <v>1000</v>
      </c>
      <c r="H1799">
        <v>2000</v>
      </c>
      <c r="I1799">
        <v>400</v>
      </c>
      <c r="J1799">
        <v>0</v>
      </c>
      <c r="K1799">
        <v>0</v>
      </c>
      <c r="L1799">
        <v>0</v>
      </c>
      <c r="M1799">
        <v>-8200</v>
      </c>
      <c r="N1799">
        <v>240001</v>
      </c>
      <c r="O1799">
        <v>100000</v>
      </c>
      <c r="P1799">
        <v>0</v>
      </c>
      <c r="Q1799">
        <v>0</v>
      </c>
      <c r="R1799">
        <v>0</v>
      </c>
    </row>
    <row r="1800" spans="1:18" x14ac:dyDescent="0.25">
      <c r="A1800" s="3">
        <v>44021</v>
      </c>
      <c r="B1800">
        <v>4000</v>
      </c>
      <c r="C1800">
        <v>500</v>
      </c>
      <c r="D1800">
        <v>100</v>
      </c>
      <c r="E1800">
        <v>0</v>
      </c>
      <c r="F1800">
        <v>13000</v>
      </c>
      <c r="G1800">
        <v>1000</v>
      </c>
      <c r="H1800">
        <v>2000</v>
      </c>
      <c r="I1800">
        <v>400</v>
      </c>
      <c r="J1800">
        <v>0</v>
      </c>
      <c r="K1800">
        <v>0</v>
      </c>
      <c r="L1800">
        <v>0</v>
      </c>
      <c r="M1800">
        <v>-8200</v>
      </c>
      <c r="N1800">
        <v>240001</v>
      </c>
      <c r="O1800">
        <v>100000</v>
      </c>
      <c r="P1800">
        <v>0</v>
      </c>
      <c r="Q1800">
        <v>0</v>
      </c>
      <c r="R1800">
        <v>0</v>
      </c>
    </row>
    <row r="1801" spans="1:18" x14ac:dyDescent="0.25">
      <c r="A1801" s="3">
        <v>44022</v>
      </c>
      <c r="B1801">
        <v>4000</v>
      </c>
      <c r="C1801">
        <v>500</v>
      </c>
      <c r="D1801">
        <v>100</v>
      </c>
      <c r="E1801">
        <v>0</v>
      </c>
      <c r="F1801">
        <v>13000</v>
      </c>
      <c r="G1801">
        <v>1000</v>
      </c>
      <c r="H1801">
        <v>2000</v>
      </c>
      <c r="I1801">
        <v>400</v>
      </c>
      <c r="J1801">
        <v>0</v>
      </c>
      <c r="K1801">
        <v>0</v>
      </c>
      <c r="L1801">
        <v>0</v>
      </c>
      <c r="M1801">
        <v>-8200</v>
      </c>
      <c r="N1801">
        <v>240001</v>
      </c>
      <c r="O1801">
        <v>100000</v>
      </c>
      <c r="P1801">
        <v>0</v>
      </c>
      <c r="Q1801">
        <v>0</v>
      </c>
      <c r="R1801">
        <v>0</v>
      </c>
    </row>
    <row r="1802" spans="1:18" x14ac:dyDescent="0.25">
      <c r="A1802" s="3">
        <v>44025</v>
      </c>
      <c r="B1802">
        <v>4000</v>
      </c>
      <c r="C1802">
        <v>500</v>
      </c>
      <c r="D1802">
        <v>100</v>
      </c>
      <c r="E1802">
        <v>0</v>
      </c>
      <c r="F1802">
        <v>13000</v>
      </c>
      <c r="G1802">
        <v>1000</v>
      </c>
      <c r="H1802">
        <v>2000</v>
      </c>
      <c r="I1802">
        <v>400</v>
      </c>
      <c r="J1802">
        <v>0</v>
      </c>
      <c r="K1802">
        <v>0</v>
      </c>
      <c r="L1802">
        <v>0</v>
      </c>
      <c r="M1802">
        <v>-8200</v>
      </c>
      <c r="N1802">
        <v>240001</v>
      </c>
      <c r="O1802">
        <v>100000</v>
      </c>
      <c r="P1802">
        <v>0</v>
      </c>
      <c r="Q1802">
        <v>0</v>
      </c>
      <c r="R1802">
        <v>0</v>
      </c>
    </row>
    <row r="1803" spans="1:18" x14ac:dyDescent="0.25">
      <c r="A1803" s="3">
        <v>44026</v>
      </c>
      <c r="B1803">
        <v>4000</v>
      </c>
      <c r="C1803">
        <v>500</v>
      </c>
      <c r="D1803">
        <v>100</v>
      </c>
      <c r="E1803">
        <v>0</v>
      </c>
      <c r="F1803">
        <v>13000</v>
      </c>
      <c r="G1803">
        <v>1000</v>
      </c>
      <c r="H1803">
        <v>2000</v>
      </c>
      <c r="I1803">
        <v>400</v>
      </c>
      <c r="J1803">
        <v>0</v>
      </c>
      <c r="K1803">
        <v>0</v>
      </c>
      <c r="L1803">
        <v>0</v>
      </c>
      <c r="M1803">
        <v>-8200</v>
      </c>
      <c r="N1803">
        <v>240001</v>
      </c>
      <c r="O1803">
        <v>100000</v>
      </c>
      <c r="P1803">
        <v>0</v>
      </c>
      <c r="Q1803">
        <v>0</v>
      </c>
      <c r="R1803">
        <v>0</v>
      </c>
    </row>
    <row r="1804" spans="1:18" x14ac:dyDescent="0.25">
      <c r="A1804" s="3">
        <v>44027</v>
      </c>
      <c r="B1804">
        <v>4000</v>
      </c>
      <c r="C1804">
        <v>500</v>
      </c>
      <c r="D1804">
        <v>100</v>
      </c>
      <c r="E1804">
        <v>0</v>
      </c>
      <c r="F1804">
        <v>13000</v>
      </c>
      <c r="G1804">
        <v>1000</v>
      </c>
      <c r="H1804">
        <v>2000</v>
      </c>
      <c r="I1804">
        <v>400</v>
      </c>
      <c r="J1804">
        <v>0</v>
      </c>
      <c r="K1804">
        <v>0</v>
      </c>
      <c r="L1804">
        <v>0</v>
      </c>
      <c r="M1804">
        <v>-8200</v>
      </c>
      <c r="N1804">
        <v>240001</v>
      </c>
      <c r="O1804">
        <v>100000</v>
      </c>
      <c r="P1804">
        <v>0</v>
      </c>
      <c r="Q1804">
        <v>0</v>
      </c>
      <c r="R1804">
        <v>0</v>
      </c>
    </row>
    <row r="1805" spans="1:18" x14ac:dyDescent="0.25">
      <c r="A1805" s="3">
        <v>44028</v>
      </c>
      <c r="B1805">
        <v>4000</v>
      </c>
      <c r="C1805">
        <v>500</v>
      </c>
      <c r="D1805">
        <v>100</v>
      </c>
      <c r="E1805">
        <v>0</v>
      </c>
      <c r="F1805">
        <v>13000</v>
      </c>
      <c r="G1805">
        <v>1000</v>
      </c>
      <c r="H1805">
        <v>2000</v>
      </c>
      <c r="I1805">
        <v>400</v>
      </c>
      <c r="J1805">
        <v>0</v>
      </c>
      <c r="K1805">
        <v>0</v>
      </c>
      <c r="L1805">
        <v>0</v>
      </c>
      <c r="M1805">
        <v>-8200</v>
      </c>
      <c r="N1805">
        <v>240001</v>
      </c>
      <c r="O1805">
        <v>100000</v>
      </c>
      <c r="P1805">
        <v>0</v>
      </c>
      <c r="Q1805">
        <v>0</v>
      </c>
      <c r="R1805">
        <v>0</v>
      </c>
    </row>
    <row r="1806" spans="1:18" x14ac:dyDescent="0.25">
      <c r="A1806" s="3">
        <v>44029</v>
      </c>
      <c r="B1806">
        <v>4000</v>
      </c>
      <c r="C1806">
        <v>500</v>
      </c>
      <c r="D1806">
        <v>100</v>
      </c>
      <c r="E1806">
        <v>0</v>
      </c>
      <c r="F1806">
        <v>13000</v>
      </c>
      <c r="G1806">
        <v>1000</v>
      </c>
      <c r="H1806">
        <v>2000</v>
      </c>
      <c r="I1806">
        <v>400</v>
      </c>
      <c r="J1806">
        <v>0</v>
      </c>
      <c r="K1806">
        <v>0</v>
      </c>
      <c r="L1806">
        <v>0</v>
      </c>
      <c r="M1806">
        <v>-8200</v>
      </c>
      <c r="N1806">
        <v>240001</v>
      </c>
      <c r="O1806">
        <v>100000</v>
      </c>
      <c r="P1806">
        <v>0</v>
      </c>
      <c r="Q1806">
        <v>0</v>
      </c>
      <c r="R1806">
        <v>0</v>
      </c>
    </row>
    <row r="1807" spans="1:18" x14ac:dyDescent="0.25">
      <c r="A1807" s="3">
        <v>44032</v>
      </c>
      <c r="B1807">
        <v>4000</v>
      </c>
      <c r="C1807">
        <v>500</v>
      </c>
      <c r="D1807">
        <v>100</v>
      </c>
      <c r="E1807">
        <v>0</v>
      </c>
      <c r="F1807">
        <v>13000</v>
      </c>
      <c r="G1807">
        <v>1000</v>
      </c>
      <c r="H1807">
        <v>2000</v>
      </c>
      <c r="I1807">
        <v>400</v>
      </c>
      <c r="J1807">
        <v>0</v>
      </c>
      <c r="K1807">
        <v>0</v>
      </c>
      <c r="L1807">
        <v>0</v>
      </c>
      <c r="M1807">
        <v>-8200</v>
      </c>
      <c r="N1807">
        <v>240001</v>
      </c>
      <c r="O1807">
        <v>100000</v>
      </c>
      <c r="P1807">
        <v>0</v>
      </c>
      <c r="Q1807">
        <v>0</v>
      </c>
      <c r="R1807">
        <v>0</v>
      </c>
    </row>
    <row r="1808" spans="1:18" x14ac:dyDescent="0.25">
      <c r="A1808" s="3">
        <v>44033</v>
      </c>
      <c r="B1808">
        <v>4000</v>
      </c>
      <c r="C1808">
        <v>500</v>
      </c>
      <c r="D1808">
        <v>100</v>
      </c>
      <c r="E1808">
        <v>0</v>
      </c>
      <c r="F1808">
        <v>13000</v>
      </c>
      <c r="G1808">
        <v>1000</v>
      </c>
      <c r="H1808">
        <v>2000</v>
      </c>
      <c r="I1808">
        <v>400</v>
      </c>
      <c r="J1808">
        <v>0</v>
      </c>
      <c r="K1808">
        <v>0</v>
      </c>
      <c r="L1808">
        <v>0</v>
      </c>
      <c r="M1808">
        <v>-8200</v>
      </c>
      <c r="N1808">
        <v>240001</v>
      </c>
      <c r="O1808">
        <v>100000</v>
      </c>
      <c r="P1808">
        <v>0</v>
      </c>
      <c r="Q1808">
        <v>0</v>
      </c>
      <c r="R1808">
        <v>0</v>
      </c>
    </row>
    <row r="1809" spans="1:18" x14ac:dyDescent="0.25">
      <c r="A1809" s="3">
        <v>44034</v>
      </c>
      <c r="B1809">
        <v>4000</v>
      </c>
      <c r="C1809">
        <v>500</v>
      </c>
      <c r="D1809">
        <v>100</v>
      </c>
      <c r="E1809">
        <v>0</v>
      </c>
      <c r="F1809">
        <v>13000</v>
      </c>
      <c r="G1809">
        <v>1000</v>
      </c>
      <c r="H1809">
        <v>2000</v>
      </c>
      <c r="I1809">
        <v>400</v>
      </c>
      <c r="J1809">
        <v>0</v>
      </c>
      <c r="K1809">
        <v>0</v>
      </c>
      <c r="L1809">
        <v>0</v>
      </c>
      <c r="M1809">
        <v>-8200</v>
      </c>
      <c r="N1809">
        <v>240001</v>
      </c>
      <c r="O1809">
        <v>100000</v>
      </c>
      <c r="P1809">
        <v>0</v>
      </c>
      <c r="Q1809">
        <v>0</v>
      </c>
      <c r="R1809">
        <v>0</v>
      </c>
    </row>
    <row r="1810" spans="1:18" x14ac:dyDescent="0.25">
      <c r="A1810" s="3">
        <v>44035</v>
      </c>
      <c r="B1810">
        <v>4000</v>
      </c>
      <c r="C1810">
        <v>500</v>
      </c>
      <c r="D1810">
        <v>100</v>
      </c>
      <c r="E1810">
        <v>0</v>
      </c>
      <c r="F1810">
        <v>13000</v>
      </c>
      <c r="G1810">
        <v>1000</v>
      </c>
      <c r="H1810">
        <v>2000</v>
      </c>
      <c r="I1810">
        <v>400</v>
      </c>
      <c r="J1810">
        <v>0</v>
      </c>
      <c r="K1810">
        <v>0</v>
      </c>
      <c r="L1810">
        <v>0</v>
      </c>
      <c r="M1810">
        <v>-8200</v>
      </c>
      <c r="N1810">
        <v>240001</v>
      </c>
      <c r="O1810">
        <v>100000</v>
      </c>
      <c r="P1810">
        <v>0</v>
      </c>
      <c r="Q1810">
        <v>0</v>
      </c>
      <c r="R1810">
        <v>0</v>
      </c>
    </row>
    <row r="1811" spans="1:18" x14ac:dyDescent="0.25">
      <c r="A1811" s="3">
        <v>44036</v>
      </c>
      <c r="B1811">
        <v>4000</v>
      </c>
      <c r="C1811">
        <v>500</v>
      </c>
      <c r="D1811">
        <v>100</v>
      </c>
      <c r="E1811">
        <v>0</v>
      </c>
      <c r="F1811">
        <v>13000</v>
      </c>
      <c r="G1811">
        <v>1000</v>
      </c>
      <c r="H1811">
        <v>2000</v>
      </c>
      <c r="I1811">
        <v>400</v>
      </c>
      <c r="J1811">
        <v>0</v>
      </c>
      <c r="K1811">
        <v>0</v>
      </c>
      <c r="L1811">
        <v>0</v>
      </c>
      <c r="M1811">
        <v>-8200</v>
      </c>
      <c r="N1811">
        <v>240001</v>
      </c>
      <c r="O1811">
        <v>100000</v>
      </c>
      <c r="P1811">
        <v>0</v>
      </c>
      <c r="Q1811">
        <v>0</v>
      </c>
      <c r="R1811">
        <v>0</v>
      </c>
    </row>
    <row r="1812" spans="1:18" x14ac:dyDescent="0.25">
      <c r="A1812" s="3">
        <v>44039</v>
      </c>
      <c r="B1812">
        <v>4000</v>
      </c>
      <c r="C1812">
        <v>500</v>
      </c>
      <c r="D1812">
        <v>100</v>
      </c>
      <c r="E1812">
        <v>0</v>
      </c>
      <c r="F1812">
        <v>13000</v>
      </c>
      <c r="G1812">
        <v>1000</v>
      </c>
      <c r="H1812">
        <v>2000</v>
      </c>
      <c r="I1812">
        <v>400</v>
      </c>
      <c r="J1812">
        <v>0</v>
      </c>
      <c r="K1812">
        <v>0</v>
      </c>
      <c r="L1812">
        <v>0</v>
      </c>
      <c r="M1812">
        <v>-8200</v>
      </c>
      <c r="N1812">
        <v>240001</v>
      </c>
      <c r="O1812">
        <v>100000</v>
      </c>
      <c r="P1812">
        <v>0</v>
      </c>
      <c r="Q1812">
        <v>0</v>
      </c>
      <c r="R1812">
        <v>0</v>
      </c>
    </row>
    <row r="1813" spans="1:18" x14ac:dyDescent="0.25">
      <c r="A1813" s="3">
        <v>44040</v>
      </c>
      <c r="B1813">
        <v>4000</v>
      </c>
      <c r="C1813">
        <v>500</v>
      </c>
      <c r="D1813">
        <v>100</v>
      </c>
      <c r="E1813">
        <v>0</v>
      </c>
      <c r="F1813">
        <v>13000</v>
      </c>
      <c r="G1813">
        <v>1000</v>
      </c>
      <c r="H1813">
        <v>2000</v>
      </c>
      <c r="I1813">
        <v>400</v>
      </c>
      <c r="J1813">
        <v>0</v>
      </c>
      <c r="K1813">
        <v>0</v>
      </c>
      <c r="L1813">
        <v>0</v>
      </c>
      <c r="M1813">
        <v>-8200</v>
      </c>
      <c r="N1813">
        <v>240001</v>
      </c>
      <c r="O1813">
        <v>100000</v>
      </c>
      <c r="P1813">
        <v>0</v>
      </c>
      <c r="Q1813">
        <v>0</v>
      </c>
      <c r="R1813">
        <v>0</v>
      </c>
    </row>
    <row r="1814" spans="1:18" x14ac:dyDescent="0.25">
      <c r="A1814" s="3">
        <v>44041</v>
      </c>
      <c r="B1814">
        <v>4000</v>
      </c>
      <c r="C1814">
        <v>500</v>
      </c>
      <c r="D1814">
        <v>100</v>
      </c>
      <c r="E1814">
        <v>0</v>
      </c>
      <c r="F1814">
        <v>13000</v>
      </c>
      <c r="G1814">
        <v>1000</v>
      </c>
      <c r="H1814">
        <v>2000</v>
      </c>
      <c r="I1814">
        <v>400</v>
      </c>
      <c r="J1814">
        <v>0</v>
      </c>
      <c r="K1814">
        <v>0</v>
      </c>
      <c r="L1814">
        <v>0</v>
      </c>
      <c r="M1814">
        <v>-8200</v>
      </c>
      <c r="N1814">
        <v>240001</v>
      </c>
      <c r="O1814">
        <v>100000</v>
      </c>
      <c r="P1814">
        <v>0</v>
      </c>
      <c r="Q1814">
        <v>0</v>
      </c>
      <c r="R1814">
        <v>0</v>
      </c>
    </row>
    <row r="1815" spans="1:18" x14ac:dyDescent="0.25">
      <c r="A1815" s="3">
        <v>44042</v>
      </c>
      <c r="B1815">
        <v>4000</v>
      </c>
      <c r="C1815">
        <v>500</v>
      </c>
      <c r="D1815">
        <v>100</v>
      </c>
      <c r="E1815">
        <v>0</v>
      </c>
      <c r="F1815">
        <v>13000</v>
      </c>
      <c r="G1815">
        <v>1000</v>
      </c>
      <c r="H1815">
        <v>2000</v>
      </c>
      <c r="I1815">
        <v>400</v>
      </c>
      <c r="J1815">
        <v>0</v>
      </c>
      <c r="K1815">
        <v>0</v>
      </c>
      <c r="L1815">
        <v>0</v>
      </c>
      <c r="M1815">
        <v>-8200</v>
      </c>
      <c r="N1815">
        <v>240001</v>
      </c>
      <c r="O1815">
        <v>100000</v>
      </c>
      <c r="P1815">
        <v>0</v>
      </c>
      <c r="Q1815">
        <v>0</v>
      </c>
      <c r="R1815">
        <v>0</v>
      </c>
    </row>
    <row r="1816" spans="1:18" x14ac:dyDescent="0.25">
      <c r="A1816" s="3">
        <v>44043</v>
      </c>
      <c r="B1816">
        <v>4000</v>
      </c>
      <c r="C1816">
        <v>500</v>
      </c>
      <c r="D1816">
        <v>100</v>
      </c>
      <c r="E1816">
        <v>0</v>
      </c>
      <c r="F1816">
        <v>13000</v>
      </c>
      <c r="G1816">
        <v>1000</v>
      </c>
      <c r="H1816">
        <v>2000</v>
      </c>
      <c r="I1816">
        <v>400</v>
      </c>
      <c r="J1816">
        <v>0</v>
      </c>
      <c r="K1816">
        <v>0</v>
      </c>
      <c r="L1816">
        <v>0</v>
      </c>
      <c r="M1816">
        <v>-8200</v>
      </c>
      <c r="N1816">
        <v>240001</v>
      </c>
      <c r="O1816">
        <v>100000</v>
      </c>
      <c r="P1816">
        <v>0</v>
      </c>
      <c r="Q1816">
        <v>0</v>
      </c>
      <c r="R1816">
        <v>0</v>
      </c>
    </row>
    <row r="1817" spans="1:18" x14ac:dyDescent="0.25">
      <c r="A1817" s="3">
        <v>44046</v>
      </c>
      <c r="B1817">
        <v>4000</v>
      </c>
      <c r="C1817">
        <v>500</v>
      </c>
      <c r="D1817">
        <v>100</v>
      </c>
      <c r="E1817">
        <v>0</v>
      </c>
      <c r="F1817">
        <v>13000</v>
      </c>
      <c r="G1817">
        <v>1000</v>
      </c>
      <c r="H1817">
        <v>2000</v>
      </c>
      <c r="I1817">
        <v>400</v>
      </c>
      <c r="J1817">
        <v>0</v>
      </c>
      <c r="K1817">
        <v>0</v>
      </c>
      <c r="L1817">
        <v>0</v>
      </c>
      <c r="M1817">
        <v>-8200</v>
      </c>
      <c r="N1817">
        <v>240001</v>
      </c>
      <c r="O1817">
        <v>100000</v>
      </c>
      <c r="P1817">
        <v>0</v>
      </c>
      <c r="Q1817">
        <v>0</v>
      </c>
      <c r="R1817">
        <v>0</v>
      </c>
    </row>
    <row r="1818" spans="1:18" x14ac:dyDescent="0.25">
      <c r="A1818" s="3">
        <v>44047</v>
      </c>
      <c r="B1818">
        <v>4000</v>
      </c>
      <c r="C1818">
        <v>500</v>
      </c>
      <c r="D1818">
        <v>100</v>
      </c>
      <c r="E1818">
        <v>0</v>
      </c>
      <c r="F1818">
        <v>13000</v>
      </c>
      <c r="G1818">
        <v>1000</v>
      </c>
      <c r="H1818">
        <v>2000</v>
      </c>
      <c r="I1818">
        <v>400</v>
      </c>
      <c r="J1818">
        <v>0</v>
      </c>
      <c r="K1818">
        <v>0</v>
      </c>
      <c r="L1818">
        <v>0</v>
      </c>
      <c r="M1818">
        <v>-8200</v>
      </c>
      <c r="N1818">
        <v>240001</v>
      </c>
      <c r="O1818">
        <v>100000</v>
      </c>
      <c r="P1818">
        <v>0</v>
      </c>
      <c r="Q1818">
        <v>0</v>
      </c>
      <c r="R1818">
        <v>0</v>
      </c>
    </row>
    <row r="1819" spans="1:18" x14ac:dyDescent="0.25">
      <c r="A1819" s="3">
        <v>44048</v>
      </c>
      <c r="B1819">
        <v>4000</v>
      </c>
      <c r="C1819">
        <v>500</v>
      </c>
      <c r="D1819">
        <v>100</v>
      </c>
      <c r="E1819">
        <v>0</v>
      </c>
      <c r="F1819">
        <v>13000</v>
      </c>
      <c r="G1819">
        <v>1000</v>
      </c>
      <c r="H1819">
        <v>2000</v>
      </c>
      <c r="I1819">
        <v>400</v>
      </c>
      <c r="J1819">
        <v>0</v>
      </c>
      <c r="K1819">
        <v>0</v>
      </c>
      <c r="L1819">
        <v>0</v>
      </c>
      <c r="M1819">
        <v>-8200</v>
      </c>
      <c r="N1819">
        <v>240001</v>
      </c>
      <c r="O1819">
        <v>100000</v>
      </c>
      <c r="P1819">
        <v>0</v>
      </c>
      <c r="Q1819">
        <v>0</v>
      </c>
      <c r="R1819">
        <v>0</v>
      </c>
    </row>
    <row r="1820" spans="1:18" x14ac:dyDescent="0.25">
      <c r="A1820" s="3">
        <v>44049</v>
      </c>
      <c r="B1820">
        <v>4000</v>
      </c>
      <c r="C1820">
        <v>500</v>
      </c>
      <c r="D1820">
        <v>100</v>
      </c>
      <c r="E1820">
        <v>0</v>
      </c>
      <c r="F1820">
        <v>13000</v>
      </c>
      <c r="G1820">
        <v>1000</v>
      </c>
      <c r="H1820">
        <v>2000</v>
      </c>
      <c r="I1820">
        <v>400</v>
      </c>
      <c r="J1820">
        <v>0</v>
      </c>
      <c r="K1820">
        <v>0</v>
      </c>
      <c r="L1820">
        <v>0</v>
      </c>
      <c r="M1820">
        <v>-8200</v>
      </c>
      <c r="N1820">
        <v>240001</v>
      </c>
      <c r="O1820">
        <v>100000</v>
      </c>
      <c r="P1820">
        <v>0</v>
      </c>
      <c r="Q1820">
        <v>0</v>
      </c>
      <c r="R1820">
        <v>0</v>
      </c>
    </row>
    <row r="1821" spans="1:18" x14ac:dyDescent="0.25">
      <c r="A1821" s="3">
        <v>44050</v>
      </c>
      <c r="B1821">
        <v>4000</v>
      </c>
      <c r="C1821">
        <v>500</v>
      </c>
      <c r="D1821">
        <v>100</v>
      </c>
      <c r="E1821">
        <v>0</v>
      </c>
      <c r="F1821">
        <v>13000</v>
      </c>
      <c r="G1821">
        <v>1000</v>
      </c>
      <c r="H1821">
        <v>2000</v>
      </c>
      <c r="I1821">
        <v>400</v>
      </c>
      <c r="J1821">
        <v>0</v>
      </c>
      <c r="K1821">
        <v>0</v>
      </c>
      <c r="L1821">
        <v>0</v>
      </c>
      <c r="M1821">
        <v>-8200</v>
      </c>
      <c r="N1821">
        <v>240001</v>
      </c>
      <c r="O1821">
        <v>100000</v>
      </c>
      <c r="P1821">
        <v>0</v>
      </c>
      <c r="Q1821">
        <v>0</v>
      </c>
      <c r="R1821">
        <v>0</v>
      </c>
    </row>
    <row r="1822" spans="1:18" x14ac:dyDescent="0.25">
      <c r="A1822" s="3">
        <v>44053</v>
      </c>
      <c r="B1822">
        <v>4000</v>
      </c>
      <c r="C1822">
        <v>500</v>
      </c>
      <c r="D1822">
        <v>100</v>
      </c>
      <c r="E1822">
        <v>0</v>
      </c>
      <c r="F1822">
        <v>13000</v>
      </c>
      <c r="G1822">
        <v>1000</v>
      </c>
      <c r="H1822">
        <v>2000</v>
      </c>
      <c r="I1822">
        <v>400</v>
      </c>
      <c r="J1822">
        <v>0</v>
      </c>
      <c r="K1822">
        <v>0</v>
      </c>
      <c r="L1822">
        <v>0</v>
      </c>
      <c r="M1822">
        <v>-8200</v>
      </c>
      <c r="N1822">
        <v>240001</v>
      </c>
      <c r="O1822">
        <v>100000</v>
      </c>
      <c r="P1822">
        <v>0</v>
      </c>
      <c r="Q1822">
        <v>0</v>
      </c>
      <c r="R1822">
        <v>0</v>
      </c>
    </row>
    <row r="1823" spans="1:18" x14ac:dyDescent="0.25">
      <c r="A1823" s="3">
        <v>44054</v>
      </c>
      <c r="B1823">
        <v>4000</v>
      </c>
      <c r="C1823">
        <v>500</v>
      </c>
      <c r="D1823">
        <v>100</v>
      </c>
      <c r="E1823">
        <v>0</v>
      </c>
      <c r="F1823">
        <v>13000</v>
      </c>
      <c r="G1823">
        <v>1000</v>
      </c>
      <c r="H1823">
        <v>2000</v>
      </c>
      <c r="I1823">
        <v>400</v>
      </c>
      <c r="J1823">
        <v>0</v>
      </c>
      <c r="K1823">
        <v>0</v>
      </c>
      <c r="L1823">
        <v>0</v>
      </c>
      <c r="M1823">
        <v>-8200</v>
      </c>
      <c r="N1823">
        <v>240001</v>
      </c>
      <c r="O1823">
        <v>100000</v>
      </c>
      <c r="P1823">
        <v>0</v>
      </c>
      <c r="Q1823">
        <v>0</v>
      </c>
      <c r="R1823">
        <v>0</v>
      </c>
    </row>
    <row r="1824" spans="1:18" x14ac:dyDescent="0.25">
      <c r="A1824" s="3">
        <v>44055</v>
      </c>
      <c r="B1824">
        <v>4000</v>
      </c>
      <c r="C1824">
        <v>500</v>
      </c>
      <c r="D1824">
        <v>100</v>
      </c>
      <c r="E1824">
        <v>0</v>
      </c>
      <c r="F1824">
        <v>13000</v>
      </c>
      <c r="G1824">
        <v>1000</v>
      </c>
      <c r="H1824">
        <v>2000</v>
      </c>
      <c r="I1824">
        <v>400</v>
      </c>
      <c r="J1824">
        <v>0</v>
      </c>
      <c r="K1824">
        <v>0</v>
      </c>
      <c r="L1824">
        <v>0</v>
      </c>
      <c r="M1824">
        <v>-8200</v>
      </c>
      <c r="N1824">
        <v>240001</v>
      </c>
      <c r="O1824">
        <v>100000</v>
      </c>
      <c r="P1824">
        <v>0</v>
      </c>
      <c r="Q1824">
        <v>0</v>
      </c>
      <c r="R1824">
        <v>0</v>
      </c>
    </row>
    <row r="1825" spans="1:18" x14ac:dyDescent="0.25">
      <c r="A1825" s="3">
        <v>44056</v>
      </c>
      <c r="B1825">
        <v>4000</v>
      </c>
      <c r="C1825">
        <v>500</v>
      </c>
      <c r="D1825">
        <v>100</v>
      </c>
      <c r="E1825">
        <v>0</v>
      </c>
      <c r="F1825">
        <v>13000</v>
      </c>
      <c r="G1825">
        <v>1000</v>
      </c>
      <c r="H1825">
        <v>2000</v>
      </c>
      <c r="I1825">
        <v>400</v>
      </c>
      <c r="J1825">
        <v>0</v>
      </c>
      <c r="K1825">
        <v>0</v>
      </c>
      <c r="L1825">
        <v>0</v>
      </c>
      <c r="M1825">
        <v>-8200</v>
      </c>
      <c r="N1825">
        <v>240001</v>
      </c>
      <c r="O1825">
        <v>100000</v>
      </c>
      <c r="P1825">
        <v>0</v>
      </c>
      <c r="Q1825">
        <v>0</v>
      </c>
      <c r="R1825">
        <v>0</v>
      </c>
    </row>
    <row r="1826" spans="1:18" x14ac:dyDescent="0.25">
      <c r="A1826" s="3">
        <v>44057</v>
      </c>
      <c r="B1826">
        <v>4000</v>
      </c>
      <c r="C1826">
        <v>500</v>
      </c>
      <c r="D1826">
        <v>100</v>
      </c>
      <c r="E1826">
        <v>0</v>
      </c>
      <c r="F1826">
        <v>13000</v>
      </c>
      <c r="G1826">
        <v>1000</v>
      </c>
      <c r="H1826">
        <v>2000</v>
      </c>
      <c r="I1826">
        <v>400</v>
      </c>
      <c r="J1826">
        <v>0</v>
      </c>
      <c r="K1826">
        <v>0</v>
      </c>
      <c r="L1826">
        <v>0</v>
      </c>
      <c r="M1826">
        <v>-8200</v>
      </c>
      <c r="N1826">
        <v>240001</v>
      </c>
      <c r="O1826">
        <v>100000</v>
      </c>
      <c r="P1826">
        <v>0</v>
      </c>
      <c r="Q1826">
        <v>0</v>
      </c>
      <c r="R1826">
        <v>0</v>
      </c>
    </row>
    <row r="1827" spans="1:18" x14ac:dyDescent="0.25">
      <c r="A1827" s="3">
        <v>44060</v>
      </c>
      <c r="B1827">
        <v>4000</v>
      </c>
      <c r="C1827">
        <v>500</v>
      </c>
      <c r="D1827">
        <v>100</v>
      </c>
      <c r="E1827">
        <v>0</v>
      </c>
      <c r="F1827">
        <v>13000</v>
      </c>
      <c r="G1827">
        <v>1000</v>
      </c>
      <c r="H1827">
        <v>2000</v>
      </c>
      <c r="I1827">
        <v>400</v>
      </c>
      <c r="J1827">
        <v>0</v>
      </c>
      <c r="K1827">
        <v>0</v>
      </c>
      <c r="L1827">
        <v>0</v>
      </c>
      <c r="M1827">
        <v>-8200</v>
      </c>
      <c r="N1827">
        <v>240001</v>
      </c>
      <c r="O1827">
        <v>100000</v>
      </c>
      <c r="P1827">
        <v>0</v>
      </c>
      <c r="Q1827">
        <v>0</v>
      </c>
      <c r="R1827">
        <v>0</v>
      </c>
    </row>
    <row r="1828" spans="1:18" x14ac:dyDescent="0.25">
      <c r="A1828" s="3">
        <v>44061</v>
      </c>
      <c r="B1828">
        <v>4000</v>
      </c>
      <c r="C1828">
        <v>500</v>
      </c>
      <c r="D1828">
        <v>100</v>
      </c>
      <c r="E1828">
        <v>0</v>
      </c>
      <c r="F1828">
        <v>13000</v>
      </c>
      <c r="G1828">
        <v>1000</v>
      </c>
      <c r="H1828">
        <v>2000</v>
      </c>
      <c r="I1828">
        <v>400</v>
      </c>
      <c r="J1828">
        <v>0</v>
      </c>
      <c r="K1828">
        <v>0</v>
      </c>
      <c r="L1828">
        <v>0</v>
      </c>
      <c r="M1828">
        <v>-8200</v>
      </c>
      <c r="N1828">
        <v>240001</v>
      </c>
      <c r="O1828">
        <v>100000</v>
      </c>
      <c r="P1828">
        <v>0</v>
      </c>
      <c r="Q1828">
        <v>0</v>
      </c>
      <c r="R1828">
        <v>0</v>
      </c>
    </row>
    <row r="1829" spans="1:18" x14ac:dyDescent="0.25">
      <c r="A1829" s="3">
        <v>44062</v>
      </c>
      <c r="B1829">
        <v>4000</v>
      </c>
      <c r="C1829">
        <v>500</v>
      </c>
      <c r="D1829">
        <v>100</v>
      </c>
      <c r="E1829">
        <v>0</v>
      </c>
      <c r="F1829">
        <v>13000</v>
      </c>
      <c r="G1829">
        <v>1000</v>
      </c>
      <c r="H1829">
        <v>2000</v>
      </c>
      <c r="I1829">
        <v>400</v>
      </c>
      <c r="J1829">
        <v>0</v>
      </c>
      <c r="K1829">
        <v>0</v>
      </c>
      <c r="L1829">
        <v>0</v>
      </c>
      <c r="M1829">
        <v>-8200</v>
      </c>
      <c r="N1829">
        <v>240001</v>
      </c>
      <c r="O1829">
        <v>100000</v>
      </c>
      <c r="P1829">
        <v>0</v>
      </c>
      <c r="Q1829">
        <v>0</v>
      </c>
      <c r="R1829">
        <v>0</v>
      </c>
    </row>
    <row r="1830" spans="1:18" x14ac:dyDescent="0.25">
      <c r="A1830" s="3">
        <v>44063</v>
      </c>
      <c r="B1830">
        <v>4000</v>
      </c>
      <c r="C1830">
        <v>500</v>
      </c>
      <c r="D1830">
        <v>100</v>
      </c>
      <c r="E1830">
        <v>0</v>
      </c>
      <c r="F1830">
        <v>13000</v>
      </c>
      <c r="G1830">
        <v>1000</v>
      </c>
      <c r="H1830">
        <v>2000</v>
      </c>
      <c r="I1830">
        <v>400</v>
      </c>
      <c r="J1830">
        <v>0</v>
      </c>
      <c r="K1830">
        <v>0</v>
      </c>
      <c r="L1830">
        <v>0</v>
      </c>
      <c r="M1830">
        <v>-8200</v>
      </c>
      <c r="N1830">
        <v>240001</v>
      </c>
      <c r="O1830">
        <v>100000</v>
      </c>
      <c r="P1830">
        <v>0</v>
      </c>
      <c r="Q1830">
        <v>0</v>
      </c>
      <c r="R1830">
        <v>0</v>
      </c>
    </row>
    <row r="1831" spans="1:18" x14ac:dyDescent="0.25">
      <c r="A1831" s="3">
        <v>44064</v>
      </c>
      <c r="B1831">
        <v>4000</v>
      </c>
      <c r="C1831">
        <v>500</v>
      </c>
      <c r="D1831">
        <v>100</v>
      </c>
      <c r="E1831">
        <v>0</v>
      </c>
      <c r="F1831">
        <v>13000</v>
      </c>
      <c r="G1831">
        <v>1000</v>
      </c>
      <c r="H1831">
        <v>2000</v>
      </c>
      <c r="I1831">
        <v>400</v>
      </c>
      <c r="J1831">
        <v>0</v>
      </c>
      <c r="K1831">
        <v>0</v>
      </c>
      <c r="L1831">
        <v>0</v>
      </c>
      <c r="M1831">
        <v>-8200</v>
      </c>
      <c r="N1831">
        <v>240001</v>
      </c>
      <c r="O1831">
        <v>100000</v>
      </c>
      <c r="P1831">
        <v>0</v>
      </c>
      <c r="Q1831">
        <v>0</v>
      </c>
      <c r="R1831">
        <v>0</v>
      </c>
    </row>
    <row r="1832" spans="1:18" x14ac:dyDescent="0.25">
      <c r="A1832" s="3">
        <v>44067</v>
      </c>
      <c r="B1832">
        <v>4000</v>
      </c>
      <c r="C1832">
        <v>500</v>
      </c>
      <c r="D1832">
        <v>100</v>
      </c>
      <c r="E1832">
        <v>0</v>
      </c>
      <c r="F1832">
        <v>13000</v>
      </c>
      <c r="G1832">
        <v>1000</v>
      </c>
      <c r="H1832">
        <v>2000</v>
      </c>
      <c r="I1832">
        <v>400</v>
      </c>
      <c r="J1832">
        <v>0</v>
      </c>
      <c r="K1832">
        <v>0</v>
      </c>
      <c r="L1832">
        <v>0</v>
      </c>
      <c r="M1832">
        <v>-8200</v>
      </c>
      <c r="N1832">
        <v>240001</v>
      </c>
      <c r="O1832">
        <v>100000</v>
      </c>
      <c r="P1832">
        <v>0</v>
      </c>
      <c r="Q1832">
        <v>0</v>
      </c>
      <c r="R1832">
        <v>0</v>
      </c>
    </row>
    <row r="1833" spans="1:18" x14ac:dyDescent="0.25">
      <c r="A1833" s="3">
        <v>44068</v>
      </c>
      <c r="B1833">
        <v>4000</v>
      </c>
      <c r="C1833">
        <v>500</v>
      </c>
      <c r="D1833">
        <v>100</v>
      </c>
      <c r="E1833">
        <v>0</v>
      </c>
      <c r="F1833">
        <v>13000</v>
      </c>
      <c r="G1833">
        <v>1000</v>
      </c>
      <c r="H1833">
        <v>2000</v>
      </c>
      <c r="I1833">
        <v>400</v>
      </c>
      <c r="J1833">
        <v>0</v>
      </c>
      <c r="K1833">
        <v>0</v>
      </c>
      <c r="L1833">
        <v>0</v>
      </c>
      <c r="M1833">
        <v>-8200</v>
      </c>
      <c r="N1833">
        <v>240001</v>
      </c>
      <c r="O1833">
        <v>100000</v>
      </c>
      <c r="P1833">
        <v>0</v>
      </c>
      <c r="Q1833">
        <v>0</v>
      </c>
      <c r="R1833">
        <v>0</v>
      </c>
    </row>
    <row r="1834" spans="1:18" x14ac:dyDescent="0.25">
      <c r="A1834" s="3">
        <v>44069</v>
      </c>
      <c r="B1834">
        <v>4000</v>
      </c>
      <c r="C1834">
        <v>500</v>
      </c>
      <c r="D1834">
        <v>100</v>
      </c>
      <c r="E1834">
        <v>0</v>
      </c>
      <c r="F1834">
        <v>13000</v>
      </c>
      <c r="G1834">
        <v>1000</v>
      </c>
      <c r="H1834">
        <v>2000</v>
      </c>
      <c r="I1834">
        <v>400</v>
      </c>
      <c r="J1834">
        <v>0</v>
      </c>
      <c r="K1834">
        <v>0</v>
      </c>
      <c r="L1834">
        <v>0</v>
      </c>
      <c r="M1834">
        <v>-8200</v>
      </c>
      <c r="N1834">
        <v>240001</v>
      </c>
      <c r="O1834">
        <v>100000</v>
      </c>
      <c r="P1834">
        <v>0</v>
      </c>
      <c r="Q1834">
        <v>0</v>
      </c>
      <c r="R1834">
        <v>0</v>
      </c>
    </row>
    <row r="1835" spans="1:18" x14ac:dyDescent="0.25">
      <c r="A1835" s="3">
        <v>44070</v>
      </c>
      <c r="B1835">
        <v>4000</v>
      </c>
      <c r="C1835">
        <v>500</v>
      </c>
      <c r="D1835">
        <v>100</v>
      </c>
      <c r="E1835">
        <v>0</v>
      </c>
      <c r="F1835">
        <v>13000</v>
      </c>
      <c r="G1835">
        <v>1000</v>
      </c>
      <c r="H1835">
        <v>2000</v>
      </c>
      <c r="I1835">
        <v>400</v>
      </c>
      <c r="J1835">
        <v>0</v>
      </c>
      <c r="K1835">
        <v>0</v>
      </c>
      <c r="L1835">
        <v>0</v>
      </c>
      <c r="M1835">
        <v>-8200</v>
      </c>
      <c r="N1835">
        <v>240001</v>
      </c>
      <c r="O1835">
        <v>100000</v>
      </c>
      <c r="P1835">
        <v>0</v>
      </c>
      <c r="Q1835">
        <v>0</v>
      </c>
      <c r="R1835">
        <v>0</v>
      </c>
    </row>
    <row r="1836" spans="1:18" x14ac:dyDescent="0.25">
      <c r="A1836" s="3">
        <v>44071</v>
      </c>
      <c r="B1836">
        <v>4000</v>
      </c>
      <c r="C1836">
        <v>500</v>
      </c>
      <c r="D1836">
        <v>100</v>
      </c>
      <c r="E1836">
        <v>0</v>
      </c>
      <c r="F1836">
        <v>13000</v>
      </c>
      <c r="G1836">
        <v>1000</v>
      </c>
      <c r="H1836">
        <v>2000</v>
      </c>
      <c r="I1836">
        <v>400</v>
      </c>
      <c r="J1836">
        <v>0</v>
      </c>
      <c r="K1836">
        <v>0</v>
      </c>
      <c r="L1836">
        <v>0</v>
      </c>
      <c r="M1836">
        <v>-8200</v>
      </c>
      <c r="N1836">
        <v>240001</v>
      </c>
      <c r="O1836">
        <v>100000</v>
      </c>
      <c r="P1836">
        <v>0</v>
      </c>
      <c r="Q1836">
        <v>0</v>
      </c>
      <c r="R1836">
        <v>0</v>
      </c>
    </row>
    <row r="1837" spans="1:18" x14ac:dyDescent="0.25">
      <c r="A1837" s="3">
        <v>44074</v>
      </c>
      <c r="B1837">
        <v>4000</v>
      </c>
      <c r="C1837">
        <v>500</v>
      </c>
      <c r="D1837">
        <v>100</v>
      </c>
      <c r="E1837">
        <v>0</v>
      </c>
      <c r="F1837">
        <v>13000</v>
      </c>
      <c r="G1837">
        <v>1000</v>
      </c>
      <c r="H1837">
        <v>2000</v>
      </c>
      <c r="I1837">
        <v>400</v>
      </c>
      <c r="J1837">
        <v>0</v>
      </c>
      <c r="K1837">
        <v>0</v>
      </c>
      <c r="L1837">
        <v>0</v>
      </c>
      <c r="M1837">
        <v>-8200</v>
      </c>
      <c r="N1837">
        <v>240001</v>
      </c>
      <c r="O1837">
        <v>100000</v>
      </c>
      <c r="P1837">
        <v>0</v>
      </c>
      <c r="Q1837">
        <v>0</v>
      </c>
      <c r="R1837">
        <v>0</v>
      </c>
    </row>
    <row r="1838" spans="1:18" x14ac:dyDescent="0.25">
      <c r="A1838" s="3">
        <v>44075</v>
      </c>
      <c r="B1838">
        <v>4000</v>
      </c>
      <c r="C1838">
        <v>500</v>
      </c>
      <c r="D1838">
        <v>100</v>
      </c>
      <c r="E1838">
        <v>0</v>
      </c>
      <c r="F1838">
        <v>13000</v>
      </c>
      <c r="G1838">
        <v>1000</v>
      </c>
      <c r="H1838">
        <v>2000</v>
      </c>
      <c r="I1838">
        <v>400</v>
      </c>
      <c r="J1838">
        <v>0</v>
      </c>
      <c r="K1838">
        <v>0</v>
      </c>
      <c r="L1838">
        <v>0</v>
      </c>
      <c r="M1838">
        <v>-8200</v>
      </c>
      <c r="N1838">
        <v>240001</v>
      </c>
      <c r="O1838">
        <v>100000</v>
      </c>
      <c r="P1838">
        <v>0</v>
      </c>
      <c r="Q1838">
        <v>0</v>
      </c>
      <c r="R1838">
        <v>0</v>
      </c>
    </row>
    <row r="1839" spans="1:18" x14ac:dyDescent="0.25">
      <c r="A1839" s="3">
        <v>44076</v>
      </c>
      <c r="B1839">
        <v>4000</v>
      </c>
      <c r="C1839">
        <v>500</v>
      </c>
      <c r="D1839">
        <v>100</v>
      </c>
      <c r="E1839">
        <v>0</v>
      </c>
      <c r="F1839">
        <v>13000</v>
      </c>
      <c r="G1839">
        <v>1000</v>
      </c>
      <c r="H1839">
        <v>2000</v>
      </c>
      <c r="I1839">
        <v>400</v>
      </c>
      <c r="J1839">
        <v>0</v>
      </c>
      <c r="K1839">
        <v>0</v>
      </c>
      <c r="L1839">
        <v>0</v>
      </c>
      <c r="M1839">
        <v>-8200</v>
      </c>
      <c r="N1839">
        <v>240001</v>
      </c>
      <c r="O1839">
        <v>100000</v>
      </c>
      <c r="P1839">
        <v>0</v>
      </c>
      <c r="Q1839">
        <v>0</v>
      </c>
      <c r="R1839">
        <v>0</v>
      </c>
    </row>
    <row r="1840" spans="1:18" x14ac:dyDescent="0.25">
      <c r="A1840" s="3">
        <v>44077</v>
      </c>
      <c r="B1840">
        <v>4000</v>
      </c>
      <c r="C1840">
        <v>500</v>
      </c>
      <c r="D1840">
        <v>100</v>
      </c>
      <c r="E1840">
        <v>0</v>
      </c>
      <c r="F1840">
        <v>13000</v>
      </c>
      <c r="G1840">
        <v>1000</v>
      </c>
      <c r="H1840">
        <v>2000</v>
      </c>
      <c r="I1840">
        <v>400</v>
      </c>
      <c r="J1840">
        <v>0</v>
      </c>
      <c r="K1840">
        <v>0</v>
      </c>
      <c r="L1840">
        <v>0</v>
      </c>
      <c r="M1840">
        <v>-8200</v>
      </c>
      <c r="N1840">
        <v>240001</v>
      </c>
      <c r="O1840">
        <v>100000</v>
      </c>
      <c r="P1840">
        <v>0</v>
      </c>
      <c r="Q1840">
        <v>0</v>
      </c>
      <c r="R1840">
        <v>0</v>
      </c>
    </row>
    <row r="1841" spans="1:18" x14ac:dyDescent="0.25">
      <c r="A1841" s="3">
        <v>44078</v>
      </c>
      <c r="B1841">
        <v>4000</v>
      </c>
      <c r="C1841">
        <v>500</v>
      </c>
      <c r="D1841">
        <v>100</v>
      </c>
      <c r="E1841">
        <v>0</v>
      </c>
      <c r="F1841">
        <v>13000</v>
      </c>
      <c r="G1841">
        <v>1000</v>
      </c>
      <c r="H1841">
        <v>2000</v>
      </c>
      <c r="I1841">
        <v>400</v>
      </c>
      <c r="J1841">
        <v>0</v>
      </c>
      <c r="K1841">
        <v>0</v>
      </c>
      <c r="L1841">
        <v>0</v>
      </c>
      <c r="M1841">
        <v>-8200</v>
      </c>
      <c r="N1841">
        <v>240001</v>
      </c>
      <c r="O1841">
        <v>100000</v>
      </c>
      <c r="P1841">
        <v>0</v>
      </c>
      <c r="Q1841">
        <v>0</v>
      </c>
      <c r="R1841">
        <v>0</v>
      </c>
    </row>
    <row r="1842" spans="1:18" x14ac:dyDescent="0.25">
      <c r="A1842" s="3">
        <v>44081</v>
      </c>
      <c r="B1842">
        <v>4000</v>
      </c>
      <c r="C1842">
        <v>500</v>
      </c>
      <c r="D1842">
        <v>100</v>
      </c>
      <c r="E1842">
        <v>0</v>
      </c>
      <c r="F1842">
        <v>13000</v>
      </c>
      <c r="G1842">
        <v>1000</v>
      </c>
      <c r="H1842">
        <v>2000</v>
      </c>
      <c r="I1842">
        <v>400</v>
      </c>
      <c r="J1842">
        <v>0</v>
      </c>
      <c r="K1842">
        <v>0</v>
      </c>
      <c r="L1842">
        <v>0</v>
      </c>
      <c r="M1842">
        <v>-8200</v>
      </c>
      <c r="N1842">
        <v>240001</v>
      </c>
      <c r="O1842">
        <v>100000</v>
      </c>
      <c r="P1842">
        <v>0</v>
      </c>
      <c r="Q1842">
        <v>0</v>
      </c>
      <c r="R1842">
        <v>0</v>
      </c>
    </row>
    <row r="1843" spans="1:18" x14ac:dyDescent="0.25">
      <c r="A1843" s="3">
        <v>44082</v>
      </c>
      <c r="B1843">
        <v>4000</v>
      </c>
      <c r="C1843">
        <v>500</v>
      </c>
      <c r="D1843">
        <v>100</v>
      </c>
      <c r="E1843">
        <v>0</v>
      </c>
      <c r="F1843">
        <v>13000</v>
      </c>
      <c r="G1843">
        <v>1000</v>
      </c>
      <c r="H1843">
        <v>2000</v>
      </c>
      <c r="I1843">
        <v>400</v>
      </c>
      <c r="J1843">
        <v>0</v>
      </c>
      <c r="K1843">
        <v>0</v>
      </c>
      <c r="L1843">
        <v>0</v>
      </c>
      <c r="M1843">
        <v>-8200</v>
      </c>
      <c r="N1843">
        <v>240001</v>
      </c>
      <c r="O1843">
        <v>100000</v>
      </c>
      <c r="P1843">
        <v>0</v>
      </c>
      <c r="Q1843">
        <v>0</v>
      </c>
      <c r="R1843">
        <v>0</v>
      </c>
    </row>
    <row r="1844" spans="1:18" x14ac:dyDescent="0.25">
      <c r="A1844" s="3">
        <v>44083</v>
      </c>
      <c r="B1844">
        <v>4000</v>
      </c>
      <c r="C1844">
        <v>500</v>
      </c>
      <c r="D1844">
        <v>100</v>
      </c>
      <c r="E1844">
        <v>0</v>
      </c>
      <c r="F1844">
        <v>13000</v>
      </c>
      <c r="G1844">
        <v>1000</v>
      </c>
      <c r="H1844">
        <v>2000</v>
      </c>
      <c r="I1844">
        <v>400</v>
      </c>
      <c r="J1844">
        <v>10</v>
      </c>
      <c r="K1844">
        <v>10</v>
      </c>
      <c r="L1844">
        <v>100</v>
      </c>
      <c r="M1844">
        <v>1800</v>
      </c>
      <c r="N1844">
        <v>25203</v>
      </c>
      <c r="O1844">
        <v>100000</v>
      </c>
      <c r="P1844">
        <v>0</v>
      </c>
      <c r="Q1844">
        <v>0</v>
      </c>
      <c r="R1844">
        <v>0</v>
      </c>
    </row>
    <row r="1845" spans="1:18" x14ac:dyDescent="0.25">
      <c r="A1845" s="3">
        <v>44084</v>
      </c>
      <c r="B1845">
        <v>4000</v>
      </c>
      <c r="C1845">
        <v>500</v>
      </c>
      <c r="D1845">
        <v>100</v>
      </c>
      <c r="E1845">
        <v>0</v>
      </c>
      <c r="F1845">
        <v>13000</v>
      </c>
      <c r="G1845">
        <v>1000</v>
      </c>
      <c r="H1845">
        <v>2000</v>
      </c>
      <c r="I1845">
        <v>400</v>
      </c>
      <c r="J1845">
        <v>10</v>
      </c>
      <c r="K1845">
        <v>10</v>
      </c>
      <c r="L1845">
        <v>100</v>
      </c>
      <c r="M1845">
        <v>1800</v>
      </c>
      <c r="N1845">
        <v>25203</v>
      </c>
      <c r="O1845">
        <v>100000</v>
      </c>
      <c r="P1845">
        <v>0</v>
      </c>
      <c r="Q1845">
        <v>0</v>
      </c>
      <c r="R1845">
        <v>0</v>
      </c>
    </row>
    <row r="1846" spans="1:18" x14ac:dyDescent="0.25">
      <c r="A1846" s="3">
        <v>44085</v>
      </c>
      <c r="B1846">
        <v>4000</v>
      </c>
      <c r="C1846">
        <v>500</v>
      </c>
      <c r="D1846">
        <v>100</v>
      </c>
      <c r="E1846">
        <v>0</v>
      </c>
      <c r="F1846">
        <v>13000</v>
      </c>
      <c r="G1846">
        <v>1000</v>
      </c>
      <c r="H1846">
        <v>2000</v>
      </c>
      <c r="I1846">
        <v>400</v>
      </c>
      <c r="J1846">
        <v>10</v>
      </c>
      <c r="K1846">
        <v>10</v>
      </c>
      <c r="L1846">
        <v>100</v>
      </c>
      <c r="M1846">
        <v>1800</v>
      </c>
      <c r="N1846">
        <v>25203</v>
      </c>
      <c r="O1846">
        <v>100000</v>
      </c>
      <c r="P1846">
        <v>0</v>
      </c>
      <c r="Q1846">
        <v>0</v>
      </c>
      <c r="R1846">
        <v>0</v>
      </c>
    </row>
    <row r="1847" spans="1:18" x14ac:dyDescent="0.25">
      <c r="A1847" s="3">
        <v>44088</v>
      </c>
      <c r="B1847">
        <v>4000</v>
      </c>
      <c r="C1847">
        <v>500</v>
      </c>
      <c r="D1847">
        <v>100</v>
      </c>
      <c r="E1847">
        <v>0</v>
      </c>
      <c r="F1847">
        <v>13000</v>
      </c>
      <c r="G1847">
        <v>1000</v>
      </c>
      <c r="H1847">
        <v>2000</v>
      </c>
      <c r="I1847">
        <v>400</v>
      </c>
      <c r="J1847">
        <v>10</v>
      </c>
      <c r="K1847">
        <v>10</v>
      </c>
      <c r="L1847">
        <v>100</v>
      </c>
      <c r="M1847">
        <v>1800</v>
      </c>
      <c r="N1847">
        <v>25203</v>
      </c>
      <c r="O1847">
        <v>100000</v>
      </c>
      <c r="P1847">
        <v>0</v>
      </c>
      <c r="Q1847">
        <v>0</v>
      </c>
      <c r="R1847">
        <v>0</v>
      </c>
    </row>
    <row r="1848" spans="1:18" x14ac:dyDescent="0.25">
      <c r="A1848" s="3">
        <v>44089</v>
      </c>
      <c r="B1848">
        <v>4000</v>
      </c>
      <c r="C1848">
        <v>500</v>
      </c>
      <c r="D1848">
        <v>100</v>
      </c>
      <c r="E1848">
        <v>0</v>
      </c>
      <c r="F1848">
        <v>13000</v>
      </c>
      <c r="G1848">
        <v>1000</v>
      </c>
      <c r="H1848">
        <v>2000</v>
      </c>
      <c r="I1848">
        <v>400</v>
      </c>
      <c r="J1848">
        <v>10</v>
      </c>
      <c r="K1848">
        <v>10</v>
      </c>
      <c r="L1848">
        <v>100</v>
      </c>
      <c r="M1848">
        <v>1800</v>
      </c>
      <c r="N1848">
        <v>25203</v>
      </c>
      <c r="O1848">
        <v>100000</v>
      </c>
      <c r="P1848">
        <v>0</v>
      </c>
      <c r="Q1848">
        <v>0</v>
      </c>
      <c r="R1848">
        <v>0</v>
      </c>
    </row>
    <row r="1849" spans="1:18" x14ac:dyDescent="0.25">
      <c r="A1849" s="3">
        <v>44090</v>
      </c>
      <c r="B1849">
        <v>4000</v>
      </c>
      <c r="C1849">
        <v>500</v>
      </c>
      <c r="D1849">
        <v>100</v>
      </c>
      <c r="E1849">
        <v>0</v>
      </c>
      <c r="F1849">
        <v>13000</v>
      </c>
      <c r="G1849">
        <v>1000</v>
      </c>
      <c r="H1849">
        <v>2000</v>
      </c>
      <c r="I1849">
        <v>400</v>
      </c>
      <c r="J1849">
        <v>10</v>
      </c>
      <c r="K1849">
        <v>10</v>
      </c>
      <c r="L1849">
        <v>100</v>
      </c>
      <c r="M1849">
        <v>1800</v>
      </c>
      <c r="N1849">
        <v>25203</v>
      </c>
      <c r="O1849">
        <v>100000</v>
      </c>
      <c r="P1849">
        <v>0</v>
      </c>
      <c r="Q1849">
        <v>0</v>
      </c>
      <c r="R1849">
        <v>0</v>
      </c>
    </row>
    <row r="1850" spans="1:18" x14ac:dyDescent="0.25">
      <c r="A1850" s="3">
        <v>44091</v>
      </c>
      <c r="B1850">
        <v>4000</v>
      </c>
      <c r="C1850">
        <v>500</v>
      </c>
      <c r="D1850">
        <v>100</v>
      </c>
      <c r="E1850">
        <v>0</v>
      </c>
      <c r="F1850">
        <v>13000</v>
      </c>
      <c r="G1850">
        <v>1000</v>
      </c>
      <c r="H1850">
        <v>2000</v>
      </c>
      <c r="I1850">
        <v>400</v>
      </c>
      <c r="J1850">
        <v>10</v>
      </c>
      <c r="K1850">
        <v>10</v>
      </c>
      <c r="L1850">
        <v>100</v>
      </c>
      <c r="M1850">
        <v>1800</v>
      </c>
      <c r="N1850">
        <v>25203</v>
      </c>
      <c r="O1850">
        <v>100000</v>
      </c>
      <c r="P1850">
        <v>0</v>
      </c>
      <c r="Q1850">
        <v>0</v>
      </c>
      <c r="R1850">
        <v>0</v>
      </c>
    </row>
    <row r="1851" spans="1:18" x14ac:dyDescent="0.25">
      <c r="A1851" s="3">
        <v>44092</v>
      </c>
      <c r="B1851">
        <v>4000</v>
      </c>
      <c r="C1851">
        <v>500</v>
      </c>
      <c r="D1851">
        <v>100</v>
      </c>
      <c r="E1851">
        <v>0</v>
      </c>
      <c r="F1851">
        <v>13000</v>
      </c>
      <c r="G1851">
        <v>1000</v>
      </c>
      <c r="H1851">
        <v>2000</v>
      </c>
      <c r="I1851">
        <v>400</v>
      </c>
      <c r="J1851">
        <v>10</v>
      </c>
      <c r="K1851">
        <v>10</v>
      </c>
      <c r="L1851">
        <v>100</v>
      </c>
      <c r="M1851">
        <v>1800</v>
      </c>
      <c r="N1851">
        <v>25203</v>
      </c>
      <c r="O1851">
        <v>100000</v>
      </c>
      <c r="P1851">
        <v>0</v>
      </c>
      <c r="Q1851">
        <v>0</v>
      </c>
      <c r="R1851">
        <v>0</v>
      </c>
    </row>
    <row r="1852" spans="1:18" x14ac:dyDescent="0.25">
      <c r="A1852" s="3">
        <v>44095</v>
      </c>
      <c r="B1852">
        <v>4000</v>
      </c>
      <c r="C1852">
        <v>500</v>
      </c>
      <c r="D1852">
        <v>100</v>
      </c>
      <c r="E1852">
        <v>0</v>
      </c>
      <c r="F1852">
        <v>13000</v>
      </c>
      <c r="G1852">
        <v>1000</v>
      </c>
      <c r="H1852">
        <v>2000</v>
      </c>
      <c r="I1852">
        <v>400</v>
      </c>
      <c r="J1852">
        <v>10</v>
      </c>
      <c r="K1852">
        <v>10</v>
      </c>
      <c r="L1852">
        <v>100</v>
      </c>
      <c r="M1852">
        <v>1800</v>
      </c>
      <c r="N1852">
        <v>25203</v>
      </c>
      <c r="O1852">
        <v>100000</v>
      </c>
      <c r="P1852">
        <v>0</v>
      </c>
      <c r="Q1852">
        <v>0</v>
      </c>
      <c r="R1852">
        <v>0</v>
      </c>
    </row>
    <row r="1853" spans="1:18" x14ac:dyDescent="0.25">
      <c r="A1853" s="3">
        <v>44096</v>
      </c>
      <c r="B1853">
        <v>4000</v>
      </c>
      <c r="C1853">
        <v>500</v>
      </c>
      <c r="D1853">
        <v>100</v>
      </c>
      <c r="E1853">
        <v>0</v>
      </c>
      <c r="F1853">
        <v>13000</v>
      </c>
      <c r="G1853">
        <v>1000</v>
      </c>
      <c r="H1853">
        <v>2000</v>
      </c>
      <c r="I1853">
        <v>400</v>
      </c>
      <c r="J1853">
        <v>10</v>
      </c>
      <c r="K1853">
        <v>10</v>
      </c>
      <c r="L1853">
        <v>100</v>
      </c>
      <c r="M1853">
        <v>1800</v>
      </c>
      <c r="N1853">
        <v>25203</v>
      </c>
      <c r="O1853">
        <v>100000</v>
      </c>
      <c r="P1853">
        <v>0</v>
      </c>
      <c r="Q1853">
        <v>0</v>
      </c>
      <c r="R1853">
        <v>0</v>
      </c>
    </row>
    <row r="1854" spans="1:18" x14ac:dyDescent="0.25">
      <c r="A1854" s="3">
        <v>44097</v>
      </c>
      <c r="B1854">
        <v>4000</v>
      </c>
      <c r="C1854">
        <v>500</v>
      </c>
      <c r="D1854">
        <v>100</v>
      </c>
      <c r="E1854">
        <v>0</v>
      </c>
      <c r="F1854">
        <v>13000</v>
      </c>
      <c r="G1854">
        <v>1000</v>
      </c>
      <c r="H1854">
        <v>2000</v>
      </c>
      <c r="I1854">
        <v>400</v>
      </c>
      <c r="J1854">
        <v>10</v>
      </c>
      <c r="K1854">
        <v>10</v>
      </c>
      <c r="L1854">
        <v>100</v>
      </c>
      <c r="M1854">
        <v>1800</v>
      </c>
      <c r="N1854">
        <v>25203</v>
      </c>
      <c r="O1854">
        <v>100000</v>
      </c>
      <c r="P1854">
        <v>0</v>
      </c>
      <c r="Q1854">
        <v>0</v>
      </c>
      <c r="R1854">
        <v>0</v>
      </c>
    </row>
    <row r="1855" spans="1:18" x14ac:dyDescent="0.25">
      <c r="A1855" s="3">
        <v>44098</v>
      </c>
      <c r="B1855">
        <v>4000</v>
      </c>
      <c r="C1855">
        <v>500</v>
      </c>
      <c r="D1855">
        <v>100</v>
      </c>
      <c r="E1855">
        <v>0</v>
      </c>
      <c r="F1855">
        <v>13000</v>
      </c>
      <c r="G1855">
        <v>1000</v>
      </c>
      <c r="H1855">
        <v>2000</v>
      </c>
      <c r="I1855">
        <v>400</v>
      </c>
      <c r="J1855">
        <v>10</v>
      </c>
      <c r="K1855">
        <v>10</v>
      </c>
      <c r="L1855">
        <v>100</v>
      </c>
      <c r="M1855">
        <v>1800</v>
      </c>
      <c r="N1855">
        <v>25203</v>
      </c>
      <c r="O1855">
        <v>100000</v>
      </c>
      <c r="P1855">
        <v>0</v>
      </c>
      <c r="Q1855">
        <v>0</v>
      </c>
      <c r="R1855">
        <v>0</v>
      </c>
    </row>
    <row r="1856" spans="1:18" x14ac:dyDescent="0.25">
      <c r="A1856" s="3">
        <v>44099</v>
      </c>
      <c r="B1856">
        <v>4000</v>
      </c>
      <c r="C1856">
        <v>500</v>
      </c>
      <c r="D1856">
        <v>100</v>
      </c>
      <c r="E1856">
        <v>0</v>
      </c>
      <c r="F1856">
        <v>13000</v>
      </c>
      <c r="G1856">
        <v>1000</v>
      </c>
      <c r="H1856">
        <v>2000</v>
      </c>
      <c r="I1856">
        <v>400</v>
      </c>
      <c r="J1856">
        <v>10</v>
      </c>
      <c r="K1856">
        <v>10</v>
      </c>
      <c r="L1856">
        <v>100</v>
      </c>
      <c r="M1856">
        <v>1800</v>
      </c>
      <c r="N1856">
        <v>25203</v>
      </c>
      <c r="O1856">
        <v>100000</v>
      </c>
      <c r="P1856">
        <v>0</v>
      </c>
      <c r="Q1856">
        <v>0</v>
      </c>
      <c r="R1856">
        <v>0</v>
      </c>
    </row>
    <row r="1857" spans="1:18" x14ac:dyDescent="0.25">
      <c r="A1857" s="3">
        <v>44102</v>
      </c>
      <c r="B1857">
        <v>4000</v>
      </c>
      <c r="C1857">
        <v>500</v>
      </c>
      <c r="D1857">
        <v>100</v>
      </c>
      <c r="E1857">
        <v>0</v>
      </c>
      <c r="F1857">
        <v>13000</v>
      </c>
      <c r="G1857">
        <v>1000</v>
      </c>
      <c r="H1857">
        <v>2000</v>
      </c>
      <c r="I1857">
        <v>400</v>
      </c>
      <c r="J1857">
        <v>10</v>
      </c>
      <c r="K1857">
        <v>10</v>
      </c>
      <c r="L1857">
        <v>100</v>
      </c>
      <c r="M1857">
        <v>1800</v>
      </c>
      <c r="N1857">
        <v>25203</v>
      </c>
      <c r="O1857">
        <v>100000</v>
      </c>
      <c r="P1857">
        <v>0</v>
      </c>
      <c r="Q1857">
        <v>0</v>
      </c>
      <c r="R1857">
        <v>0</v>
      </c>
    </row>
    <row r="1858" spans="1:18" x14ac:dyDescent="0.25">
      <c r="A1858" s="3">
        <v>44103</v>
      </c>
      <c r="B1858">
        <v>4000</v>
      </c>
      <c r="C1858">
        <v>500</v>
      </c>
      <c r="D1858">
        <v>100</v>
      </c>
      <c r="E1858">
        <v>0</v>
      </c>
      <c r="F1858">
        <v>13000</v>
      </c>
      <c r="G1858">
        <v>1000</v>
      </c>
      <c r="H1858">
        <v>2000</v>
      </c>
      <c r="I1858">
        <v>400</v>
      </c>
      <c r="J1858">
        <v>10</v>
      </c>
      <c r="K1858">
        <v>10</v>
      </c>
      <c r="L1858">
        <v>100</v>
      </c>
      <c r="M1858">
        <v>1800</v>
      </c>
      <c r="N1858">
        <v>25203</v>
      </c>
      <c r="O1858">
        <v>100000</v>
      </c>
      <c r="P1858">
        <v>0</v>
      </c>
      <c r="Q1858">
        <v>0</v>
      </c>
      <c r="R1858">
        <v>0</v>
      </c>
    </row>
    <row r="1859" spans="1:18" x14ac:dyDescent="0.25">
      <c r="A1859" s="3">
        <v>44104</v>
      </c>
      <c r="B1859">
        <v>4000</v>
      </c>
      <c r="C1859">
        <v>500</v>
      </c>
      <c r="D1859">
        <v>100</v>
      </c>
      <c r="E1859">
        <v>0</v>
      </c>
      <c r="F1859">
        <v>13000</v>
      </c>
      <c r="G1859">
        <v>1000</v>
      </c>
      <c r="H1859">
        <v>2000</v>
      </c>
      <c r="I1859">
        <v>400</v>
      </c>
      <c r="J1859">
        <v>10</v>
      </c>
      <c r="K1859">
        <v>10</v>
      </c>
      <c r="L1859">
        <v>100</v>
      </c>
      <c r="M1859">
        <v>1800</v>
      </c>
      <c r="N1859">
        <v>25203</v>
      </c>
      <c r="O1859">
        <v>100000</v>
      </c>
      <c r="P1859">
        <v>0</v>
      </c>
      <c r="Q1859">
        <v>0</v>
      </c>
      <c r="R1859">
        <v>0</v>
      </c>
    </row>
    <row r="1860" spans="1:18" x14ac:dyDescent="0.25">
      <c r="A1860" s="3">
        <v>44105</v>
      </c>
      <c r="B1860">
        <v>4000</v>
      </c>
      <c r="C1860">
        <v>500</v>
      </c>
      <c r="D1860">
        <v>100</v>
      </c>
      <c r="E1860">
        <v>0</v>
      </c>
      <c r="F1860">
        <v>13000</v>
      </c>
      <c r="G1860">
        <v>1000</v>
      </c>
      <c r="H1860">
        <v>2000</v>
      </c>
      <c r="I1860">
        <v>400</v>
      </c>
      <c r="J1860">
        <v>10</v>
      </c>
      <c r="K1860">
        <v>10</v>
      </c>
      <c r="L1860">
        <v>100</v>
      </c>
      <c r="M1860">
        <v>1800</v>
      </c>
      <c r="N1860">
        <v>25203</v>
      </c>
      <c r="O1860">
        <v>100000</v>
      </c>
      <c r="P1860">
        <v>0</v>
      </c>
      <c r="Q1860">
        <v>0</v>
      </c>
      <c r="R1860">
        <v>0</v>
      </c>
    </row>
    <row r="1861" spans="1:18" x14ac:dyDescent="0.25">
      <c r="A1861" s="3">
        <v>44106</v>
      </c>
      <c r="B1861">
        <v>4000</v>
      </c>
      <c r="C1861">
        <v>500</v>
      </c>
      <c r="D1861">
        <v>100</v>
      </c>
      <c r="E1861">
        <v>0</v>
      </c>
      <c r="F1861">
        <v>13000</v>
      </c>
      <c r="G1861">
        <v>1000</v>
      </c>
      <c r="H1861">
        <v>2000</v>
      </c>
      <c r="I1861">
        <v>400</v>
      </c>
      <c r="J1861">
        <v>10</v>
      </c>
      <c r="K1861">
        <v>10</v>
      </c>
      <c r="L1861">
        <v>100</v>
      </c>
      <c r="M1861">
        <v>1800</v>
      </c>
      <c r="N1861">
        <v>25203</v>
      </c>
      <c r="O1861">
        <v>100000</v>
      </c>
      <c r="P1861">
        <v>0</v>
      </c>
      <c r="Q1861">
        <v>0</v>
      </c>
      <c r="R1861">
        <v>0</v>
      </c>
    </row>
    <row r="1862" spans="1:18" x14ac:dyDescent="0.25">
      <c r="A1862" s="3">
        <v>44109</v>
      </c>
      <c r="B1862">
        <v>4000</v>
      </c>
      <c r="C1862">
        <v>500</v>
      </c>
      <c r="D1862">
        <v>100</v>
      </c>
      <c r="E1862">
        <v>0</v>
      </c>
      <c r="F1862">
        <v>13000</v>
      </c>
      <c r="G1862">
        <v>1000</v>
      </c>
      <c r="H1862">
        <v>2000</v>
      </c>
      <c r="I1862">
        <v>400</v>
      </c>
      <c r="J1862">
        <v>10</v>
      </c>
      <c r="K1862">
        <v>10</v>
      </c>
      <c r="L1862">
        <v>100</v>
      </c>
      <c r="M1862">
        <v>1800</v>
      </c>
      <c r="N1862">
        <v>25203</v>
      </c>
      <c r="O1862">
        <v>100000</v>
      </c>
      <c r="P1862">
        <v>0</v>
      </c>
      <c r="Q1862">
        <v>0</v>
      </c>
      <c r="R1862">
        <v>0</v>
      </c>
    </row>
    <row r="1863" spans="1:18" x14ac:dyDescent="0.25">
      <c r="A1863" s="3">
        <v>44110</v>
      </c>
      <c r="B1863">
        <v>4000</v>
      </c>
      <c r="C1863">
        <v>500</v>
      </c>
      <c r="D1863">
        <v>100</v>
      </c>
      <c r="E1863">
        <v>0</v>
      </c>
      <c r="F1863">
        <v>13000</v>
      </c>
      <c r="G1863">
        <v>1000</v>
      </c>
      <c r="H1863">
        <v>2000</v>
      </c>
      <c r="I1863">
        <v>400</v>
      </c>
      <c r="J1863">
        <v>10</v>
      </c>
      <c r="K1863">
        <v>10</v>
      </c>
      <c r="L1863">
        <v>100</v>
      </c>
      <c r="M1863">
        <v>1800</v>
      </c>
      <c r="N1863">
        <v>25203</v>
      </c>
      <c r="O1863">
        <v>100000</v>
      </c>
      <c r="P1863">
        <v>0</v>
      </c>
      <c r="Q1863">
        <v>0</v>
      </c>
      <c r="R1863">
        <v>0</v>
      </c>
    </row>
    <row r="1864" spans="1:18" x14ac:dyDescent="0.25">
      <c r="A1864" s="3">
        <v>44111</v>
      </c>
      <c r="B1864">
        <v>4000</v>
      </c>
      <c r="C1864">
        <v>500</v>
      </c>
      <c r="D1864">
        <v>100</v>
      </c>
      <c r="E1864">
        <v>0</v>
      </c>
      <c r="F1864">
        <v>13000</v>
      </c>
      <c r="G1864">
        <v>1000</v>
      </c>
      <c r="H1864">
        <v>2000</v>
      </c>
      <c r="I1864">
        <v>400</v>
      </c>
      <c r="J1864">
        <v>10</v>
      </c>
      <c r="K1864">
        <v>10</v>
      </c>
      <c r="L1864">
        <v>100</v>
      </c>
      <c r="M1864">
        <v>1800</v>
      </c>
      <c r="N1864">
        <v>25203</v>
      </c>
      <c r="O1864">
        <v>100000</v>
      </c>
      <c r="P1864">
        <v>0</v>
      </c>
      <c r="Q1864">
        <v>0</v>
      </c>
      <c r="R1864">
        <v>0</v>
      </c>
    </row>
    <row r="1865" spans="1:18" x14ac:dyDescent="0.25">
      <c r="A1865" s="3">
        <v>44112</v>
      </c>
      <c r="B1865">
        <v>4000</v>
      </c>
      <c r="C1865">
        <v>500</v>
      </c>
      <c r="D1865">
        <v>100</v>
      </c>
      <c r="E1865">
        <v>0</v>
      </c>
      <c r="F1865">
        <v>13000</v>
      </c>
      <c r="G1865">
        <v>1000</v>
      </c>
      <c r="H1865">
        <v>2000</v>
      </c>
      <c r="I1865">
        <v>400</v>
      </c>
      <c r="J1865">
        <v>10</v>
      </c>
      <c r="K1865">
        <v>10</v>
      </c>
      <c r="L1865">
        <v>100</v>
      </c>
      <c r="M1865">
        <v>1800</v>
      </c>
      <c r="N1865">
        <v>25203</v>
      </c>
      <c r="O1865">
        <v>100000</v>
      </c>
      <c r="P1865">
        <v>0</v>
      </c>
      <c r="Q1865">
        <v>0</v>
      </c>
      <c r="R1865">
        <v>0</v>
      </c>
    </row>
    <row r="1866" spans="1:18" x14ac:dyDescent="0.25">
      <c r="A1866" s="3">
        <v>44113</v>
      </c>
      <c r="B1866">
        <v>4000</v>
      </c>
      <c r="C1866">
        <v>500</v>
      </c>
      <c r="D1866">
        <v>100</v>
      </c>
      <c r="E1866">
        <v>0</v>
      </c>
      <c r="F1866">
        <v>13000</v>
      </c>
      <c r="G1866">
        <v>1000</v>
      </c>
      <c r="H1866">
        <v>2000</v>
      </c>
      <c r="I1866">
        <v>400</v>
      </c>
      <c r="J1866">
        <v>10</v>
      </c>
      <c r="K1866">
        <v>10</v>
      </c>
      <c r="L1866">
        <v>100</v>
      </c>
      <c r="M1866">
        <v>1800</v>
      </c>
      <c r="N1866">
        <v>25203</v>
      </c>
      <c r="O1866">
        <v>100000</v>
      </c>
      <c r="P1866">
        <v>0</v>
      </c>
      <c r="Q1866">
        <v>0</v>
      </c>
      <c r="R1866">
        <v>0</v>
      </c>
    </row>
    <row r="1867" spans="1:18" x14ac:dyDescent="0.25">
      <c r="A1867" s="3">
        <v>44116</v>
      </c>
      <c r="B1867">
        <v>4000</v>
      </c>
      <c r="C1867">
        <v>500</v>
      </c>
      <c r="D1867">
        <v>100</v>
      </c>
      <c r="E1867">
        <v>0</v>
      </c>
      <c r="F1867">
        <v>13000</v>
      </c>
      <c r="G1867">
        <v>1000</v>
      </c>
      <c r="H1867">
        <v>2000</v>
      </c>
      <c r="I1867">
        <v>400</v>
      </c>
      <c r="J1867">
        <v>10</v>
      </c>
      <c r="K1867">
        <v>10</v>
      </c>
      <c r="L1867">
        <v>100</v>
      </c>
      <c r="M1867">
        <v>1800</v>
      </c>
      <c r="N1867">
        <v>25203</v>
      </c>
      <c r="O1867">
        <v>100000</v>
      </c>
      <c r="P1867">
        <v>0</v>
      </c>
      <c r="Q1867">
        <v>0</v>
      </c>
      <c r="R1867">
        <v>0</v>
      </c>
    </row>
    <row r="1868" spans="1:18" x14ac:dyDescent="0.25">
      <c r="A1868" s="3">
        <v>44117</v>
      </c>
      <c r="B1868">
        <v>4000</v>
      </c>
      <c r="C1868">
        <v>500</v>
      </c>
      <c r="D1868">
        <v>100</v>
      </c>
      <c r="E1868">
        <v>0</v>
      </c>
      <c r="F1868">
        <v>13000</v>
      </c>
      <c r="G1868">
        <v>1000</v>
      </c>
      <c r="H1868">
        <v>2000</v>
      </c>
      <c r="I1868">
        <v>400</v>
      </c>
      <c r="J1868">
        <v>10</v>
      </c>
      <c r="K1868">
        <v>10</v>
      </c>
      <c r="L1868">
        <v>100</v>
      </c>
      <c r="M1868">
        <v>1800</v>
      </c>
      <c r="N1868">
        <v>25203</v>
      </c>
      <c r="O1868">
        <v>100000</v>
      </c>
      <c r="P1868">
        <v>0</v>
      </c>
      <c r="Q1868">
        <v>0</v>
      </c>
      <c r="R1868">
        <v>0</v>
      </c>
    </row>
    <row r="1869" spans="1:18" x14ac:dyDescent="0.25">
      <c r="A1869" s="3">
        <v>44118</v>
      </c>
      <c r="B1869">
        <v>4000</v>
      </c>
      <c r="C1869">
        <v>500</v>
      </c>
      <c r="D1869">
        <v>100</v>
      </c>
      <c r="E1869">
        <v>0</v>
      </c>
      <c r="F1869">
        <v>13000</v>
      </c>
      <c r="G1869">
        <v>1000</v>
      </c>
      <c r="H1869">
        <v>2000</v>
      </c>
      <c r="I1869">
        <v>400</v>
      </c>
      <c r="J1869">
        <v>10</v>
      </c>
      <c r="K1869">
        <v>10</v>
      </c>
      <c r="L1869">
        <v>100</v>
      </c>
      <c r="M1869">
        <v>1800</v>
      </c>
      <c r="N1869">
        <v>25203</v>
      </c>
      <c r="O1869">
        <v>100000</v>
      </c>
      <c r="P1869">
        <v>0</v>
      </c>
      <c r="Q1869">
        <v>0</v>
      </c>
      <c r="R1869">
        <v>0</v>
      </c>
    </row>
    <row r="1870" spans="1:18" x14ac:dyDescent="0.25">
      <c r="A1870" s="3">
        <v>44119</v>
      </c>
      <c r="B1870">
        <v>4000</v>
      </c>
      <c r="C1870">
        <v>500</v>
      </c>
      <c r="D1870">
        <v>100</v>
      </c>
      <c r="E1870">
        <v>0</v>
      </c>
      <c r="F1870">
        <v>13000</v>
      </c>
      <c r="G1870">
        <v>1000</v>
      </c>
      <c r="H1870">
        <v>2000</v>
      </c>
      <c r="I1870">
        <v>400</v>
      </c>
      <c r="J1870">
        <v>10</v>
      </c>
      <c r="K1870">
        <v>10</v>
      </c>
      <c r="L1870">
        <v>100</v>
      </c>
      <c r="M1870">
        <v>1800</v>
      </c>
      <c r="N1870">
        <v>25203</v>
      </c>
      <c r="O1870">
        <v>100000</v>
      </c>
      <c r="P1870">
        <v>0</v>
      </c>
      <c r="Q1870">
        <v>0</v>
      </c>
      <c r="R1870">
        <v>0</v>
      </c>
    </row>
    <row r="1871" spans="1:18" x14ac:dyDescent="0.25">
      <c r="A1871" s="3">
        <v>44120</v>
      </c>
      <c r="B1871">
        <v>4000</v>
      </c>
      <c r="C1871">
        <v>500</v>
      </c>
      <c r="D1871">
        <v>100</v>
      </c>
      <c r="E1871">
        <v>0</v>
      </c>
      <c r="F1871">
        <v>13000</v>
      </c>
      <c r="G1871">
        <v>1000</v>
      </c>
      <c r="H1871">
        <v>2000</v>
      </c>
      <c r="I1871">
        <v>400</v>
      </c>
      <c r="J1871">
        <v>10</v>
      </c>
      <c r="K1871">
        <v>10</v>
      </c>
      <c r="L1871">
        <v>100</v>
      </c>
      <c r="M1871">
        <v>1800</v>
      </c>
      <c r="N1871">
        <v>25203</v>
      </c>
      <c r="O1871">
        <v>100000</v>
      </c>
      <c r="P1871">
        <v>0</v>
      </c>
      <c r="Q1871">
        <v>0</v>
      </c>
      <c r="R1871">
        <v>0</v>
      </c>
    </row>
    <row r="1872" spans="1:18" x14ac:dyDescent="0.25">
      <c r="A1872" s="3">
        <v>44123</v>
      </c>
      <c r="B1872">
        <v>4000</v>
      </c>
      <c r="C1872">
        <v>500</v>
      </c>
      <c r="D1872">
        <v>100</v>
      </c>
      <c r="E1872">
        <v>0</v>
      </c>
      <c r="F1872">
        <v>13000</v>
      </c>
      <c r="G1872">
        <v>1000</v>
      </c>
      <c r="H1872">
        <v>2000</v>
      </c>
      <c r="I1872">
        <v>400</v>
      </c>
      <c r="J1872">
        <v>10</v>
      </c>
      <c r="K1872">
        <v>10</v>
      </c>
      <c r="L1872">
        <v>100</v>
      </c>
      <c r="M1872">
        <v>1800</v>
      </c>
      <c r="N1872">
        <v>25203</v>
      </c>
      <c r="O1872">
        <v>100000</v>
      </c>
      <c r="P1872">
        <v>0</v>
      </c>
      <c r="Q1872">
        <v>0</v>
      </c>
      <c r="R1872">
        <v>0</v>
      </c>
    </row>
    <row r="1873" spans="1:18" x14ac:dyDescent="0.25">
      <c r="A1873" s="3">
        <v>44124</v>
      </c>
      <c r="B1873">
        <v>4000</v>
      </c>
      <c r="C1873">
        <v>500</v>
      </c>
      <c r="D1873">
        <v>100</v>
      </c>
      <c r="E1873">
        <v>0</v>
      </c>
      <c r="F1873">
        <v>13000</v>
      </c>
      <c r="G1873">
        <v>1000</v>
      </c>
      <c r="H1873">
        <v>2000</v>
      </c>
      <c r="I1873">
        <v>400</v>
      </c>
      <c r="J1873">
        <v>10</v>
      </c>
      <c r="K1873">
        <v>10</v>
      </c>
      <c r="L1873">
        <v>100</v>
      </c>
      <c r="M1873">
        <v>1800</v>
      </c>
      <c r="N1873">
        <v>25203</v>
      </c>
      <c r="O1873">
        <v>100000</v>
      </c>
      <c r="P1873">
        <v>0</v>
      </c>
      <c r="Q1873">
        <v>0</v>
      </c>
      <c r="R1873">
        <v>0</v>
      </c>
    </row>
    <row r="1874" spans="1:18" x14ac:dyDescent="0.25">
      <c r="A1874" s="3">
        <v>44125</v>
      </c>
      <c r="B1874">
        <v>4000</v>
      </c>
      <c r="C1874">
        <v>500</v>
      </c>
      <c r="D1874">
        <v>100</v>
      </c>
      <c r="E1874">
        <v>0</v>
      </c>
      <c r="F1874">
        <v>13000</v>
      </c>
      <c r="G1874">
        <v>1000</v>
      </c>
      <c r="H1874">
        <v>2000</v>
      </c>
      <c r="I1874">
        <v>400</v>
      </c>
      <c r="J1874">
        <v>10</v>
      </c>
      <c r="K1874">
        <v>10</v>
      </c>
      <c r="L1874">
        <v>100</v>
      </c>
      <c r="M1874">
        <v>1800</v>
      </c>
      <c r="N1874">
        <v>25203</v>
      </c>
      <c r="O1874">
        <v>100000</v>
      </c>
      <c r="P1874">
        <v>0</v>
      </c>
      <c r="Q1874">
        <v>0</v>
      </c>
      <c r="R1874">
        <v>0</v>
      </c>
    </row>
    <row r="1875" spans="1:18" x14ac:dyDescent="0.25">
      <c r="A1875" s="3">
        <v>44126</v>
      </c>
      <c r="B1875">
        <v>4000</v>
      </c>
      <c r="C1875">
        <v>500</v>
      </c>
      <c r="D1875">
        <v>100</v>
      </c>
      <c r="E1875">
        <v>0</v>
      </c>
      <c r="F1875">
        <v>13000</v>
      </c>
      <c r="G1875">
        <v>1000</v>
      </c>
      <c r="H1875">
        <v>2000</v>
      </c>
      <c r="I1875">
        <v>400</v>
      </c>
      <c r="J1875">
        <v>10</v>
      </c>
      <c r="K1875">
        <v>10</v>
      </c>
      <c r="L1875">
        <v>100</v>
      </c>
      <c r="M1875">
        <v>1800</v>
      </c>
      <c r="N1875">
        <v>25203</v>
      </c>
      <c r="O1875">
        <v>100000</v>
      </c>
      <c r="P1875">
        <v>0</v>
      </c>
      <c r="Q1875">
        <v>0</v>
      </c>
      <c r="R1875">
        <v>0</v>
      </c>
    </row>
    <row r="1876" spans="1:18" x14ac:dyDescent="0.25">
      <c r="A1876" s="3">
        <v>44127</v>
      </c>
      <c r="B1876">
        <v>4000</v>
      </c>
      <c r="C1876">
        <v>500</v>
      </c>
      <c r="D1876">
        <v>100</v>
      </c>
      <c r="E1876">
        <v>0</v>
      </c>
      <c r="F1876">
        <v>13000</v>
      </c>
      <c r="G1876">
        <v>1000</v>
      </c>
      <c r="H1876">
        <v>2000</v>
      </c>
      <c r="I1876">
        <v>400</v>
      </c>
      <c r="J1876">
        <v>10</v>
      </c>
      <c r="K1876">
        <v>10</v>
      </c>
      <c r="L1876">
        <v>100</v>
      </c>
      <c r="M1876">
        <v>1800</v>
      </c>
      <c r="N1876">
        <v>25203</v>
      </c>
      <c r="O1876">
        <v>100000</v>
      </c>
      <c r="P1876">
        <v>0</v>
      </c>
      <c r="Q1876">
        <v>0</v>
      </c>
      <c r="R1876">
        <v>0</v>
      </c>
    </row>
    <row r="1877" spans="1:18" x14ac:dyDescent="0.25">
      <c r="A1877" s="3">
        <v>44130</v>
      </c>
      <c r="B1877">
        <v>4000</v>
      </c>
      <c r="C1877">
        <v>500</v>
      </c>
      <c r="D1877">
        <v>100</v>
      </c>
      <c r="E1877">
        <v>0</v>
      </c>
      <c r="F1877">
        <v>13000</v>
      </c>
      <c r="G1877">
        <v>1000</v>
      </c>
      <c r="H1877">
        <v>2000</v>
      </c>
      <c r="I1877">
        <v>400</v>
      </c>
      <c r="J1877">
        <v>10</v>
      </c>
      <c r="K1877">
        <v>10</v>
      </c>
      <c r="L1877">
        <v>100</v>
      </c>
      <c r="M1877">
        <v>1800</v>
      </c>
      <c r="N1877">
        <v>25203</v>
      </c>
      <c r="O1877">
        <v>100000</v>
      </c>
      <c r="P1877">
        <v>0</v>
      </c>
      <c r="Q1877">
        <v>0</v>
      </c>
      <c r="R1877">
        <v>0</v>
      </c>
    </row>
    <row r="1878" spans="1:18" x14ac:dyDescent="0.25">
      <c r="A1878" s="3">
        <v>44131</v>
      </c>
      <c r="B1878">
        <v>4000</v>
      </c>
      <c r="C1878">
        <v>500</v>
      </c>
      <c r="D1878">
        <v>100</v>
      </c>
      <c r="E1878">
        <v>0</v>
      </c>
      <c r="F1878">
        <v>13000</v>
      </c>
      <c r="G1878">
        <v>1000</v>
      </c>
      <c r="H1878">
        <v>2000</v>
      </c>
      <c r="I1878">
        <v>400</v>
      </c>
      <c r="J1878">
        <v>10</v>
      </c>
      <c r="K1878">
        <v>10</v>
      </c>
      <c r="L1878">
        <v>100</v>
      </c>
      <c r="M1878">
        <v>1800</v>
      </c>
      <c r="N1878">
        <v>25203</v>
      </c>
      <c r="O1878">
        <v>100000</v>
      </c>
      <c r="P1878">
        <v>0</v>
      </c>
      <c r="Q1878">
        <v>0</v>
      </c>
      <c r="R1878">
        <v>0</v>
      </c>
    </row>
    <row r="1879" spans="1:18" x14ac:dyDescent="0.25">
      <c r="A1879" s="3">
        <v>44132</v>
      </c>
      <c r="B1879">
        <v>4000</v>
      </c>
      <c r="C1879">
        <v>500</v>
      </c>
      <c r="D1879">
        <v>100</v>
      </c>
      <c r="E1879">
        <v>0</v>
      </c>
      <c r="F1879">
        <v>13000</v>
      </c>
      <c r="G1879">
        <v>1000</v>
      </c>
      <c r="H1879">
        <v>2000</v>
      </c>
      <c r="I1879">
        <v>400</v>
      </c>
      <c r="J1879">
        <v>10</v>
      </c>
      <c r="K1879">
        <v>10</v>
      </c>
      <c r="L1879">
        <v>100</v>
      </c>
      <c r="M1879">
        <v>1800</v>
      </c>
      <c r="N1879">
        <v>25203</v>
      </c>
      <c r="O1879">
        <v>100000</v>
      </c>
      <c r="P1879">
        <v>0</v>
      </c>
      <c r="Q1879">
        <v>0</v>
      </c>
      <c r="R1879">
        <v>0</v>
      </c>
    </row>
    <row r="1880" spans="1:18" x14ac:dyDescent="0.25">
      <c r="A1880" s="3">
        <v>44133</v>
      </c>
      <c r="B1880">
        <v>4000</v>
      </c>
      <c r="C1880">
        <v>500</v>
      </c>
      <c r="D1880">
        <v>100</v>
      </c>
      <c r="E1880">
        <v>0</v>
      </c>
      <c r="F1880">
        <v>13000</v>
      </c>
      <c r="G1880">
        <v>1000</v>
      </c>
      <c r="H1880">
        <v>2000</v>
      </c>
      <c r="I1880">
        <v>400</v>
      </c>
      <c r="J1880">
        <v>10</v>
      </c>
      <c r="K1880">
        <v>10</v>
      </c>
      <c r="L1880">
        <v>100</v>
      </c>
      <c r="M1880">
        <v>1800</v>
      </c>
      <c r="N1880">
        <v>25203</v>
      </c>
      <c r="O1880">
        <v>100000</v>
      </c>
      <c r="P1880">
        <v>0</v>
      </c>
      <c r="Q1880">
        <v>0</v>
      </c>
      <c r="R1880">
        <v>0</v>
      </c>
    </row>
    <row r="1881" spans="1:18" x14ac:dyDescent="0.25">
      <c r="A1881" s="3">
        <v>44134</v>
      </c>
      <c r="B1881">
        <v>4000</v>
      </c>
      <c r="C1881">
        <v>500</v>
      </c>
      <c r="D1881">
        <v>100</v>
      </c>
      <c r="E1881">
        <v>0</v>
      </c>
      <c r="F1881">
        <v>13000</v>
      </c>
      <c r="G1881">
        <v>1000</v>
      </c>
      <c r="H1881">
        <v>2000</v>
      </c>
      <c r="I1881">
        <v>400</v>
      </c>
      <c r="J1881">
        <v>10</v>
      </c>
      <c r="K1881">
        <v>10</v>
      </c>
      <c r="L1881">
        <v>100</v>
      </c>
      <c r="M1881">
        <v>1800</v>
      </c>
      <c r="N1881">
        <v>25203</v>
      </c>
      <c r="O1881">
        <v>100000</v>
      </c>
      <c r="P1881">
        <v>0</v>
      </c>
      <c r="Q1881">
        <v>0</v>
      </c>
      <c r="R1881">
        <v>0</v>
      </c>
    </row>
    <row r="1882" spans="1:18" x14ac:dyDescent="0.25">
      <c r="A1882" s="3">
        <v>44137</v>
      </c>
      <c r="B1882">
        <v>4000</v>
      </c>
      <c r="C1882">
        <v>500</v>
      </c>
      <c r="D1882">
        <v>100</v>
      </c>
      <c r="E1882">
        <v>0</v>
      </c>
      <c r="F1882">
        <v>13000</v>
      </c>
      <c r="G1882">
        <v>1000</v>
      </c>
      <c r="H1882">
        <v>2000</v>
      </c>
      <c r="I1882">
        <v>400</v>
      </c>
      <c r="J1882">
        <v>10</v>
      </c>
      <c r="K1882">
        <v>10</v>
      </c>
      <c r="L1882">
        <v>100</v>
      </c>
      <c r="M1882">
        <v>1800</v>
      </c>
      <c r="N1882">
        <v>25203</v>
      </c>
      <c r="O1882">
        <v>100000</v>
      </c>
      <c r="P1882">
        <v>0</v>
      </c>
      <c r="Q1882">
        <v>0</v>
      </c>
      <c r="R1882">
        <v>0</v>
      </c>
    </row>
    <row r="1883" spans="1:18" x14ac:dyDescent="0.25">
      <c r="A1883" s="3">
        <v>44138</v>
      </c>
      <c r="B1883">
        <v>4000</v>
      </c>
      <c r="C1883">
        <v>500</v>
      </c>
      <c r="D1883">
        <v>100</v>
      </c>
      <c r="E1883">
        <v>0</v>
      </c>
      <c r="F1883">
        <v>13000</v>
      </c>
      <c r="G1883">
        <v>1000</v>
      </c>
      <c r="H1883">
        <v>2000</v>
      </c>
      <c r="I1883">
        <v>400</v>
      </c>
      <c r="J1883">
        <v>10</v>
      </c>
      <c r="K1883">
        <v>10</v>
      </c>
      <c r="L1883">
        <v>100</v>
      </c>
      <c r="M1883">
        <v>1800</v>
      </c>
      <c r="N1883">
        <v>25203</v>
      </c>
      <c r="O1883">
        <v>100000</v>
      </c>
      <c r="P1883">
        <v>0</v>
      </c>
      <c r="Q1883">
        <v>0</v>
      </c>
      <c r="R1883">
        <v>0</v>
      </c>
    </row>
    <row r="1884" spans="1:18" x14ac:dyDescent="0.25">
      <c r="A1884" s="3">
        <v>44139</v>
      </c>
      <c r="B1884">
        <v>4000</v>
      </c>
      <c r="C1884">
        <v>500</v>
      </c>
      <c r="D1884">
        <v>100</v>
      </c>
      <c r="E1884">
        <v>0</v>
      </c>
      <c r="F1884">
        <v>13000</v>
      </c>
      <c r="G1884">
        <v>1000</v>
      </c>
      <c r="H1884">
        <v>2000</v>
      </c>
      <c r="I1884">
        <v>400</v>
      </c>
      <c r="J1884">
        <v>10</v>
      </c>
      <c r="K1884">
        <v>10</v>
      </c>
      <c r="L1884">
        <v>100</v>
      </c>
      <c r="M1884">
        <v>1800</v>
      </c>
      <c r="N1884">
        <v>25203</v>
      </c>
      <c r="O1884">
        <v>100000</v>
      </c>
      <c r="P1884">
        <v>0</v>
      </c>
      <c r="Q1884">
        <v>0</v>
      </c>
      <c r="R1884">
        <v>0</v>
      </c>
    </row>
    <row r="1885" spans="1:18" x14ac:dyDescent="0.25">
      <c r="A1885" s="3">
        <v>44140</v>
      </c>
      <c r="B1885">
        <v>4000</v>
      </c>
      <c r="C1885">
        <v>500</v>
      </c>
      <c r="D1885">
        <v>100</v>
      </c>
      <c r="E1885">
        <v>0</v>
      </c>
      <c r="F1885">
        <v>13000</v>
      </c>
      <c r="G1885">
        <v>1000</v>
      </c>
      <c r="H1885">
        <v>2000</v>
      </c>
      <c r="I1885">
        <v>400</v>
      </c>
      <c r="J1885">
        <v>10</v>
      </c>
      <c r="K1885">
        <v>10</v>
      </c>
      <c r="L1885">
        <v>100</v>
      </c>
      <c r="M1885">
        <v>1800</v>
      </c>
      <c r="N1885">
        <v>25203</v>
      </c>
      <c r="O1885">
        <v>100000</v>
      </c>
      <c r="P1885">
        <v>0</v>
      </c>
      <c r="Q1885">
        <v>0</v>
      </c>
      <c r="R1885">
        <v>0</v>
      </c>
    </row>
    <row r="1886" spans="1:18" x14ac:dyDescent="0.25">
      <c r="A1886" s="3">
        <v>44141</v>
      </c>
      <c r="B1886">
        <v>4000</v>
      </c>
      <c r="C1886">
        <v>500</v>
      </c>
      <c r="D1886">
        <v>100</v>
      </c>
      <c r="E1886">
        <v>0</v>
      </c>
      <c r="F1886">
        <v>13000</v>
      </c>
      <c r="G1886">
        <v>1000</v>
      </c>
      <c r="H1886">
        <v>2000</v>
      </c>
      <c r="I1886">
        <v>400</v>
      </c>
      <c r="J1886">
        <v>10</v>
      </c>
      <c r="K1886">
        <v>10</v>
      </c>
      <c r="L1886">
        <v>100</v>
      </c>
      <c r="M1886">
        <v>1800</v>
      </c>
      <c r="N1886">
        <v>25203</v>
      </c>
      <c r="O1886">
        <v>100000</v>
      </c>
      <c r="P1886">
        <v>0</v>
      </c>
      <c r="Q1886">
        <v>0</v>
      </c>
      <c r="R1886">
        <v>0</v>
      </c>
    </row>
    <row r="1887" spans="1:18" x14ac:dyDescent="0.25">
      <c r="A1887" s="3">
        <v>44144</v>
      </c>
      <c r="B1887">
        <v>4000</v>
      </c>
      <c r="C1887">
        <v>500</v>
      </c>
      <c r="D1887">
        <v>100</v>
      </c>
      <c r="E1887">
        <v>0</v>
      </c>
      <c r="F1887">
        <v>13000</v>
      </c>
      <c r="G1887">
        <v>1000</v>
      </c>
      <c r="H1887">
        <v>2000</v>
      </c>
      <c r="I1887">
        <v>400</v>
      </c>
      <c r="J1887">
        <v>10</v>
      </c>
      <c r="K1887">
        <v>10</v>
      </c>
      <c r="L1887">
        <v>100</v>
      </c>
      <c r="M1887">
        <v>1800</v>
      </c>
      <c r="N1887">
        <v>25203</v>
      </c>
      <c r="O1887">
        <v>100000</v>
      </c>
      <c r="P1887">
        <v>0</v>
      </c>
      <c r="Q1887">
        <v>0</v>
      </c>
      <c r="R1887">
        <v>0</v>
      </c>
    </row>
    <row r="1888" spans="1:18" x14ac:dyDescent="0.25">
      <c r="A1888" s="3">
        <v>44145</v>
      </c>
      <c r="B1888">
        <v>4000</v>
      </c>
      <c r="C1888">
        <v>500</v>
      </c>
      <c r="D1888">
        <v>100</v>
      </c>
      <c r="E1888">
        <v>0</v>
      </c>
      <c r="F1888">
        <v>13000</v>
      </c>
      <c r="G1888">
        <v>1000</v>
      </c>
      <c r="H1888">
        <v>2000</v>
      </c>
      <c r="I1888">
        <v>400</v>
      </c>
      <c r="J1888">
        <v>10</v>
      </c>
      <c r="K1888">
        <v>10</v>
      </c>
      <c r="L1888">
        <v>100</v>
      </c>
      <c r="M1888">
        <v>1800</v>
      </c>
      <c r="N1888">
        <v>25203</v>
      </c>
      <c r="O1888">
        <v>100000</v>
      </c>
      <c r="P1888">
        <v>0</v>
      </c>
      <c r="Q1888">
        <v>0</v>
      </c>
      <c r="R1888">
        <v>0</v>
      </c>
    </row>
    <row r="1889" spans="1:18" x14ac:dyDescent="0.25">
      <c r="A1889" s="3">
        <v>44146</v>
      </c>
      <c r="B1889">
        <v>4000</v>
      </c>
      <c r="C1889">
        <v>500</v>
      </c>
      <c r="D1889">
        <v>100</v>
      </c>
      <c r="E1889">
        <v>0</v>
      </c>
      <c r="F1889">
        <v>13000</v>
      </c>
      <c r="G1889">
        <v>1000</v>
      </c>
      <c r="H1889">
        <v>2000</v>
      </c>
      <c r="I1889">
        <v>400</v>
      </c>
      <c r="J1889">
        <v>10</v>
      </c>
      <c r="K1889">
        <v>10</v>
      </c>
      <c r="L1889">
        <v>100</v>
      </c>
      <c r="M1889">
        <v>1800</v>
      </c>
      <c r="N1889">
        <v>25203</v>
      </c>
      <c r="O1889">
        <v>100000</v>
      </c>
      <c r="P1889">
        <v>0</v>
      </c>
      <c r="Q1889">
        <v>0</v>
      </c>
      <c r="R1889">
        <v>0</v>
      </c>
    </row>
    <row r="1890" spans="1:18" x14ac:dyDescent="0.25">
      <c r="A1890" s="3">
        <v>44147</v>
      </c>
      <c r="B1890">
        <v>4000</v>
      </c>
      <c r="C1890">
        <v>500</v>
      </c>
      <c r="D1890">
        <v>100</v>
      </c>
      <c r="E1890">
        <v>0</v>
      </c>
      <c r="F1890">
        <v>13000</v>
      </c>
      <c r="G1890">
        <v>1000</v>
      </c>
      <c r="H1890">
        <v>2000</v>
      </c>
      <c r="I1890">
        <v>400</v>
      </c>
      <c r="J1890">
        <v>10</v>
      </c>
      <c r="K1890">
        <v>10</v>
      </c>
      <c r="L1890">
        <v>100</v>
      </c>
      <c r="M1890">
        <v>1800</v>
      </c>
      <c r="N1890">
        <v>25203</v>
      </c>
      <c r="O1890">
        <v>100000</v>
      </c>
      <c r="P1890">
        <v>0</v>
      </c>
      <c r="Q1890">
        <v>0</v>
      </c>
      <c r="R1890">
        <v>0</v>
      </c>
    </row>
    <row r="1891" spans="1:18" x14ac:dyDescent="0.25">
      <c r="A1891" s="3">
        <v>44148</v>
      </c>
      <c r="B1891">
        <v>4000</v>
      </c>
      <c r="C1891">
        <v>500</v>
      </c>
      <c r="D1891">
        <v>100</v>
      </c>
      <c r="E1891">
        <v>0</v>
      </c>
      <c r="F1891">
        <v>13000</v>
      </c>
      <c r="G1891">
        <v>1000</v>
      </c>
      <c r="H1891">
        <v>2000</v>
      </c>
      <c r="I1891">
        <v>400</v>
      </c>
      <c r="J1891">
        <v>10</v>
      </c>
      <c r="K1891">
        <v>10</v>
      </c>
      <c r="L1891">
        <v>100</v>
      </c>
      <c r="M1891">
        <v>1800</v>
      </c>
      <c r="N1891">
        <v>25203</v>
      </c>
      <c r="O1891">
        <v>100000</v>
      </c>
      <c r="P1891">
        <v>0</v>
      </c>
      <c r="Q1891">
        <v>0</v>
      </c>
      <c r="R1891">
        <v>0</v>
      </c>
    </row>
    <row r="1892" spans="1:18" x14ac:dyDescent="0.25">
      <c r="A1892" s="3">
        <v>44151</v>
      </c>
      <c r="B1892">
        <v>4000</v>
      </c>
      <c r="C1892">
        <v>500</v>
      </c>
      <c r="D1892">
        <v>100</v>
      </c>
      <c r="E1892">
        <v>0</v>
      </c>
      <c r="F1892">
        <v>13000</v>
      </c>
      <c r="G1892">
        <v>1000</v>
      </c>
      <c r="H1892">
        <v>2000</v>
      </c>
      <c r="I1892">
        <v>400</v>
      </c>
      <c r="J1892">
        <v>10</v>
      </c>
      <c r="K1892">
        <v>10</v>
      </c>
      <c r="L1892">
        <v>100</v>
      </c>
      <c r="M1892">
        <v>1800</v>
      </c>
      <c r="N1892">
        <v>25203</v>
      </c>
      <c r="O1892">
        <v>100000</v>
      </c>
      <c r="P1892">
        <v>0</v>
      </c>
      <c r="Q1892">
        <v>0</v>
      </c>
      <c r="R1892">
        <v>0</v>
      </c>
    </row>
    <row r="1893" spans="1:18" x14ac:dyDescent="0.25">
      <c r="A1893" s="3">
        <v>44152</v>
      </c>
      <c r="B1893">
        <v>4000</v>
      </c>
      <c r="C1893">
        <v>500</v>
      </c>
      <c r="D1893">
        <v>100</v>
      </c>
      <c r="E1893">
        <v>0</v>
      </c>
      <c r="F1893">
        <v>13000</v>
      </c>
      <c r="G1893">
        <v>1000</v>
      </c>
      <c r="H1893">
        <v>2000</v>
      </c>
      <c r="I1893">
        <v>400</v>
      </c>
      <c r="J1893">
        <v>10</v>
      </c>
      <c r="K1893">
        <v>10</v>
      </c>
      <c r="L1893">
        <v>100</v>
      </c>
      <c r="M1893">
        <v>1800</v>
      </c>
      <c r="N1893">
        <v>25203</v>
      </c>
      <c r="O1893">
        <v>100000</v>
      </c>
      <c r="P1893">
        <v>0</v>
      </c>
      <c r="Q1893">
        <v>0</v>
      </c>
      <c r="R1893">
        <v>0</v>
      </c>
    </row>
    <row r="1894" spans="1:18" x14ac:dyDescent="0.25">
      <c r="A1894" s="3">
        <v>44153</v>
      </c>
      <c r="B1894">
        <v>4000</v>
      </c>
      <c r="C1894">
        <v>500</v>
      </c>
      <c r="D1894">
        <v>100</v>
      </c>
      <c r="E1894">
        <v>0</v>
      </c>
      <c r="F1894">
        <v>13000</v>
      </c>
      <c r="G1894">
        <v>1000</v>
      </c>
      <c r="H1894">
        <v>2000</v>
      </c>
      <c r="I1894">
        <v>400</v>
      </c>
      <c r="J1894">
        <v>10</v>
      </c>
      <c r="K1894">
        <v>10</v>
      </c>
      <c r="L1894">
        <v>100</v>
      </c>
      <c r="M1894">
        <v>1800</v>
      </c>
      <c r="N1894">
        <v>25203</v>
      </c>
      <c r="O1894">
        <v>100000</v>
      </c>
      <c r="P1894">
        <v>0</v>
      </c>
      <c r="Q1894">
        <v>0</v>
      </c>
      <c r="R1894">
        <v>0</v>
      </c>
    </row>
    <row r="1895" spans="1:18" x14ac:dyDescent="0.25">
      <c r="A1895" s="3">
        <v>44154</v>
      </c>
      <c r="B1895">
        <v>4000</v>
      </c>
      <c r="C1895">
        <v>500</v>
      </c>
      <c r="D1895">
        <v>100</v>
      </c>
      <c r="E1895">
        <v>0</v>
      </c>
      <c r="F1895">
        <v>13000</v>
      </c>
      <c r="G1895">
        <v>1000</v>
      </c>
      <c r="H1895">
        <v>2000</v>
      </c>
      <c r="I1895">
        <v>400</v>
      </c>
      <c r="J1895">
        <v>10</v>
      </c>
      <c r="K1895">
        <v>10</v>
      </c>
      <c r="L1895">
        <v>100</v>
      </c>
      <c r="M1895">
        <v>1800</v>
      </c>
      <c r="N1895">
        <v>25203</v>
      </c>
      <c r="O1895">
        <v>100000</v>
      </c>
      <c r="P1895">
        <v>0</v>
      </c>
      <c r="Q1895">
        <v>0</v>
      </c>
      <c r="R1895">
        <v>0</v>
      </c>
    </row>
    <row r="1896" spans="1:18" x14ac:dyDescent="0.25">
      <c r="A1896" s="3">
        <v>44155</v>
      </c>
      <c r="B1896">
        <v>4000</v>
      </c>
      <c r="C1896">
        <v>500</v>
      </c>
      <c r="D1896">
        <v>100</v>
      </c>
      <c r="E1896">
        <v>0</v>
      </c>
      <c r="F1896">
        <v>13000</v>
      </c>
      <c r="G1896">
        <v>1000</v>
      </c>
      <c r="H1896">
        <v>2000</v>
      </c>
      <c r="I1896">
        <v>400</v>
      </c>
      <c r="J1896">
        <v>10</v>
      </c>
      <c r="K1896">
        <v>10</v>
      </c>
      <c r="L1896">
        <v>100</v>
      </c>
      <c r="M1896">
        <v>1800</v>
      </c>
      <c r="N1896">
        <v>25203</v>
      </c>
      <c r="O1896">
        <v>100000</v>
      </c>
      <c r="P1896">
        <v>0</v>
      </c>
      <c r="Q1896">
        <v>0</v>
      </c>
      <c r="R1896">
        <v>0</v>
      </c>
    </row>
    <row r="1897" spans="1:18" x14ac:dyDescent="0.25">
      <c r="A1897" s="3">
        <v>44158</v>
      </c>
      <c r="B1897">
        <v>4000</v>
      </c>
      <c r="C1897">
        <v>500</v>
      </c>
      <c r="D1897">
        <v>100</v>
      </c>
      <c r="E1897">
        <v>0</v>
      </c>
      <c r="F1897">
        <v>13000</v>
      </c>
      <c r="G1897">
        <v>1000</v>
      </c>
      <c r="H1897">
        <v>2000</v>
      </c>
      <c r="I1897">
        <v>400</v>
      </c>
      <c r="J1897">
        <v>10</v>
      </c>
      <c r="K1897">
        <v>10</v>
      </c>
      <c r="L1897">
        <v>100</v>
      </c>
      <c r="M1897">
        <v>1800</v>
      </c>
      <c r="N1897">
        <v>25203</v>
      </c>
      <c r="O1897">
        <v>100000</v>
      </c>
      <c r="P1897">
        <v>0</v>
      </c>
      <c r="Q1897">
        <v>0</v>
      </c>
      <c r="R1897">
        <v>0</v>
      </c>
    </row>
    <row r="1898" spans="1:18" x14ac:dyDescent="0.25">
      <c r="A1898" s="3">
        <v>44159</v>
      </c>
      <c r="B1898">
        <v>4000</v>
      </c>
      <c r="C1898">
        <v>500</v>
      </c>
      <c r="D1898">
        <v>100</v>
      </c>
      <c r="E1898">
        <v>0</v>
      </c>
      <c r="F1898">
        <v>13000</v>
      </c>
      <c r="G1898">
        <v>1000</v>
      </c>
      <c r="H1898">
        <v>2000</v>
      </c>
      <c r="I1898">
        <v>400</v>
      </c>
      <c r="J1898">
        <v>10</v>
      </c>
      <c r="K1898">
        <v>10</v>
      </c>
      <c r="L1898">
        <v>100</v>
      </c>
      <c r="M1898">
        <v>1800</v>
      </c>
      <c r="N1898">
        <v>25203</v>
      </c>
      <c r="O1898">
        <v>100000</v>
      </c>
      <c r="P1898">
        <v>0</v>
      </c>
      <c r="Q1898">
        <v>0</v>
      </c>
      <c r="R1898">
        <v>0</v>
      </c>
    </row>
    <row r="1899" spans="1:18" x14ac:dyDescent="0.25">
      <c r="A1899" s="3">
        <v>44160</v>
      </c>
      <c r="B1899">
        <v>4000</v>
      </c>
      <c r="C1899">
        <v>500</v>
      </c>
      <c r="D1899">
        <v>100</v>
      </c>
      <c r="E1899">
        <v>0</v>
      </c>
      <c r="F1899">
        <v>13000</v>
      </c>
      <c r="G1899">
        <v>1000</v>
      </c>
      <c r="H1899">
        <v>2000</v>
      </c>
      <c r="I1899">
        <v>400</v>
      </c>
      <c r="J1899">
        <v>10</v>
      </c>
      <c r="K1899">
        <v>10</v>
      </c>
      <c r="L1899">
        <v>100</v>
      </c>
      <c r="M1899">
        <v>1800</v>
      </c>
      <c r="N1899">
        <v>25203</v>
      </c>
      <c r="O1899">
        <v>100000</v>
      </c>
      <c r="P1899">
        <v>0</v>
      </c>
      <c r="Q1899">
        <v>0</v>
      </c>
      <c r="R1899">
        <v>0</v>
      </c>
    </row>
    <row r="1900" spans="1:18" x14ac:dyDescent="0.25">
      <c r="A1900" s="3">
        <v>44161</v>
      </c>
      <c r="B1900">
        <v>4000</v>
      </c>
      <c r="C1900">
        <v>500</v>
      </c>
      <c r="D1900">
        <v>100</v>
      </c>
      <c r="E1900">
        <v>0</v>
      </c>
      <c r="F1900">
        <v>13000</v>
      </c>
      <c r="G1900">
        <v>1000</v>
      </c>
      <c r="H1900">
        <v>2000</v>
      </c>
      <c r="I1900">
        <v>400</v>
      </c>
      <c r="J1900">
        <v>10</v>
      </c>
      <c r="K1900">
        <v>10</v>
      </c>
      <c r="L1900">
        <v>100</v>
      </c>
      <c r="M1900">
        <v>1800</v>
      </c>
      <c r="N1900">
        <v>25203</v>
      </c>
      <c r="O1900">
        <v>100000</v>
      </c>
      <c r="P1900">
        <v>0</v>
      </c>
      <c r="Q1900">
        <v>0</v>
      </c>
      <c r="R1900">
        <v>0</v>
      </c>
    </row>
    <row r="1901" spans="1:18" x14ac:dyDescent="0.25">
      <c r="A1901" s="3">
        <v>44162</v>
      </c>
      <c r="B1901">
        <v>4000</v>
      </c>
      <c r="C1901">
        <v>500</v>
      </c>
      <c r="D1901">
        <v>100</v>
      </c>
      <c r="E1901">
        <v>0</v>
      </c>
      <c r="F1901">
        <v>13000</v>
      </c>
      <c r="G1901">
        <v>1000</v>
      </c>
      <c r="H1901">
        <v>2000</v>
      </c>
      <c r="I1901">
        <v>400</v>
      </c>
      <c r="J1901">
        <v>10</v>
      </c>
      <c r="K1901">
        <v>10</v>
      </c>
      <c r="L1901">
        <v>100</v>
      </c>
      <c r="M1901">
        <v>1800</v>
      </c>
      <c r="N1901">
        <v>25203</v>
      </c>
      <c r="O1901">
        <v>100000</v>
      </c>
      <c r="P1901">
        <v>0</v>
      </c>
      <c r="Q1901">
        <v>0</v>
      </c>
      <c r="R1901">
        <v>0</v>
      </c>
    </row>
    <row r="1902" spans="1:18" x14ac:dyDescent="0.25">
      <c r="A1902" s="3">
        <v>44165</v>
      </c>
      <c r="B1902">
        <v>4000</v>
      </c>
      <c r="C1902">
        <v>500</v>
      </c>
      <c r="D1902">
        <v>100</v>
      </c>
      <c r="E1902">
        <v>0</v>
      </c>
      <c r="F1902">
        <v>13000</v>
      </c>
      <c r="G1902">
        <v>1000</v>
      </c>
      <c r="H1902">
        <v>2000</v>
      </c>
      <c r="I1902">
        <v>400</v>
      </c>
      <c r="J1902">
        <v>10</v>
      </c>
      <c r="K1902">
        <v>10</v>
      </c>
      <c r="L1902">
        <v>100</v>
      </c>
      <c r="M1902">
        <v>1800</v>
      </c>
      <c r="N1902">
        <v>25203</v>
      </c>
      <c r="O1902">
        <v>100000</v>
      </c>
      <c r="P1902">
        <v>0</v>
      </c>
      <c r="Q1902">
        <v>0</v>
      </c>
      <c r="R1902">
        <v>0</v>
      </c>
    </row>
    <row r="1903" spans="1:18" x14ac:dyDescent="0.25">
      <c r="A1903" s="3">
        <v>44166</v>
      </c>
      <c r="B1903">
        <v>4000</v>
      </c>
      <c r="C1903">
        <v>500</v>
      </c>
      <c r="D1903">
        <v>100</v>
      </c>
      <c r="E1903">
        <v>0</v>
      </c>
      <c r="F1903">
        <v>13000</v>
      </c>
      <c r="G1903">
        <v>1000</v>
      </c>
      <c r="H1903">
        <v>2000</v>
      </c>
      <c r="I1903">
        <v>400</v>
      </c>
      <c r="J1903">
        <v>10</v>
      </c>
      <c r="K1903">
        <v>10</v>
      </c>
      <c r="L1903">
        <v>100</v>
      </c>
      <c r="M1903">
        <v>1800</v>
      </c>
      <c r="N1903">
        <v>25203</v>
      </c>
      <c r="O1903">
        <v>100000</v>
      </c>
      <c r="P1903">
        <v>0</v>
      </c>
      <c r="Q1903">
        <v>0</v>
      </c>
      <c r="R1903">
        <v>0</v>
      </c>
    </row>
    <row r="1904" spans="1:18" x14ac:dyDescent="0.25">
      <c r="A1904" s="3">
        <v>44167</v>
      </c>
      <c r="B1904">
        <v>4000</v>
      </c>
      <c r="C1904">
        <v>500</v>
      </c>
      <c r="D1904">
        <v>100</v>
      </c>
      <c r="E1904">
        <v>0</v>
      </c>
      <c r="F1904">
        <v>13000</v>
      </c>
      <c r="G1904">
        <v>1000</v>
      </c>
      <c r="H1904">
        <v>2000</v>
      </c>
      <c r="I1904">
        <v>400</v>
      </c>
      <c r="J1904">
        <v>10</v>
      </c>
      <c r="K1904">
        <v>10</v>
      </c>
      <c r="L1904">
        <v>100</v>
      </c>
      <c r="M1904">
        <v>1800</v>
      </c>
      <c r="N1904">
        <v>25203</v>
      </c>
      <c r="O1904">
        <v>100000</v>
      </c>
      <c r="P1904">
        <v>0</v>
      </c>
      <c r="Q1904">
        <v>0</v>
      </c>
      <c r="R1904">
        <v>0</v>
      </c>
    </row>
    <row r="1905" spans="1:18" x14ac:dyDescent="0.25">
      <c r="A1905" s="3">
        <v>44168</v>
      </c>
      <c r="B1905">
        <v>4000</v>
      </c>
      <c r="C1905">
        <v>500</v>
      </c>
      <c r="D1905">
        <v>100</v>
      </c>
      <c r="E1905">
        <v>0</v>
      </c>
      <c r="F1905">
        <v>13000</v>
      </c>
      <c r="G1905">
        <v>1000</v>
      </c>
      <c r="H1905">
        <v>2000</v>
      </c>
      <c r="I1905">
        <v>400</v>
      </c>
      <c r="J1905">
        <v>10</v>
      </c>
      <c r="K1905">
        <v>10</v>
      </c>
      <c r="L1905">
        <v>100</v>
      </c>
      <c r="M1905">
        <v>1800</v>
      </c>
      <c r="N1905">
        <v>25203</v>
      </c>
      <c r="O1905">
        <v>100000</v>
      </c>
      <c r="P1905">
        <v>0</v>
      </c>
      <c r="Q1905">
        <v>0</v>
      </c>
      <c r="R1905">
        <v>0</v>
      </c>
    </row>
    <row r="1906" spans="1:18" x14ac:dyDescent="0.25">
      <c r="A1906" s="3">
        <v>44169</v>
      </c>
      <c r="B1906">
        <v>4000</v>
      </c>
      <c r="C1906">
        <v>500</v>
      </c>
      <c r="D1906">
        <v>100</v>
      </c>
      <c r="E1906">
        <v>0</v>
      </c>
      <c r="F1906">
        <v>13000</v>
      </c>
      <c r="G1906">
        <v>1000</v>
      </c>
      <c r="H1906">
        <v>2000</v>
      </c>
      <c r="I1906">
        <v>400</v>
      </c>
      <c r="J1906">
        <v>10</v>
      </c>
      <c r="K1906">
        <v>10</v>
      </c>
      <c r="L1906">
        <v>100</v>
      </c>
      <c r="M1906">
        <v>1800</v>
      </c>
      <c r="N1906">
        <v>25203</v>
      </c>
      <c r="O1906">
        <v>100000</v>
      </c>
      <c r="P1906">
        <v>0</v>
      </c>
      <c r="Q1906">
        <v>0</v>
      </c>
      <c r="R1906">
        <v>0</v>
      </c>
    </row>
    <row r="1907" spans="1:18" x14ac:dyDescent="0.25">
      <c r="A1907" s="3">
        <v>44172</v>
      </c>
      <c r="B1907">
        <v>4000</v>
      </c>
      <c r="C1907">
        <v>500</v>
      </c>
      <c r="D1907">
        <v>100</v>
      </c>
      <c r="E1907">
        <v>0</v>
      </c>
      <c r="F1907">
        <v>13000</v>
      </c>
      <c r="G1907">
        <v>1000</v>
      </c>
      <c r="H1907">
        <v>2000</v>
      </c>
      <c r="I1907">
        <v>400</v>
      </c>
      <c r="J1907">
        <v>10</v>
      </c>
      <c r="K1907">
        <v>10</v>
      </c>
      <c r="L1907">
        <v>100</v>
      </c>
      <c r="M1907">
        <v>1800</v>
      </c>
      <c r="N1907">
        <v>25203</v>
      </c>
      <c r="O1907">
        <v>100000</v>
      </c>
      <c r="P1907">
        <v>0</v>
      </c>
      <c r="Q1907">
        <v>0</v>
      </c>
      <c r="R1907">
        <v>0</v>
      </c>
    </row>
    <row r="1908" spans="1:18" x14ac:dyDescent="0.25">
      <c r="A1908" s="3">
        <v>44173</v>
      </c>
      <c r="B1908">
        <v>4000</v>
      </c>
      <c r="C1908">
        <v>500</v>
      </c>
      <c r="D1908">
        <v>100</v>
      </c>
      <c r="E1908">
        <v>0</v>
      </c>
      <c r="F1908">
        <v>13000</v>
      </c>
      <c r="G1908">
        <v>1000</v>
      </c>
      <c r="H1908">
        <v>2000</v>
      </c>
      <c r="I1908">
        <v>400</v>
      </c>
      <c r="J1908">
        <v>10</v>
      </c>
      <c r="K1908">
        <v>10</v>
      </c>
      <c r="L1908">
        <v>100</v>
      </c>
      <c r="M1908">
        <v>1800</v>
      </c>
      <c r="N1908">
        <v>25203</v>
      </c>
      <c r="O1908">
        <v>100000</v>
      </c>
      <c r="P1908">
        <v>0</v>
      </c>
      <c r="Q1908">
        <v>0</v>
      </c>
      <c r="R1908">
        <v>0</v>
      </c>
    </row>
    <row r="1909" spans="1:18" x14ac:dyDescent="0.25">
      <c r="A1909" s="3">
        <v>44174</v>
      </c>
      <c r="B1909">
        <v>4000</v>
      </c>
      <c r="C1909">
        <v>500</v>
      </c>
      <c r="D1909">
        <v>100</v>
      </c>
      <c r="E1909">
        <v>0</v>
      </c>
      <c r="F1909">
        <v>13000</v>
      </c>
      <c r="G1909">
        <v>1000</v>
      </c>
      <c r="H1909">
        <v>2000</v>
      </c>
      <c r="I1909">
        <v>400</v>
      </c>
      <c r="J1909">
        <v>10</v>
      </c>
      <c r="K1909">
        <v>10</v>
      </c>
      <c r="L1909">
        <v>100</v>
      </c>
      <c r="M1909">
        <v>1800</v>
      </c>
      <c r="N1909">
        <v>25203</v>
      </c>
      <c r="O1909">
        <v>100000</v>
      </c>
      <c r="P1909">
        <v>0</v>
      </c>
      <c r="Q1909">
        <v>0</v>
      </c>
      <c r="R1909">
        <v>0</v>
      </c>
    </row>
    <row r="1910" spans="1:18" x14ac:dyDescent="0.25">
      <c r="A1910" s="3">
        <v>44175</v>
      </c>
      <c r="B1910">
        <v>4000</v>
      </c>
      <c r="C1910">
        <v>500</v>
      </c>
      <c r="D1910">
        <v>100</v>
      </c>
      <c r="E1910">
        <v>0</v>
      </c>
      <c r="F1910">
        <v>13000</v>
      </c>
      <c r="G1910">
        <v>1000</v>
      </c>
      <c r="H1910">
        <v>2000</v>
      </c>
      <c r="I1910">
        <v>400</v>
      </c>
      <c r="J1910">
        <v>10</v>
      </c>
      <c r="K1910">
        <v>10</v>
      </c>
      <c r="L1910">
        <v>100</v>
      </c>
      <c r="M1910">
        <v>1800</v>
      </c>
      <c r="N1910">
        <v>25203</v>
      </c>
      <c r="O1910">
        <v>100000</v>
      </c>
      <c r="P1910">
        <v>0</v>
      </c>
      <c r="Q1910">
        <v>0</v>
      </c>
      <c r="R1910">
        <v>0</v>
      </c>
    </row>
    <row r="1911" spans="1:18" x14ac:dyDescent="0.25">
      <c r="A1911" s="3">
        <v>44176</v>
      </c>
      <c r="B1911">
        <v>4000</v>
      </c>
      <c r="C1911">
        <v>500</v>
      </c>
      <c r="D1911">
        <v>100</v>
      </c>
      <c r="E1911">
        <v>0</v>
      </c>
      <c r="F1911">
        <v>13000</v>
      </c>
      <c r="G1911">
        <v>1000</v>
      </c>
      <c r="H1911">
        <v>2000</v>
      </c>
      <c r="I1911">
        <v>400</v>
      </c>
      <c r="J1911">
        <v>10</v>
      </c>
      <c r="K1911">
        <v>10</v>
      </c>
      <c r="L1911">
        <v>100</v>
      </c>
      <c r="M1911">
        <v>1800</v>
      </c>
      <c r="N1911">
        <v>25203</v>
      </c>
      <c r="O1911">
        <v>100000</v>
      </c>
      <c r="P1911">
        <v>0</v>
      </c>
      <c r="Q1911">
        <v>0</v>
      </c>
      <c r="R1911">
        <v>0</v>
      </c>
    </row>
    <row r="1912" spans="1:18" x14ac:dyDescent="0.25">
      <c r="A1912" s="3">
        <v>44179</v>
      </c>
      <c r="B1912">
        <v>4000</v>
      </c>
      <c r="C1912">
        <v>500</v>
      </c>
      <c r="D1912">
        <v>100</v>
      </c>
      <c r="E1912">
        <v>0</v>
      </c>
      <c r="F1912">
        <v>13000</v>
      </c>
      <c r="G1912">
        <v>1000</v>
      </c>
      <c r="H1912">
        <v>2000</v>
      </c>
      <c r="I1912">
        <v>400</v>
      </c>
      <c r="J1912">
        <v>10</v>
      </c>
      <c r="K1912">
        <v>10</v>
      </c>
      <c r="L1912">
        <v>100</v>
      </c>
      <c r="M1912">
        <v>1800</v>
      </c>
      <c r="N1912">
        <v>25203</v>
      </c>
      <c r="O1912">
        <v>100000</v>
      </c>
      <c r="P1912">
        <v>0</v>
      </c>
      <c r="Q1912">
        <v>0</v>
      </c>
      <c r="R1912">
        <v>0</v>
      </c>
    </row>
    <row r="1913" spans="1:18" x14ac:dyDescent="0.25">
      <c r="A1913" s="3">
        <v>44180</v>
      </c>
      <c r="B1913">
        <v>4000</v>
      </c>
      <c r="C1913">
        <v>500</v>
      </c>
      <c r="D1913">
        <v>100</v>
      </c>
      <c r="E1913">
        <v>0</v>
      </c>
      <c r="F1913">
        <v>13000</v>
      </c>
      <c r="G1913">
        <v>1000</v>
      </c>
      <c r="H1913">
        <v>2000</v>
      </c>
      <c r="I1913">
        <v>400</v>
      </c>
      <c r="J1913">
        <v>10</v>
      </c>
      <c r="K1913">
        <v>10</v>
      </c>
      <c r="L1913">
        <v>100</v>
      </c>
      <c r="M1913">
        <v>1800</v>
      </c>
      <c r="N1913">
        <v>25203</v>
      </c>
      <c r="O1913">
        <v>100000</v>
      </c>
      <c r="P1913">
        <v>0</v>
      </c>
      <c r="Q1913">
        <v>0</v>
      </c>
      <c r="R1913">
        <v>0</v>
      </c>
    </row>
    <row r="1914" spans="1:18" x14ac:dyDescent="0.25">
      <c r="A1914" s="3">
        <v>44181</v>
      </c>
      <c r="B1914">
        <v>4000</v>
      </c>
      <c r="C1914">
        <v>500</v>
      </c>
      <c r="D1914">
        <v>100</v>
      </c>
      <c r="E1914">
        <v>0</v>
      </c>
      <c r="F1914">
        <v>13000</v>
      </c>
      <c r="G1914">
        <v>1000</v>
      </c>
      <c r="H1914">
        <v>2000</v>
      </c>
      <c r="I1914">
        <v>400</v>
      </c>
      <c r="J1914">
        <v>10</v>
      </c>
      <c r="K1914">
        <v>10</v>
      </c>
      <c r="L1914">
        <v>100</v>
      </c>
      <c r="M1914">
        <v>1800</v>
      </c>
      <c r="N1914">
        <v>25203</v>
      </c>
      <c r="O1914">
        <v>100000</v>
      </c>
      <c r="P1914">
        <v>0</v>
      </c>
      <c r="Q1914">
        <v>0</v>
      </c>
      <c r="R1914">
        <v>0</v>
      </c>
    </row>
    <row r="1915" spans="1:18" x14ac:dyDescent="0.25">
      <c r="A1915" s="3">
        <v>44182</v>
      </c>
      <c r="B1915">
        <v>4000</v>
      </c>
      <c r="C1915">
        <v>500</v>
      </c>
      <c r="D1915">
        <v>100</v>
      </c>
      <c r="E1915">
        <v>0</v>
      </c>
      <c r="F1915">
        <v>13000</v>
      </c>
      <c r="G1915">
        <v>1000</v>
      </c>
      <c r="H1915">
        <v>2000</v>
      </c>
      <c r="I1915">
        <v>400</v>
      </c>
      <c r="J1915">
        <v>10</v>
      </c>
      <c r="K1915">
        <v>10</v>
      </c>
      <c r="L1915">
        <v>100</v>
      </c>
      <c r="M1915">
        <v>1800</v>
      </c>
      <c r="N1915">
        <v>25203</v>
      </c>
      <c r="O1915">
        <v>100000</v>
      </c>
      <c r="P1915">
        <v>0</v>
      </c>
      <c r="Q1915">
        <v>0</v>
      </c>
      <c r="R1915">
        <v>0</v>
      </c>
    </row>
    <row r="1916" spans="1:18" x14ac:dyDescent="0.25">
      <c r="A1916" s="3">
        <v>44183</v>
      </c>
      <c r="B1916">
        <v>4000</v>
      </c>
      <c r="C1916">
        <v>500</v>
      </c>
      <c r="D1916">
        <v>100</v>
      </c>
      <c r="E1916">
        <v>0</v>
      </c>
      <c r="F1916">
        <v>13000</v>
      </c>
      <c r="G1916">
        <v>1000</v>
      </c>
      <c r="H1916">
        <v>2000</v>
      </c>
      <c r="I1916">
        <v>400</v>
      </c>
      <c r="J1916">
        <v>10</v>
      </c>
      <c r="K1916">
        <v>10</v>
      </c>
      <c r="L1916">
        <v>100</v>
      </c>
      <c r="M1916">
        <v>1800</v>
      </c>
      <c r="N1916">
        <v>25203</v>
      </c>
      <c r="O1916">
        <v>100000</v>
      </c>
      <c r="P1916">
        <v>0</v>
      </c>
      <c r="Q1916">
        <v>0</v>
      </c>
      <c r="R1916">
        <v>0</v>
      </c>
    </row>
    <row r="1917" spans="1:18" x14ac:dyDescent="0.25">
      <c r="A1917" s="3">
        <v>44186</v>
      </c>
      <c r="B1917">
        <v>4000</v>
      </c>
      <c r="C1917">
        <v>500</v>
      </c>
      <c r="D1917">
        <v>100</v>
      </c>
      <c r="E1917">
        <v>0</v>
      </c>
      <c r="F1917">
        <v>13000</v>
      </c>
      <c r="G1917">
        <v>1000</v>
      </c>
      <c r="H1917">
        <v>2000</v>
      </c>
      <c r="I1917">
        <v>400</v>
      </c>
      <c r="J1917">
        <v>10</v>
      </c>
      <c r="K1917">
        <v>10</v>
      </c>
      <c r="L1917">
        <v>100</v>
      </c>
      <c r="M1917">
        <v>1800</v>
      </c>
      <c r="N1917">
        <v>25203</v>
      </c>
      <c r="O1917">
        <v>100000</v>
      </c>
      <c r="P1917">
        <v>0</v>
      </c>
      <c r="Q1917">
        <v>0</v>
      </c>
      <c r="R1917">
        <v>0</v>
      </c>
    </row>
    <row r="1918" spans="1:18" x14ac:dyDescent="0.25">
      <c r="A1918" s="3">
        <v>44187</v>
      </c>
      <c r="B1918">
        <v>4000</v>
      </c>
      <c r="C1918">
        <v>500</v>
      </c>
      <c r="D1918">
        <v>100</v>
      </c>
      <c r="E1918">
        <v>0</v>
      </c>
      <c r="F1918">
        <v>13000</v>
      </c>
      <c r="G1918">
        <v>1000</v>
      </c>
      <c r="H1918">
        <v>2000</v>
      </c>
      <c r="I1918">
        <v>400</v>
      </c>
      <c r="J1918">
        <v>10</v>
      </c>
      <c r="K1918">
        <v>10</v>
      </c>
      <c r="L1918">
        <v>100</v>
      </c>
      <c r="M1918">
        <v>1800</v>
      </c>
      <c r="N1918">
        <v>25203</v>
      </c>
      <c r="O1918">
        <v>100000</v>
      </c>
      <c r="P1918">
        <v>0</v>
      </c>
      <c r="Q1918">
        <v>0</v>
      </c>
      <c r="R1918">
        <v>0</v>
      </c>
    </row>
    <row r="1919" spans="1:18" x14ac:dyDescent="0.25">
      <c r="A1919" s="3">
        <v>44188</v>
      </c>
      <c r="B1919">
        <v>4000</v>
      </c>
      <c r="C1919">
        <v>500</v>
      </c>
      <c r="D1919">
        <v>100</v>
      </c>
      <c r="E1919">
        <v>0</v>
      </c>
      <c r="F1919">
        <v>13000</v>
      </c>
      <c r="G1919">
        <v>1000</v>
      </c>
      <c r="H1919">
        <v>2000</v>
      </c>
      <c r="I1919">
        <v>400</v>
      </c>
      <c r="J1919">
        <v>10</v>
      </c>
      <c r="K1919">
        <v>10</v>
      </c>
      <c r="L1919">
        <v>100</v>
      </c>
      <c r="M1919">
        <v>1800</v>
      </c>
      <c r="N1919">
        <v>25203</v>
      </c>
      <c r="O1919">
        <v>100000</v>
      </c>
      <c r="P1919">
        <v>0</v>
      </c>
      <c r="Q1919">
        <v>0</v>
      </c>
      <c r="R1919">
        <v>0</v>
      </c>
    </row>
    <row r="1920" spans="1:18" x14ac:dyDescent="0.25">
      <c r="A1920" s="3">
        <v>44189</v>
      </c>
      <c r="B1920">
        <v>4000</v>
      </c>
      <c r="C1920">
        <v>500</v>
      </c>
      <c r="D1920">
        <v>100</v>
      </c>
      <c r="E1920">
        <v>0</v>
      </c>
      <c r="F1920">
        <v>13000</v>
      </c>
      <c r="G1920">
        <v>1000</v>
      </c>
      <c r="H1920">
        <v>2000</v>
      </c>
      <c r="I1920">
        <v>400</v>
      </c>
      <c r="J1920">
        <v>10</v>
      </c>
      <c r="K1920">
        <v>10</v>
      </c>
      <c r="L1920">
        <v>100</v>
      </c>
      <c r="M1920">
        <v>1800</v>
      </c>
      <c r="N1920">
        <v>25203</v>
      </c>
      <c r="O1920">
        <v>100000</v>
      </c>
      <c r="P1920">
        <v>0</v>
      </c>
      <c r="Q1920">
        <v>0</v>
      </c>
      <c r="R1920">
        <v>0</v>
      </c>
    </row>
    <row r="1921" spans="1:18" x14ac:dyDescent="0.25">
      <c r="A1921" s="3">
        <v>44190</v>
      </c>
      <c r="B1921">
        <v>4000</v>
      </c>
      <c r="C1921">
        <v>500</v>
      </c>
      <c r="D1921">
        <v>100</v>
      </c>
      <c r="E1921">
        <v>0</v>
      </c>
      <c r="F1921">
        <v>13000</v>
      </c>
      <c r="G1921">
        <v>1000</v>
      </c>
      <c r="H1921">
        <v>2000</v>
      </c>
      <c r="I1921">
        <v>400</v>
      </c>
      <c r="J1921">
        <v>10</v>
      </c>
      <c r="K1921">
        <v>10</v>
      </c>
      <c r="L1921">
        <v>100</v>
      </c>
      <c r="M1921">
        <v>1800</v>
      </c>
      <c r="N1921">
        <v>25203</v>
      </c>
      <c r="O1921">
        <v>100000</v>
      </c>
      <c r="P1921">
        <v>0</v>
      </c>
      <c r="Q1921">
        <v>0</v>
      </c>
      <c r="R1921">
        <v>0</v>
      </c>
    </row>
    <row r="1922" spans="1:18" x14ac:dyDescent="0.25">
      <c r="A1922" s="3">
        <v>44193</v>
      </c>
      <c r="B1922">
        <v>4000</v>
      </c>
      <c r="C1922">
        <v>500</v>
      </c>
      <c r="D1922">
        <v>100</v>
      </c>
      <c r="E1922">
        <v>0</v>
      </c>
      <c r="F1922">
        <v>13000</v>
      </c>
      <c r="G1922">
        <v>1000</v>
      </c>
      <c r="H1922">
        <v>2000</v>
      </c>
      <c r="I1922">
        <v>400</v>
      </c>
      <c r="J1922">
        <v>10</v>
      </c>
      <c r="K1922">
        <v>10</v>
      </c>
      <c r="L1922">
        <v>100</v>
      </c>
      <c r="M1922">
        <v>1800</v>
      </c>
      <c r="N1922">
        <v>25203</v>
      </c>
      <c r="O1922">
        <v>100000</v>
      </c>
      <c r="P1922">
        <v>0</v>
      </c>
      <c r="Q1922">
        <v>0</v>
      </c>
      <c r="R1922">
        <v>0</v>
      </c>
    </row>
    <row r="1923" spans="1:18" x14ac:dyDescent="0.25">
      <c r="A1923" s="3">
        <v>44194</v>
      </c>
      <c r="B1923">
        <v>4000</v>
      </c>
      <c r="C1923">
        <v>500</v>
      </c>
      <c r="D1923">
        <v>100</v>
      </c>
      <c r="E1923">
        <v>0</v>
      </c>
      <c r="F1923">
        <v>13000</v>
      </c>
      <c r="G1923">
        <v>1000</v>
      </c>
      <c r="H1923">
        <v>2000</v>
      </c>
      <c r="I1923">
        <v>400</v>
      </c>
      <c r="J1923">
        <v>10</v>
      </c>
      <c r="K1923">
        <v>10</v>
      </c>
      <c r="L1923">
        <v>100</v>
      </c>
      <c r="M1923">
        <v>1800</v>
      </c>
      <c r="N1923">
        <v>25203</v>
      </c>
      <c r="O1923">
        <v>100000</v>
      </c>
      <c r="P1923">
        <v>0</v>
      </c>
      <c r="Q1923">
        <v>0</v>
      </c>
      <c r="R1923">
        <v>0</v>
      </c>
    </row>
    <row r="1924" spans="1:18" x14ac:dyDescent="0.25">
      <c r="A1924" s="3">
        <v>44195</v>
      </c>
      <c r="B1924">
        <v>4000</v>
      </c>
      <c r="C1924">
        <v>500</v>
      </c>
      <c r="D1924">
        <v>100</v>
      </c>
      <c r="E1924">
        <v>0</v>
      </c>
      <c r="F1924">
        <v>13000</v>
      </c>
      <c r="G1924">
        <v>1000</v>
      </c>
      <c r="H1924">
        <v>2000</v>
      </c>
      <c r="I1924">
        <v>400</v>
      </c>
      <c r="J1924">
        <v>10</v>
      </c>
      <c r="K1924">
        <v>10</v>
      </c>
      <c r="L1924">
        <v>100</v>
      </c>
      <c r="M1924">
        <v>1800</v>
      </c>
      <c r="N1924">
        <v>25203</v>
      </c>
      <c r="O1924">
        <v>100000</v>
      </c>
      <c r="P1924">
        <v>0</v>
      </c>
      <c r="Q1924">
        <v>0</v>
      </c>
      <c r="R1924">
        <v>0</v>
      </c>
    </row>
    <row r="1925" spans="1:18" x14ac:dyDescent="0.25">
      <c r="A1925" s="3">
        <v>44196</v>
      </c>
      <c r="B1925">
        <v>4000</v>
      </c>
      <c r="C1925">
        <v>500</v>
      </c>
      <c r="D1925">
        <v>100</v>
      </c>
      <c r="E1925">
        <v>0</v>
      </c>
      <c r="F1925">
        <v>13000</v>
      </c>
      <c r="G1925">
        <v>1000</v>
      </c>
      <c r="H1925">
        <v>2000</v>
      </c>
      <c r="I1925">
        <v>400</v>
      </c>
      <c r="J1925">
        <v>10</v>
      </c>
      <c r="K1925">
        <v>10</v>
      </c>
      <c r="L1925">
        <v>100</v>
      </c>
      <c r="M1925">
        <v>1800</v>
      </c>
      <c r="N1925">
        <v>25203</v>
      </c>
      <c r="O1925">
        <v>100000</v>
      </c>
      <c r="P1925">
        <v>0</v>
      </c>
      <c r="Q1925">
        <v>0</v>
      </c>
      <c r="R1925">
        <v>0</v>
      </c>
    </row>
    <row r="1926" spans="1:18" x14ac:dyDescent="0.25">
      <c r="A1926" s="3">
        <v>44197</v>
      </c>
      <c r="B1926">
        <v>4000</v>
      </c>
      <c r="C1926">
        <v>500</v>
      </c>
      <c r="D1926">
        <v>100</v>
      </c>
      <c r="E1926">
        <v>0</v>
      </c>
      <c r="F1926">
        <v>13000</v>
      </c>
      <c r="G1926">
        <v>1000</v>
      </c>
      <c r="H1926">
        <v>2000</v>
      </c>
      <c r="I1926">
        <v>400</v>
      </c>
      <c r="J1926">
        <v>10</v>
      </c>
      <c r="K1926">
        <v>10</v>
      </c>
      <c r="L1926">
        <v>100</v>
      </c>
      <c r="M1926">
        <v>1800</v>
      </c>
      <c r="N1926">
        <v>25203</v>
      </c>
      <c r="O1926">
        <v>100000</v>
      </c>
      <c r="P1926">
        <v>0</v>
      </c>
      <c r="Q1926">
        <v>0</v>
      </c>
      <c r="R1926">
        <v>0</v>
      </c>
    </row>
    <row r="1927" spans="1:18" x14ac:dyDescent="0.25">
      <c r="A1927" s="3">
        <v>44200</v>
      </c>
      <c r="B1927">
        <v>4000</v>
      </c>
      <c r="C1927">
        <v>500</v>
      </c>
      <c r="D1927">
        <v>100</v>
      </c>
      <c r="E1927">
        <v>0</v>
      </c>
      <c r="F1927">
        <v>13000</v>
      </c>
      <c r="G1927">
        <v>1000</v>
      </c>
      <c r="H1927">
        <v>2000</v>
      </c>
      <c r="I1927">
        <v>400</v>
      </c>
      <c r="J1927">
        <v>10</v>
      </c>
      <c r="K1927">
        <v>10</v>
      </c>
      <c r="L1927">
        <v>100</v>
      </c>
      <c r="M1927">
        <v>1800</v>
      </c>
      <c r="N1927">
        <v>25203</v>
      </c>
      <c r="O1927">
        <v>100000</v>
      </c>
      <c r="P1927">
        <v>0</v>
      </c>
      <c r="Q1927">
        <v>0</v>
      </c>
      <c r="R1927">
        <v>0</v>
      </c>
    </row>
    <row r="1928" spans="1:18" x14ac:dyDescent="0.25">
      <c r="A1928" s="3">
        <v>44201</v>
      </c>
      <c r="B1928">
        <v>4000</v>
      </c>
      <c r="C1928">
        <v>500</v>
      </c>
      <c r="D1928">
        <v>100</v>
      </c>
      <c r="E1928">
        <v>0</v>
      </c>
      <c r="F1928">
        <v>13000</v>
      </c>
      <c r="G1928">
        <v>1000</v>
      </c>
      <c r="H1928">
        <v>2000</v>
      </c>
      <c r="I1928">
        <v>400</v>
      </c>
      <c r="J1928">
        <v>10</v>
      </c>
      <c r="K1928">
        <v>10</v>
      </c>
      <c r="L1928">
        <v>100</v>
      </c>
      <c r="M1928">
        <v>1800</v>
      </c>
      <c r="N1928">
        <v>25203</v>
      </c>
      <c r="O1928">
        <v>100000</v>
      </c>
      <c r="P1928">
        <v>0</v>
      </c>
      <c r="Q1928">
        <v>0</v>
      </c>
      <c r="R1928">
        <v>0</v>
      </c>
    </row>
    <row r="1929" spans="1:18" x14ac:dyDescent="0.25">
      <c r="A1929" s="3">
        <v>44202</v>
      </c>
      <c r="B1929">
        <v>4000</v>
      </c>
      <c r="C1929">
        <v>500</v>
      </c>
      <c r="D1929">
        <v>100</v>
      </c>
      <c r="E1929">
        <v>0</v>
      </c>
      <c r="F1929">
        <v>13000</v>
      </c>
      <c r="G1929">
        <v>1000</v>
      </c>
      <c r="H1929">
        <v>2000</v>
      </c>
      <c r="I1929">
        <v>400</v>
      </c>
      <c r="J1929">
        <v>10</v>
      </c>
      <c r="K1929">
        <v>10</v>
      </c>
      <c r="L1929">
        <v>100</v>
      </c>
      <c r="M1929">
        <v>1800</v>
      </c>
      <c r="N1929">
        <v>25203</v>
      </c>
      <c r="O1929">
        <v>100000</v>
      </c>
      <c r="P1929">
        <v>0</v>
      </c>
      <c r="Q1929">
        <v>0</v>
      </c>
      <c r="R1929">
        <v>0</v>
      </c>
    </row>
    <row r="1930" spans="1:18" x14ac:dyDescent="0.25">
      <c r="A1930" s="3">
        <v>44203</v>
      </c>
      <c r="B1930">
        <v>4000</v>
      </c>
      <c r="C1930">
        <v>500</v>
      </c>
      <c r="D1930">
        <v>100</v>
      </c>
      <c r="E1930">
        <v>0</v>
      </c>
      <c r="F1930">
        <v>13000</v>
      </c>
      <c r="G1930">
        <v>1000</v>
      </c>
      <c r="H1930">
        <v>2000</v>
      </c>
      <c r="I1930">
        <v>400</v>
      </c>
      <c r="J1930">
        <v>10</v>
      </c>
      <c r="K1930">
        <v>10</v>
      </c>
      <c r="L1930">
        <v>100</v>
      </c>
      <c r="M1930">
        <v>1800</v>
      </c>
      <c r="N1930">
        <v>25203</v>
      </c>
      <c r="O1930">
        <v>100000</v>
      </c>
      <c r="P1930">
        <v>0</v>
      </c>
      <c r="Q1930">
        <v>0</v>
      </c>
      <c r="R1930">
        <v>0</v>
      </c>
    </row>
    <row r="1931" spans="1:18" x14ac:dyDescent="0.25">
      <c r="A1931" s="3">
        <v>44204</v>
      </c>
      <c r="B1931">
        <v>4000</v>
      </c>
      <c r="C1931">
        <v>500</v>
      </c>
      <c r="D1931">
        <v>100</v>
      </c>
      <c r="E1931">
        <v>0</v>
      </c>
      <c r="F1931">
        <v>13000</v>
      </c>
      <c r="G1931">
        <v>1000</v>
      </c>
      <c r="H1931">
        <v>2000</v>
      </c>
      <c r="I1931">
        <v>400</v>
      </c>
      <c r="J1931">
        <v>10</v>
      </c>
      <c r="K1931">
        <v>10</v>
      </c>
      <c r="L1931">
        <v>100</v>
      </c>
      <c r="M1931">
        <v>1800</v>
      </c>
      <c r="N1931">
        <v>25203</v>
      </c>
      <c r="O1931">
        <v>100000</v>
      </c>
      <c r="P1931">
        <v>0</v>
      </c>
      <c r="Q1931">
        <v>0</v>
      </c>
      <c r="R1931">
        <v>0</v>
      </c>
    </row>
    <row r="1932" spans="1:18" x14ac:dyDescent="0.25">
      <c r="A1932" s="3">
        <v>44207</v>
      </c>
      <c r="B1932">
        <v>4000</v>
      </c>
      <c r="C1932">
        <v>500</v>
      </c>
      <c r="D1932">
        <v>100</v>
      </c>
      <c r="E1932">
        <v>0</v>
      </c>
      <c r="F1932">
        <v>13000</v>
      </c>
      <c r="G1932">
        <v>1000</v>
      </c>
      <c r="H1932">
        <v>2000</v>
      </c>
      <c r="I1932">
        <v>400</v>
      </c>
      <c r="J1932">
        <v>10</v>
      </c>
      <c r="K1932">
        <v>10</v>
      </c>
      <c r="L1932">
        <v>100</v>
      </c>
      <c r="M1932">
        <v>1800</v>
      </c>
      <c r="N1932">
        <v>25203</v>
      </c>
      <c r="O1932">
        <v>100000</v>
      </c>
      <c r="P1932">
        <v>0</v>
      </c>
      <c r="Q1932">
        <v>0</v>
      </c>
      <c r="R1932">
        <v>0</v>
      </c>
    </row>
    <row r="1933" spans="1:18" x14ac:dyDescent="0.25">
      <c r="A1933" s="3">
        <v>44208</v>
      </c>
      <c r="B1933">
        <v>4000</v>
      </c>
      <c r="C1933">
        <v>500</v>
      </c>
      <c r="D1933">
        <v>100</v>
      </c>
      <c r="E1933">
        <v>0</v>
      </c>
      <c r="F1933">
        <v>13000</v>
      </c>
      <c r="G1933">
        <v>1000</v>
      </c>
      <c r="H1933">
        <v>2000</v>
      </c>
      <c r="I1933">
        <v>400</v>
      </c>
      <c r="J1933">
        <v>10</v>
      </c>
      <c r="K1933">
        <v>10</v>
      </c>
      <c r="L1933">
        <v>100</v>
      </c>
      <c r="M1933">
        <v>1800</v>
      </c>
      <c r="N1933">
        <v>25203</v>
      </c>
      <c r="O1933">
        <v>100000</v>
      </c>
      <c r="P1933">
        <v>0</v>
      </c>
      <c r="Q1933">
        <v>0</v>
      </c>
      <c r="R1933">
        <v>0</v>
      </c>
    </row>
    <row r="1934" spans="1:18" x14ac:dyDescent="0.25">
      <c r="A1934" s="3">
        <v>44209</v>
      </c>
      <c r="B1934">
        <v>4000</v>
      </c>
      <c r="C1934">
        <v>500</v>
      </c>
      <c r="D1934">
        <v>100</v>
      </c>
      <c r="E1934">
        <v>0</v>
      </c>
      <c r="F1934">
        <v>13000</v>
      </c>
      <c r="G1934">
        <v>1000</v>
      </c>
      <c r="H1934">
        <v>2000</v>
      </c>
      <c r="I1934">
        <v>400</v>
      </c>
      <c r="J1934">
        <v>10</v>
      </c>
      <c r="K1934">
        <v>10</v>
      </c>
      <c r="L1934">
        <v>100</v>
      </c>
      <c r="M1934">
        <v>1800</v>
      </c>
      <c r="N1934">
        <v>25203</v>
      </c>
      <c r="O1934">
        <v>100000</v>
      </c>
      <c r="P1934">
        <v>0</v>
      </c>
      <c r="Q1934">
        <v>0</v>
      </c>
      <c r="R1934">
        <v>0</v>
      </c>
    </row>
    <row r="1935" spans="1:18" x14ac:dyDescent="0.25">
      <c r="A1935" s="3">
        <v>44210</v>
      </c>
      <c r="B1935">
        <v>4000</v>
      </c>
      <c r="C1935">
        <v>500</v>
      </c>
      <c r="D1935">
        <v>100</v>
      </c>
      <c r="E1935">
        <v>0</v>
      </c>
      <c r="F1935">
        <v>13000</v>
      </c>
      <c r="G1935">
        <v>1000</v>
      </c>
      <c r="H1935">
        <v>2000</v>
      </c>
      <c r="I1935">
        <v>400</v>
      </c>
      <c r="J1935">
        <v>10</v>
      </c>
      <c r="K1935">
        <v>10</v>
      </c>
      <c r="L1935">
        <v>100</v>
      </c>
      <c r="M1935">
        <v>1800</v>
      </c>
      <c r="N1935">
        <v>25203</v>
      </c>
      <c r="O1935">
        <v>100000</v>
      </c>
      <c r="P1935">
        <v>0</v>
      </c>
      <c r="Q1935">
        <v>0</v>
      </c>
      <c r="R1935">
        <v>0</v>
      </c>
    </row>
    <row r="1936" spans="1:18" x14ac:dyDescent="0.25">
      <c r="A1936" s="3">
        <v>44211</v>
      </c>
      <c r="B1936">
        <v>4000</v>
      </c>
      <c r="C1936">
        <v>500</v>
      </c>
      <c r="D1936">
        <v>100</v>
      </c>
      <c r="E1936">
        <v>0</v>
      </c>
      <c r="F1936">
        <v>13000</v>
      </c>
      <c r="G1936">
        <v>1000</v>
      </c>
      <c r="H1936">
        <v>2000</v>
      </c>
      <c r="I1936">
        <v>400</v>
      </c>
      <c r="J1936">
        <v>10</v>
      </c>
      <c r="K1936">
        <v>10</v>
      </c>
      <c r="L1936">
        <v>100</v>
      </c>
      <c r="M1936">
        <v>1800</v>
      </c>
      <c r="N1936">
        <v>25203</v>
      </c>
      <c r="O1936">
        <v>100000</v>
      </c>
      <c r="P1936">
        <v>0</v>
      </c>
      <c r="Q1936">
        <v>0</v>
      </c>
      <c r="R1936">
        <v>0</v>
      </c>
    </row>
    <row r="1937" spans="1:18" x14ac:dyDescent="0.25">
      <c r="A1937" s="3">
        <v>44214</v>
      </c>
      <c r="B1937">
        <v>4000</v>
      </c>
      <c r="C1937">
        <v>500</v>
      </c>
      <c r="D1937">
        <v>100</v>
      </c>
      <c r="E1937">
        <v>0</v>
      </c>
      <c r="F1937">
        <v>13000</v>
      </c>
      <c r="G1937">
        <v>1000</v>
      </c>
      <c r="H1937">
        <v>2000</v>
      </c>
      <c r="I1937">
        <v>400</v>
      </c>
      <c r="J1937">
        <v>10</v>
      </c>
      <c r="K1937">
        <v>10</v>
      </c>
      <c r="L1937">
        <v>100</v>
      </c>
      <c r="M1937">
        <v>1800</v>
      </c>
      <c r="N1937">
        <v>25203</v>
      </c>
      <c r="O1937">
        <v>100000</v>
      </c>
      <c r="P1937">
        <v>0</v>
      </c>
      <c r="Q1937">
        <v>0</v>
      </c>
      <c r="R1937">
        <v>0</v>
      </c>
    </row>
    <row r="1938" spans="1:18" x14ac:dyDescent="0.25">
      <c r="A1938" s="3">
        <v>44215</v>
      </c>
      <c r="B1938">
        <v>4000</v>
      </c>
      <c r="C1938">
        <v>500</v>
      </c>
      <c r="D1938">
        <v>100</v>
      </c>
      <c r="E1938">
        <v>0</v>
      </c>
      <c r="F1938">
        <v>13000</v>
      </c>
      <c r="G1938">
        <v>1000</v>
      </c>
      <c r="H1938">
        <v>2000</v>
      </c>
      <c r="I1938">
        <v>400</v>
      </c>
      <c r="J1938">
        <v>10</v>
      </c>
      <c r="K1938">
        <v>10</v>
      </c>
      <c r="L1938">
        <v>100</v>
      </c>
      <c r="M1938">
        <v>1800</v>
      </c>
      <c r="N1938">
        <v>25203</v>
      </c>
      <c r="O1938">
        <v>100000</v>
      </c>
      <c r="P1938">
        <v>0</v>
      </c>
      <c r="Q1938">
        <v>0</v>
      </c>
      <c r="R1938">
        <v>0</v>
      </c>
    </row>
    <row r="1939" spans="1:18" x14ac:dyDescent="0.25">
      <c r="A1939" s="3">
        <v>44216</v>
      </c>
      <c r="B1939">
        <v>4000</v>
      </c>
      <c r="C1939">
        <v>500</v>
      </c>
      <c r="D1939">
        <v>100</v>
      </c>
      <c r="E1939">
        <v>0</v>
      </c>
      <c r="F1939">
        <v>13000</v>
      </c>
      <c r="G1939">
        <v>1000</v>
      </c>
      <c r="H1939">
        <v>2000</v>
      </c>
      <c r="I1939">
        <v>400</v>
      </c>
      <c r="J1939">
        <v>10</v>
      </c>
      <c r="K1939">
        <v>10</v>
      </c>
      <c r="L1939">
        <v>100</v>
      </c>
      <c r="M1939">
        <v>1800</v>
      </c>
      <c r="N1939">
        <v>25203</v>
      </c>
      <c r="O1939">
        <v>100000</v>
      </c>
      <c r="P1939">
        <v>0</v>
      </c>
      <c r="Q1939">
        <v>0</v>
      </c>
      <c r="R1939">
        <v>0</v>
      </c>
    </row>
    <row r="1940" spans="1:18" x14ac:dyDescent="0.25">
      <c r="A1940" s="3">
        <v>44217</v>
      </c>
      <c r="B1940">
        <v>4000</v>
      </c>
      <c r="C1940">
        <v>500</v>
      </c>
      <c r="D1940">
        <v>100</v>
      </c>
      <c r="E1940">
        <v>0</v>
      </c>
      <c r="F1940">
        <v>13000</v>
      </c>
      <c r="G1940">
        <v>1000</v>
      </c>
      <c r="H1940">
        <v>2000</v>
      </c>
      <c r="I1940">
        <v>400</v>
      </c>
      <c r="J1940">
        <v>10</v>
      </c>
      <c r="K1940">
        <v>10</v>
      </c>
      <c r="L1940">
        <v>100</v>
      </c>
      <c r="M1940">
        <v>1800</v>
      </c>
      <c r="N1940">
        <v>25203</v>
      </c>
      <c r="O1940">
        <v>100000</v>
      </c>
      <c r="P1940">
        <v>0</v>
      </c>
      <c r="Q1940">
        <v>0</v>
      </c>
      <c r="R1940">
        <v>0</v>
      </c>
    </row>
    <row r="1941" spans="1:18" x14ac:dyDescent="0.25">
      <c r="A1941" s="3">
        <v>44218</v>
      </c>
      <c r="B1941">
        <v>4000</v>
      </c>
      <c r="C1941">
        <v>500</v>
      </c>
      <c r="D1941">
        <v>100</v>
      </c>
      <c r="E1941">
        <v>0</v>
      </c>
      <c r="F1941">
        <v>13000</v>
      </c>
      <c r="G1941">
        <v>1000</v>
      </c>
      <c r="H1941">
        <v>2000</v>
      </c>
      <c r="I1941">
        <v>400</v>
      </c>
      <c r="J1941">
        <v>10</v>
      </c>
      <c r="K1941">
        <v>10</v>
      </c>
      <c r="L1941">
        <v>100</v>
      </c>
      <c r="M1941">
        <v>1800</v>
      </c>
      <c r="N1941">
        <v>25203</v>
      </c>
      <c r="O1941">
        <v>100000</v>
      </c>
      <c r="P1941">
        <v>0</v>
      </c>
      <c r="Q1941">
        <v>0</v>
      </c>
      <c r="R1941">
        <v>0</v>
      </c>
    </row>
    <row r="1942" spans="1:18" x14ac:dyDescent="0.25">
      <c r="A1942" s="3">
        <v>44221</v>
      </c>
      <c r="B1942">
        <v>4000</v>
      </c>
      <c r="C1942">
        <v>500</v>
      </c>
      <c r="D1942">
        <v>100</v>
      </c>
      <c r="E1942">
        <v>0</v>
      </c>
      <c r="F1942">
        <v>13000</v>
      </c>
      <c r="G1942">
        <v>1000</v>
      </c>
      <c r="H1942">
        <v>2000</v>
      </c>
      <c r="I1942">
        <v>400</v>
      </c>
      <c r="J1942">
        <v>10</v>
      </c>
      <c r="K1942">
        <v>10</v>
      </c>
      <c r="L1942">
        <v>100</v>
      </c>
      <c r="M1942">
        <v>1800</v>
      </c>
      <c r="N1942">
        <v>25203</v>
      </c>
      <c r="O1942">
        <v>100000</v>
      </c>
      <c r="P1942">
        <v>0</v>
      </c>
      <c r="Q1942">
        <v>0</v>
      </c>
      <c r="R1942">
        <v>0</v>
      </c>
    </row>
    <row r="1943" spans="1:18" x14ac:dyDescent="0.25">
      <c r="A1943" s="3">
        <v>44222</v>
      </c>
      <c r="B1943">
        <v>4000</v>
      </c>
      <c r="C1943">
        <v>500</v>
      </c>
      <c r="D1943">
        <v>100</v>
      </c>
      <c r="E1943">
        <v>0</v>
      </c>
      <c r="F1943">
        <v>13000</v>
      </c>
      <c r="G1943">
        <v>1000</v>
      </c>
      <c r="H1943">
        <v>2000</v>
      </c>
      <c r="I1943">
        <v>400</v>
      </c>
      <c r="J1943">
        <v>10</v>
      </c>
      <c r="K1943">
        <v>10</v>
      </c>
      <c r="L1943">
        <v>100</v>
      </c>
      <c r="M1943">
        <v>1800</v>
      </c>
      <c r="N1943">
        <v>25203</v>
      </c>
      <c r="O1943">
        <v>100000</v>
      </c>
      <c r="P1943">
        <v>0</v>
      </c>
      <c r="Q1943">
        <v>0</v>
      </c>
      <c r="R1943">
        <v>0</v>
      </c>
    </row>
    <row r="1944" spans="1:18" x14ac:dyDescent="0.25">
      <c r="A1944" s="3">
        <v>44223</v>
      </c>
      <c r="B1944">
        <v>4000</v>
      </c>
      <c r="C1944">
        <v>500</v>
      </c>
      <c r="D1944">
        <v>100</v>
      </c>
      <c r="E1944">
        <v>0</v>
      </c>
      <c r="F1944">
        <v>13000</v>
      </c>
      <c r="G1944">
        <v>1000</v>
      </c>
      <c r="H1944">
        <v>2000</v>
      </c>
      <c r="I1944">
        <v>400</v>
      </c>
      <c r="J1944">
        <v>10</v>
      </c>
      <c r="K1944">
        <v>10</v>
      </c>
      <c r="L1944">
        <v>100</v>
      </c>
      <c r="M1944">
        <v>1800</v>
      </c>
      <c r="N1944">
        <v>25203</v>
      </c>
      <c r="O1944">
        <v>100000</v>
      </c>
      <c r="P1944">
        <v>0</v>
      </c>
      <c r="Q1944">
        <v>0</v>
      </c>
      <c r="R1944">
        <v>0</v>
      </c>
    </row>
    <row r="1945" spans="1:18" x14ac:dyDescent="0.25">
      <c r="A1945" s="3">
        <v>44224</v>
      </c>
      <c r="B1945">
        <v>4000</v>
      </c>
      <c r="C1945">
        <v>500</v>
      </c>
      <c r="D1945">
        <v>100</v>
      </c>
      <c r="E1945">
        <v>0</v>
      </c>
      <c r="F1945">
        <v>13000</v>
      </c>
      <c r="G1945">
        <v>1000</v>
      </c>
      <c r="H1945">
        <v>2000</v>
      </c>
      <c r="I1945">
        <v>400</v>
      </c>
      <c r="J1945">
        <v>10</v>
      </c>
      <c r="K1945">
        <v>10</v>
      </c>
      <c r="L1945">
        <v>100</v>
      </c>
      <c r="M1945">
        <v>1800</v>
      </c>
      <c r="N1945">
        <v>25203</v>
      </c>
      <c r="O1945">
        <v>100000</v>
      </c>
      <c r="P1945">
        <v>0</v>
      </c>
      <c r="Q1945">
        <v>0</v>
      </c>
      <c r="R1945">
        <v>0</v>
      </c>
    </row>
    <row r="1946" spans="1:18" x14ac:dyDescent="0.25">
      <c r="A1946" s="3">
        <v>44225</v>
      </c>
      <c r="B1946">
        <v>4000</v>
      </c>
      <c r="C1946">
        <v>500</v>
      </c>
      <c r="D1946">
        <v>100</v>
      </c>
      <c r="E1946">
        <v>0</v>
      </c>
      <c r="F1946">
        <v>13000</v>
      </c>
      <c r="G1946">
        <v>1000</v>
      </c>
      <c r="H1946">
        <v>2000</v>
      </c>
      <c r="I1946">
        <v>400</v>
      </c>
      <c r="J1946">
        <v>10</v>
      </c>
      <c r="K1946">
        <v>10</v>
      </c>
      <c r="L1946">
        <v>100</v>
      </c>
      <c r="M1946">
        <v>1800</v>
      </c>
      <c r="N1946">
        <v>25203</v>
      </c>
      <c r="O1946">
        <v>100000</v>
      </c>
      <c r="P1946">
        <v>0</v>
      </c>
      <c r="Q1946">
        <v>0</v>
      </c>
      <c r="R1946">
        <v>0</v>
      </c>
    </row>
    <row r="1947" spans="1:18" x14ac:dyDescent="0.25">
      <c r="A1947" s="3">
        <v>44228</v>
      </c>
      <c r="B1947">
        <v>4000</v>
      </c>
      <c r="C1947">
        <v>500</v>
      </c>
      <c r="D1947">
        <v>100</v>
      </c>
      <c r="E1947">
        <v>0</v>
      </c>
      <c r="F1947">
        <v>13000</v>
      </c>
      <c r="G1947">
        <v>1000</v>
      </c>
      <c r="H1947">
        <v>2000</v>
      </c>
      <c r="I1947">
        <v>400</v>
      </c>
      <c r="J1947">
        <v>10</v>
      </c>
      <c r="K1947">
        <v>10</v>
      </c>
      <c r="L1947">
        <v>100</v>
      </c>
      <c r="M1947">
        <v>1800</v>
      </c>
      <c r="N1947">
        <v>25203</v>
      </c>
      <c r="O1947">
        <v>100000</v>
      </c>
      <c r="P1947">
        <v>0</v>
      </c>
      <c r="Q1947">
        <v>0</v>
      </c>
      <c r="R1947">
        <v>0</v>
      </c>
    </row>
    <row r="1948" spans="1:18" x14ac:dyDescent="0.25">
      <c r="A1948" s="3">
        <v>44229</v>
      </c>
      <c r="B1948">
        <v>4000</v>
      </c>
      <c r="C1948">
        <v>500</v>
      </c>
      <c r="D1948">
        <v>100</v>
      </c>
      <c r="E1948">
        <v>0</v>
      </c>
      <c r="F1948">
        <v>13000</v>
      </c>
      <c r="G1948">
        <v>1000</v>
      </c>
      <c r="H1948">
        <v>2000</v>
      </c>
      <c r="I1948">
        <v>400</v>
      </c>
      <c r="J1948">
        <v>10</v>
      </c>
      <c r="K1948">
        <v>10</v>
      </c>
      <c r="L1948">
        <v>100</v>
      </c>
      <c r="M1948">
        <v>1800</v>
      </c>
      <c r="N1948">
        <v>25203</v>
      </c>
      <c r="O1948">
        <v>100000</v>
      </c>
      <c r="P1948">
        <v>0</v>
      </c>
      <c r="Q1948">
        <v>0</v>
      </c>
      <c r="R1948">
        <v>0</v>
      </c>
    </row>
    <row r="1949" spans="1:18" x14ac:dyDescent="0.25">
      <c r="A1949" s="3">
        <v>44230</v>
      </c>
      <c r="B1949">
        <v>4000</v>
      </c>
      <c r="C1949">
        <v>500</v>
      </c>
      <c r="D1949">
        <v>100</v>
      </c>
      <c r="E1949">
        <v>0</v>
      </c>
      <c r="F1949">
        <v>13000</v>
      </c>
      <c r="G1949">
        <v>1000</v>
      </c>
      <c r="H1949">
        <v>2000</v>
      </c>
      <c r="I1949">
        <v>400</v>
      </c>
      <c r="J1949">
        <v>10</v>
      </c>
      <c r="K1949">
        <v>10</v>
      </c>
      <c r="L1949">
        <v>100</v>
      </c>
      <c r="M1949">
        <v>1800</v>
      </c>
      <c r="N1949">
        <v>25203</v>
      </c>
      <c r="O1949">
        <v>100000</v>
      </c>
      <c r="P1949">
        <v>0</v>
      </c>
      <c r="Q1949">
        <v>0</v>
      </c>
      <c r="R1949">
        <v>0</v>
      </c>
    </row>
    <row r="1950" spans="1:18" x14ac:dyDescent="0.25">
      <c r="A1950" s="3">
        <v>44231</v>
      </c>
      <c r="B1950">
        <v>4000</v>
      </c>
      <c r="C1950">
        <v>500</v>
      </c>
      <c r="D1950">
        <v>100</v>
      </c>
      <c r="E1950">
        <v>0</v>
      </c>
      <c r="F1950">
        <v>13000</v>
      </c>
      <c r="G1950">
        <v>1000</v>
      </c>
      <c r="H1950">
        <v>2000</v>
      </c>
      <c r="I1950">
        <v>400</v>
      </c>
      <c r="J1950">
        <v>10</v>
      </c>
      <c r="K1950">
        <v>10</v>
      </c>
      <c r="L1950">
        <v>100</v>
      </c>
      <c r="M1950">
        <v>1800</v>
      </c>
      <c r="N1950">
        <v>25203</v>
      </c>
      <c r="O1950">
        <v>100000</v>
      </c>
      <c r="P1950">
        <v>0</v>
      </c>
      <c r="Q1950">
        <v>0</v>
      </c>
      <c r="R1950">
        <v>0</v>
      </c>
    </row>
    <row r="1951" spans="1:18" x14ac:dyDescent="0.25">
      <c r="A1951" s="3">
        <v>44232</v>
      </c>
      <c r="B1951">
        <v>4000</v>
      </c>
      <c r="C1951">
        <v>500</v>
      </c>
      <c r="D1951">
        <v>100</v>
      </c>
      <c r="E1951">
        <v>0</v>
      </c>
      <c r="F1951">
        <v>13000</v>
      </c>
      <c r="G1951">
        <v>1000</v>
      </c>
      <c r="H1951">
        <v>2000</v>
      </c>
      <c r="I1951">
        <v>400</v>
      </c>
      <c r="J1951">
        <v>10</v>
      </c>
      <c r="K1951">
        <v>10</v>
      </c>
      <c r="L1951">
        <v>100</v>
      </c>
      <c r="M1951">
        <v>1800</v>
      </c>
      <c r="N1951">
        <v>25203</v>
      </c>
      <c r="O1951">
        <v>100000</v>
      </c>
      <c r="P1951">
        <v>0</v>
      </c>
      <c r="Q1951">
        <v>0</v>
      </c>
      <c r="R1951">
        <v>0</v>
      </c>
    </row>
    <row r="1952" spans="1:18" x14ac:dyDescent="0.25">
      <c r="A1952" s="3">
        <v>44235</v>
      </c>
      <c r="B1952">
        <v>4000</v>
      </c>
      <c r="C1952">
        <v>500</v>
      </c>
      <c r="D1952">
        <v>100</v>
      </c>
      <c r="E1952">
        <v>0</v>
      </c>
      <c r="F1952">
        <v>13000</v>
      </c>
      <c r="G1952">
        <v>1000</v>
      </c>
      <c r="H1952">
        <v>2000</v>
      </c>
      <c r="I1952">
        <v>400</v>
      </c>
      <c r="J1952">
        <v>10</v>
      </c>
      <c r="K1952">
        <v>10</v>
      </c>
      <c r="L1952">
        <v>100</v>
      </c>
      <c r="M1952">
        <v>1800</v>
      </c>
      <c r="N1952">
        <v>25203</v>
      </c>
      <c r="O1952">
        <v>100000</v>
      </c>
      <c r="P1952">
        <v>0</v>
      </c>
      <c r="Q1952">
        <v>0</v>
      </c>
      <c r="R1952">
        <v>0</v>
      </c>
    </row>
    <row r="1953" spans="1:18" x14ac:dyDescent="0.25">
      <c r="A1953" s="3">
        <v>44236</v>
      </c>
      <c r="B1953">
        <v>4000</v>
      </c>
      <c r="C1953">
        <v>500</v>
      </c>
      <c r="D1953">
        <v>100</v>
      </c>
      <c r="E1953">
        <v>0</v>
      </c>
      <c r="F1953">
        <v>13000</v>
      </c>
      <c r="G1953">
        <v>1000</v>
      </c>
      <c r="H1953">
        <v>2000</v>
      </c>
      <c r="I1953">
        <v>400</v>
      </c>
      <c r="J1953">
        <v>10</v>
      </c>
      <c r="K1953">
        <v>10</v>
      </c>
      <c r="L1953">
        <v>100</v>
      </c>
      <c r="M1953">
        <v>1800</v>
      </c>
      <c r="N1953">
        <v>25203</v>
      </c>
      <c r="O1953">
        <v>100000</v>
      </c>
      <c r="P1953">
        <v>0</v>
      </c>
      <c r="Q1953">
        <v>0</v>
      </c>
      <c r="R1953">
        <v>0</v>
      </c>
    </row>
    <row r="1954" spans="1:18" x14ac:dyDescent="0.25">
      <c r="A1954" s="3">
        <v>44237</v>
      </c>
      <c r="B1954">
        <v>4000</v>
      </c>
      <c r="C1954">
        <v>500</v>
      </c>
      <c r="D1954">
        <v>100</v>
      </c>
      <c r="E1954">
        <v>0</v>
      </c>
      <c r="F1954">
        <v>13000</v>
      </c>
      <c r="G1954">
        <v>1000</v>
      </c>
      <c r="H1954">
        <v>2000</v>
      </c>
      <c r="I1954">
        <v>400</v>
      </c>
      <c r="J1954">
        <v>10</v>
      </c>
      <c r="K1954">
        <v>10</v>
      </c>
      <c r="L1954">
        <v>100</v>
      </c>
      <c r="M1954">
        <v>1800</v>
      </c>
      <c r="N1954">
        <v>25203</v>
      </c>
      <c r="O1954">
        <v>100000</v>
      </c>
      <c r="P1954">
        <v>0</v>
      </c>
      <c r="Q1954">
        <v>0</v>
      </c>
      <c r="R1954">
        <v>0</v>
      </c>
    </row>
    <row r="1955" spans="1:18" x14ac:dyDescent="0.25">
      <c r="A1955" s="3">
        <v>44238</v>
      </c>
      <c r="B1955">
        <v>4000</v>
      </c>
      <c r="C1955">
        <v>500</v>
      </c>
      <c r="D1955">
        <v>100</v>
      </c>
      <c r="E1955">
        <v>0</v>
      </c>
      <c r="F1955">
        <v>13000</v>
      </c>
      <c r="G1955">
        <v>1000</v>
      </c>
      <c r="H1955">
        <v>2000</v>
      </c>
      <c r="I1955">
        <v>400</v>
      </c>
      <c r="J1955">
        <v>10</v>
      </c>
      <c r="K1955">
        <v>10</v>
      </c>
      <c r="L1955">
        <v>100</v>
      </c>
      <c r="M1955">
        <v>1800</v>
      </c>
      <c r="N1955">
        <v>25203</v>
      </c>
      <c r="O1955">
        <v>100000</v>
      </c>
      <c r="P1955">
        <v>0</v>
      </c>
      <c r="Q1955">
        <v>0</v>
      </c>
      <c r="R1955">
        <v>0</v>
      </c>
    </row>
    <row r="1956" spans="1:18" x14ac:dyDescent="0.25">
      <c r="A1956" s="3">
        <v>44239</v>
      </c>
      <c r="B1956">
        <v>4000</v>
      </c>
      <c r="C1956">
        <v>500</v>
      </c>
      <c r="D1956">
        <v>100</v>
      </c>
      <c r="E1956">
        <v>0</v>
      </c>
      <c r="F1956">
        <v>13000</v>
      </c>
      <c r="G1956">
        <v>1000</v>
      </c>
      <c r="H1956">
        <v>2000</v>
      </c>
      <c r="I1956">
        <v>400</v>
      </c>
      <c r="J1956">
        <v>10</v>
      </c>
      <c r="K1956">
        <v>10</v>
      </c>
      <c r="L1956">
        <v>100</v>
      </c>
      <c r="M1956">
        <v>1800</v>
      </c>
      <c r="N1956">
        <v>25203</v>
      </c>
      <c r="O1956">
        <v>100000</v>
      </c>
      <c r="P1956">
        <v>0</v>
      </c>
      <c r="Q1956">
        <v>0</v>
      </c>
      <c r="R1956">
        <v>0</v>
      </c>
    </row>
    <row r="1957" spans="1:18" x14ac:dyDescent="0.25">
      <c r="A1957" s="3">
        <v>44242</v>
      </c>
      <c r="B1957">
        <v>4000</v>
      </c>
      <c r="C1957">
        <v>500</v>
      </c>
      <c r="D1957">
        <v>100</v>
      </c>
      <c r="E1957">
        <v>0</v>
      </c>
      <c r="F1957">
        <v>13000</v>
      </c>
      <c r="G1957">
        <v>1000</v>
      </c>
      <c r="H1957">
        <v>2000</v>
      </c>
      <c r="I1957">
        <v>400</v>
      </c>
      <c r="J1957">
        <v>10</v>
      </c>
      <c r="K1957">
        <v>10</v>
      </c>
      <c r="L1957">
        <v>100</v>
      </c>
      <c r="M1957">
        <v>1800</v>
      </c>
      <c r="N1957">
        <v>25203</v>
      </c>
      <c r="O1957">
        <v>100000</v>
      </c>
      <c r="P1957">
        <v>0</v>
      </c>
      <c r="Q1957">
        <v>0</v>
      </c>
      <c r="R1957">
        <v>0</v>
      </c>
    </row>
    <row r="1958" spans="1:18" x14ac:dyDescent="0.25">
      <c r="A1958" s="3">
        <v>44243</v>
      </c>
      <c r="B1958">
        <v>4000</v>
      </c>
      <c r="C1958">
        <v>500</v>
      </c>
      <c r="D1958">
        <v>100</v>
      </c>
      <c r="E1958">
        <v>0</v>
      </c>
      <c r="F1958">
        <v>13000</v>
      </c>
      <c r="G1958">
        <v>1000</v>
      </c>
      <c r="H1958">
        <v>2000</v>
      </c>
      <c r="I1958">
        <v>400</v>
      </c>
      <c r="J1958">
        <v>10</v>
      </c>
      <c r="K1958">
        <v>10</v>
      </c>
      <c r="L1958">
        <v>100</v>
      </c>
      <c r="M1958">
        <v>1800</v>
      </c>
      <c r="N1958">
        <v>25203</v>
      </c>
      <c r="O1958">
        <v>100000</v>
      </c>
      <c r="P1958">
        <v>0</v>
      </c>
      <c r="Q1958">
        <v>0</v>
      </c>
      <c r="R1958">
        <v>0</v>
      </c>
    </row>
    <row r="1959" spans="1:18" x14ac:dyDescent="0.25">
      <c r="A1959" s="3">
        <v>44244</v>
      </c>
      <c r="B1959">
        <v>4000</v>
      </c>
      <c r="C1959">
        <v>500</v>
      </c>
      <c r="D1959">
        <v>100</v>
      </c>
      <c r="E1959">
        <v>0</v>
      </c>
      <c r="F1959">
        <v>13000</v>
      </c>
      <c r="G1959">
        <v>1000</v>
      </c>
      <c r="H1959">
        <v>2000</v>
      </c>
      <c r="I1959">
        <v>400</v>
      </c>
      <c r="J1959">
        <v>10</v>
      </c>
      <c r="K1959">
        <v>10</v>
      </c>
      <c r="L1959">
        <v>100</v>
      </c>
      <c r="M1959">
        <v>1800</v>
      </c>
      <c r="N1959">
        <v>25203</v>
      </c>
      <c r="O1959">
        <v>100000</v>
      </c>
      <c r="P1959">
        <v>0</v>
      </c>
      <c r="Q1959">
        <v>0</v>
      </c>
      <c r="R1959">
        <v>0</v>
      </c>
    </row>
    <row r="1960" spans="1:18" x14ac:dyDescent="0.25">
      <c r="A1960" s="3">
        <v>44245</v>
      </c>
      <c r="B1960">
        <v>4000</v>
      </c>
      <c r="C1960">
        <v>500</v>
      </c>
      <c r="D1960">
        <v>100</v>
      </c>
      <c r="E1960">
        <v>0</v>
      </c>
      <c r="F1960">
        <v>13000</v>
      </c>
      <c r="G1960">
        <v>1000</v>
      </c>
      <c r="H1960">
        <v>2000</v>
      </c>
      <c r="I1960">
        <v>400</v>
      </c>
      <c r="J1960">
        <v>10</v>
      </c>
      <c r="K1960">
        <v>10</v>
      </c>
      <c r="L1960">
        <v>100</v>
      </c>
      <c r="M1960">
        <v>1800</v>
      </c>
      <c r="N1960">
        <v>25203</v>
      </c>
      <c r="O1960">
        <v>100000</v>
      </c>
      <c r="P1960">
        <v>0</v>
      </c>
      <c r="Q1960">
        <v>0</v>
      </c>
      <c r="R1960">
        <v>0</v>
      </c>
    </row>
    <row r="1961" spans="1:18" x14ac:dyDescent="0.25">
      <c r="A1961" s="3">
        <v>44246</v>
      </c>
      <c r="B1961">
        <v>4000</v>
      </c>
      <c r="C1961">
        <v>500</v>
      </c>
      <c r="D1961">
        <v>100</v>
      </c>
      <c r="E1961">
        <v>0</v>
      </c>
      <c r="F1961">
        <v>13000</v>
      </c>
      <c r="G1961">
        <v>1000</v>
      </c>
      <c r="H1961">
        <v>2000</v>
      </c>
      <c r="I1961">
        <v>400</v>
      </c>
      <c r="J1961">
        <v>10</v>
      </c>
      <c r="K1961">
        <v>10</v>
      </c>
      <c r="L1961">
        <v>100</v>
      </c>
      <c r="M1961">
        <v>1800</v>
      </c>
      <c r="N1961">
        <v>25203</v>
      </c>
      <c r="O1961">
        <v>100000</v>
      </c>
      <c r="P1961">
        <v>0</v>
      </c>
      <c r="Q1961">
        <v>0</v>
      </c>
      <c r="R1961">
        <v>0</v>
      </c>
    </row>
    <row r="1962" spans="1:18" x14ac:dyDescent="0.25">
      <c r="A1962" s="3">
        <v>44249</v>
      </c>
      <c r="B1962">
        <v>4000</v>
      </c>
      <c r="C1962">
        <v>500</v>
      </c>
      <c r="D1962">
        <v>100</v>
      </c>
      <c r="E1962">
        <v>0</v>
      </c>
      <c r="F1962">
        <v>13000</v>
      </c>
      <c r="G1962">
        <v>1000</v>
      </c>
      <c r="H1962">
        <v>2000</v>
      </c>
      <c r="I1962">
        <v>400</v>
      </c>
      <c r="J1962">
        <v>10</v>
      </c>
      <c r="K1962">
        <v>10</v>
      </c>
      <c r="L1962">
        <v>100</v>
      </c>
      <c r="M1962">
        <v>1800</v>
      </c>
      <c r="N1962">
        <v>25203</v>
      </c>
      <c r="O1962">
        <v>100000</v>
      </c>
      <c r="P1962">
        <v>0</v>
      </c>
      <c r="Q1962">
        <v>0</v>
      </c>
      <c r="R1962">
        <v>0</v>
      </c>
    </row>
    <row r="1963" spans="1:18" x14ac:dyDescent="0.25">
      <c r="A1963" s="3">
        <v>44250</v>
      </c>
      <c r="B1963">
        <v>4000</v>
      </c>
      <c r="C1963">
        <v>500</v>
      </c>
      <c r="D1963">
        <v>100</v>
      </c>
      <c r="E1963">
        <v>0</v>
      </c>
      <c r="F1963">
        <v>13000</v>
      </c>
      <c r="G1963">
        <v>1000</v>
      </c>
      <c r="H1963">
        <v>2000</v>
      </c>
      <c r="I1963">
        <v>400</v>
      </c>
      <c r="J1963">
        <v>10</v>
      </c>
      <c r="K1963">
        <v>10</v>
      </c>
      <c r="L1963">
        <v>100</v>
      </c>
      <c r="M1963">
        <v>1800</v>
      </c>
      <c r="N1963">
        <v>25203</v>
      </c>
      <c r="O1963">
        <v>100000</v>
      </c>
      <c r="P1963">
        <v>0</v>
      </c>
      <c r="Q1963">
        <v>0</v>
      </c>
      <c r="R1963">
        <v>0</v>
      </c>
    </row>
    <row r="1964" spans="1:18" x14ac:dyDescent="0.25">
      <c r="A1964" s="3">
        <v>44251</v>
      </c>
      <c r="B1964">
        <v>4000</v>
      </c>
      <c r="C1964">
        <v>500</v>
      </c>
      <c r="D1964">
        <v>100</v>
      </c>
      <c r="E1964">
        <v>0</v>
      </c>
      <c r="F1964">
        <v>13000</v>
      </c>
      <c r="G1964">
        <v>1000</v>
      </c>
      <c r="H1964">
        <v>2000</v>
      </c>
      <c r="I1964">
        <v>400</v>
      </c>
      <c r="J1964">
        <v>10</v>
      </c>
      <c r="K1964">
        <v>10</v>
      </c>
      <c r="L1964">
        <v>100</v>
      </c>
      <c r="M1964">
        <v>1800</v>
      </c>
      <c r="N1964">
        <v>25203</v>
      </c>
      <c r="O1964">
        <v>100000</v>
      </c>
      <c r="P1964">
        <v>0</v>
      </c>
      <c r="Q1964">
        <v>0</v>
      </c>
      <c r="R1964">
        <v>0</v>
      </c>
    </row>
    <row r="1965" spans="1:18" x14ac:dyDescent="0.25">
      <c r="A1965" s="3">
        <v>44252</v>
      </c>
      <c r="B1965">
        <v>4000</v>
      </c>
      <c r="C1965">
        <v>500</v>
      </c>
      <c r="D1965">
        <v>100</v>
      </c>
      <c r="E1965">
        <v>0</v>
      </c>
      <c r="F1965">
        <v>13000</v>
      </c>
      <c r="G1965">
        <v>1000</v>
      </c>
      <c r="H1965">
        <v>2000</v>
      </c>
      <c r="I1965">
        <v>400</v>
      </c>
      <c r="J1965">
        <v>10</v>
      </c>
      <c r="K1965">
        <v>10</v>
      </c>
      <c r="L1965">
        <v>100</v>
      </c>
      <c r="M1965">
        <v>1800</v>
      </c>
      <c r="N1965">
        <v>25203</v>
      </c>
      <c r="O1965">
        <v>100000</v>
      </c>
      <c r="P1965">
        <v>0</v>
      </c>
      <c r="Q1965">
        <v>0</v>
      </c>
      <c r="R1965">
        <v>0</v>
      </c>
    </row>
    <row r="1966" spans="1:18" x14ac:dyDescent="0.25">
      <c r="A1966" s="3">
        <v>44253</v>
      </c>
      <c r="B1966">
        <v>4000</v>
      </c>
      <c r="C1966">
        <v>500</v>
      </c>
      <c r="D1966">
        <v>100</v>
      </c>
      <c r="E1966">
        <v>0</v>
      </c>
      <c r="F1966">
        <v>13000</v>
      </c>
      <c r="G1966">
        <v>1000</v>
      </c>
      <c r="H1966">
        <v>2000</v>
      </c>
      <c r="I1966">
        <v>400</v>
      </c>
      <c r="J1966">
        <v>10</v>
      </c>
      <c r="K1966">
        <v>10</v>
      </c>
      <c r="L1966">
        <v>100</v>
      </c>
      <c r="M1966">
        <v>1800</v>
      </c>
      <c r="N1966">
        <v>25203</v>
      </c>
      <c r="O1966">
        <v>100000</v>
      </c>
      <c r="P1966">
        <v>0</v>
      </c>
      <c r="Q1966">
        <v>0</v>
      </c>
      <c r="R1966">
        <v>0</v>
      </c>
    </row>
    <row r="1967" spans="1:18" x14ac:dyDescent="0.25">
      <c r="A1967" s="3">
        <v>44256</v>
      </c>
      <c r="B1967">
        <v>4000</v>
      </c>
      <c r="C1967">
        <v>500</v>
      </c>
      <c r="D1967">
        <v>100</v>
      </c>
      <c r="E1967">
        <v>0</v>
      </c>
      <c r="F1967">
        <v>13000</v>
      </c>
      <c r="G1967">
        <v>1000</v>
      </c>
      <c r="H1967">
        <v>2000</v>
      </c>
      <c r="I1967">
        <v>400</v>
      </c>
      <c r="J1967">
        <v>10</v>
      </c>
      <c r="K1967">
        <v>10</v>
      </c>
      <c r="L1967">
        <v>100</v>
      </c>
      <c r="M1967">
        <v>1800</v>
      </c>
      <c r="N1967">
        <v>25203</v>
      </c>
      <c r="O1967">
        <v>100000</v>
      </c>
      <c r="P1967">
        <v>0</v>
      </c>
      <c r="Q1967">
        <v>0</v>
      </c>
      <c r="R1967">
        <v>0</v>
      </c>
    </row>
    <row r="1968" spans="1:18" x14ac:dyDescent="0.25">
      <c r="A1968" s="3">
        <v>44257</v>
      </c>
      <c r="B1968">
        <v>4000</v>
      </c>
      <c r="C1968">
        <v>500</v>
      </c>
      <c r="D1968">
        <v>100</v>
      </c>
      <c r="E1968">
        <v>0</v>
      </c>
      <c r="F1968">
        <v>13000</v>
      </c>
      <c r="G1968">
        <v>1000</v>
      </c>
      <c r="H1968">
        <v>2000</v>
      </c>
      <c r="I1968">
        <v>400</v>
      </c>
      <c r="J1968">
        <v>10</v>
      </c>
      <c r="K1968">
        <v>10</v>
      </c>
      <c r="L1968">
        <v>100</v>
      </c>
      <c r="M1968">
        <v>1800</v>
      </c>
      <c r="N1968">
        <v>25203</v>
      </c>
      <c r="O1968">
        <v>100000</v>
      </c>
      <c r="P1968">
        <v>0</v>
      </c>
      <c r="Q1968">
        <v>0</v>
      </c>
      <c r="R1968">
        <v>0</v>
      </c>
    </row>
    <row r="1969" spans="1:18" x14ac:dyDescent="0.25">
      <c r="A1969" s="3">
        <v>44258</v>
      </c>
      <c r="B1969">
        <v>4000</v>
      </c>
      <c r="C1969">
        <v>500</v>
      </c>
      <c r="D1969">
        <v>100</v>
      </c>
      <c r="E1969">
        <v>0</v>
      </c>
      <c r="F1969">
        <v>13000</v>
      </c>
      <c r="G1969">
        <v>1000</v>
      </c>
      <c r="H1969">
        <v>2000</v>
      </c>
      <c r="I1969">
        <v>400</v>
      </c>
      <c r="J1969">
        <v>10</v>
      </c>
      <c r="K1969">
        <v>10</v>
      </c>
      <c r="L1969">
        <v>100</v>
      </c>
      <c r="M1969">
        <v>1800</v>
      </c>
      <c r="N1969">
        <v>25203</v>
      </c>
      <c r="O1969">
        <v>100000</v>
      </c>
      <c r="P1969">
        <v>0</v>
      </c>
      <c r="Q1969">
        <v>0</v>
      </c>
      <c r="R1969">
        <v>0</v>
      </c>
    </row>
    <row r="1970" spans="1:18" x14ac:dyDescent="0.25">
      <c r="A1970" s="3">
        <v>44259</v>
      </c>
      <c r="B1970">
        <v>4000</v>
      </c>
      <c r="C1970">
        <v>500</v>
      </c>
      <c r="D1970">
        <v>100</v>
      </c>
      <c r="E1970">
        <v>0</v>
      </c>
      <c r="F1970">
        <v>13000</v>
      </c>
      <c r="G1970">
        <v>1000</v>
      </c>
      <c r="H1970">
        <v>2000</v>
      </c>
      <c r="I1970">
        <v>400</v>
      </c>
      <c r="J1970">
        <v>10</v>
      </c>
      <c r="K1970">
        <v>10</v>
      </c>
      <c r="L1970">
        <v>100</v>
      </c>
      <c r="M1970">
        <v>1800</v>
      </c>
      <c r="N1970">
        <v>25203</v>
      </c>
      <c r="O1970">
        <v>100000</v>
      </c>
      <c r="P1970">
        <v>0</v>
      </c>
      <c r="Q1970">
        <v>0</v>
      </c>
      <c r="R1970">
        <v>0</v>
      </c>
    </row>
    <row r="1971" spans="1:18" x14ac:dyDescent="0.25">
      <c r="A1971" s="3">
        <v>44260</v>
      </c>
      <c r="B1971">
        <v>4000</v>
      </c>
      <c r="C1971">
        <v>500</v>
      </c>
      <c r="D1971">
        <v>100</v>
      </c>
      <c r="E1971">
        <v>0</v>
      </c>
      <c r="F1971">
        <v>13000</v>
      </c>
      <c r="G1971">
        <v>1000</v>
      </c>
      <c r="H1971">
        <v>2000</v>
      </c>
      <c r="I1971">
        <v>400</v>
      </c>
      <c r="J1971">
        <v>10</v>
      </c>
      <c r="K1971">
        <v>10</v>
      </c>
      <c r="L1971">
        <v>100</v>
      </c>
      <c r="M1971">
        <v>1800</v>
      </c>
      <c r="N1971">
        <v>25203</v>
      </c>
      <c r="O1971">
        <v>100000</v>
      </c>
      <c r="P1971">
        <v>0</v>
      </c>
      <c r="Q1971">
        <v>0</v>
      </c>
      <c r="R1971">
        <v>0</v>
      </c>
    </row>
    <row r="1972" spans="1:18" x14ac:dyDescent="0.25">
      <c r="A1972" s="3">
        <v>44263</v>
      </c>
      <c r="B1972">
        <v>4000</v>
      </c>
      <c r="C1972">
        <v>500</v>
      </c>
      <c r="D1972">
        <v>100</v>
      </c>
      <c r="E1972">
        <v>0</v>
      </c>
      <c r="F1972">
        <v>13000</v>
      </c>
      <c r="G1972">
        <v>1000</v>
      </c>
      <c r="H1972">
        <v>2000</v>
      </c>
      <c r="I1972">
        <v>400</v>
      </c>
      <c r="J1972">
        <v>10</v>
      </c>
      <c r="K1972">
        <v>10</v>
      </c>
      <c r="L1972">
        <v>100</v>
      </c>
      <c r="M1972">
        <v>1800</v>
      </c>
      <c r="N1972">
        <v>25203</v>
      </c>
      <c r="O1972">
        <v>100000</v>
      </c>
      <c r="P1972">
        <v>0</v>
      </c>
      <c r="Q1972">
        <v>0</v>
      </c>
      <c r="R1972">
        <v>0</v>
      </c>
    </row>
    <row r="1973" spans="1:18" x14ac:dyDescent="0.25">
      <c r="A1973" s="3">
        <v>44264</v>
      </c>
      <c r="B1973">
        <v>4000</v>
      </c>
      <c r="C1973">
        <v>500</v>
      </c>
      <c r="D1973">
        <v>100</v>
      </c>
      <c r="E1973">
        <v>0</v>
      </c>
      <c r="F1973">
        <v>13000</v>
      </c>
      <c r="G1973">
        <v>1000</v>
      </c>
      <c r="H1973">
        <v>2000</v>
      </c>
      <c r="I1973">
        <v>400</v>
      </c>
      <c r="J1973">
        <v>10</v>
      </c>
      <c r="K1973">
        <v>10</v>
      </c>
      <c r="L1973">
        <v>100</v>
      </c>
      <c r="M1973">
        <v>1800</v>
      </c>
      <c r="N1973">
        <v>25203</v>
      </c>
      <c r="O1973">
        <v>100000</v>
      </c>
      <c r="P1973">
        <v>0</v>
      </c>
      <c r="Q1973">
        <v>0</v>
      </c>
      <c r="R1973">
        <v>0</v>
      </c>
    </row>
    <row r="1974" spans="1:18" x14ac:dyDescent="0.25">
      <c r="A1974" s="3">
        <v>44265</v>
      </c>
      <c r="B1974">
        <v>4000</v>
      </c>
      <c r="C1974">
        <v>500</v>
      </c>
      <c r="D1974">
        <v>100</v>
      </c>
      <c r="E1974">
        <v>0</v>
      </c>
      <c r="F1974">
        <v>13000</v>
      </c>
      <c r="G1974">
        <v>1000</v>
      </c>
      <c r="H1974">
        <v>2000</v>
      </c>
      <c r="I1974">
        <v>400</v>
      </c>
      <c r="J1974">
        <v>10</v>
      </c>
      <c r="K1974">
        <v>10</v>
      </c>
      <c r="L1974">
        <v>100</v>
      </c>
      <c r="M1974">
        <v>1800</v>
      </c>
      <c r="N1974">
        <v>25203</v>
      </c>
      <c r="O1974">
        <v>100000</v>
      </c>
      <c r="P1974">
        <v>0</v>
      </c>
      <c r="Q1974">
        <v>0</v>
      </c>
      <c r="R1974">
        <v>0</v>
      </c>
    </row>
    <row r="1975" spans="1:18" x14ac:dyDescent="0.25">
      <c r="A1975" s="3">
        <v>44266</v>
      </c>
      <c r="B1975">
        <v>4000</v>
      </c>
      <c r="C1975">
        <v>500</v>
      </c>
      <c r="D1975">
        <v>100</v>
      </c>
      <c r="E1975">
        <v>0</v>
      </c>
      <c r="F1975">
        <v>13000</v>
      </c>
      <c r="G1975">
        <v>1000</v>
      </c>
      <c r="H1975">
        <v>2000</v>
      </c>
      <c r="I1975">
        <v>400</v>
      </c>
      <c r="J1975">
        <v>10</v>
      </c>
      <c r="K1975">
        <v>10</v>
      </c>
      <c r="L1975">
        <v>100</v>
      </c>
      <c r="M1975">
        <v>1800</v>
      </c>
      <c r="N1975">
        <v>25203</v>
      </c>
      <c r="O1975">
        <v>100000</v>
      </c>
      <c r="P1975">
        <v>0</v>
      </c>
      <c r="Q1975">
        <v>0</v>
      </c>
      <c r="R1975">
        <v>0</v>
      </c>
    </row>
    <row r="1976" spans="1:18" x14ac:dyDescent="0.25">
      <c r="A1976" s="3">
        <v>44267</v>
      </c>
      <c r="B1976">
        <v>4000</v>
      </c>
      <c r="C1976">
        <v>500</v>
      </c>
      <c r="D1976">
        <v>100</v>
      </c>
      <c r="E1976">
        <v>0</v>
      </c>
      <c r="F1976">
        <v>13000</v>
      </c>
      <c r="G1976">
        <v>1000</v>
      </c>
      <c r="H1976">
        <v>2000</v>
      </c>
      <c r="I1976">
        <v>400</v>
      </c>
      <c r="J1976">
        <v>10</v>
      </c>
      <c r="K1976">
        <v>10</v>
      </c>
      <c r="L1976">
        <v>100</v>
      </c>
      <c r="M1976">
        <v>1800</v>
      </c>
      <c r="N1976">
        <v>25203</v>
      </c>
      <c r="O1976">
        <v>100000</v>
      </c>
      <c r="P1976">
        <v>0</v>
      </c>
      <c r="Q1976">
        <v>0</v>
      </c>
      <c r="R1976">
        <v>0</v>
      </c>
    </row>
    <row r="1977" spans="1:18" x14ac:dyDescent="0.25">
      <c r="A1977" s="3">
        <v>44270</v>
      </c>
      <c r="B1977">
        <v>4000</v>
      </c>
      <c r="C1977">
        <v>500</v>
      </c>
      <c r="D1977">
        <v>100</v>
      </c>
      <c r="E1977">
        <v>0</v>
      </c>
      <c r="F1977">
        <v>13000</v>
      </c>
      <c r="G1977">
        <v>1000</v>
      </c>
      <c r="H1977">
        <v>2000</v>
      </c>
      <c r="I1977">
        <v>400</v>
      </c>
      <c r="J1977">
        <v>10</v>
      </c>
      <c r="K1977">
        <v>10</v>
      </c>
      <c r="L1977">
        <v>100</v>
      </c>
      <c r="M1977">
        <v>1800</v>
      </c>
      <c r="N1977">
        <v>25203</v>
      </c>
      <c r="O1977">
        <v>100000</v>
      </c>
      <c r="P1977">
        <v>0</v>
      </c>
      <c r="Q1977">
        <v>0</v>
      </c>
      <c r="R1977">
        <v>0</v>
      </c>
    </row>
    <row r="1978" spans="1:18" x14ac:dyDescent="0.25">
      <c r="A1978" s="3">
        <v>44271</v>
      </c>
      <c r="B1978">
        <v>4000</v>
      </c>
      <c r="C1978">
        <v>500</v>
      </c>
      <c r="D1978">
        <v>100</v>
      </c>
      <c r="E1978">
        <v>0</v>
      </c>
      <c r="F1978">
        <v>13000</v>
      </c>
      <c r="G1978">
        <v>1000</v>
      </c>
      <c r="H1978">
        <v>2000</v>
      </c>
      <c r="I1978">
        <v>400</v>
      </c>
      <c r="J1978">
        <v>10</v>
      </c>
      <c r="K1978">
        <v>10</v>
      </c>
      <c r="L1978">
        <v>100</v>
      </c>
      <c r="M1978">
        <v>1800</v>
      </c>
      <c r="N1978">
        <v>25203</v>
      </c>
      <c r="O1978">
        <v>100000</v>
      </c>
      <c r="P1978">
        <v>0</v>
      </c>
      <c r="Q1978">
        <v>0</v>
      </c>
      <c r="R1978">
        <v>0</v>
      </c>
    </row>
    <row r="1979" spans="1:18" x14ac:dyDescent="0.25">
      <c r="A1979" s="3">
        <v>44272</v>
      </c>
      <c r="B1979">
        <v>4000</v>
      </c>
      <c r="C1979">
        <v>500</v>
      </c>
      <c r="D1979">
        <v>100</v>
      </c>
      <c r="E1979">
        <v>0</v>
      </c>
      <c r="F1979">
        <v>13000</v>
      </c>
      <c r="G1979">
        <v>1000</v>
      </c>
      <c r="H1979">
        <v>2000</v>
      </c>
      <c r="I1979">
        <v>400</v>
      </c>
      <c r="J1979">
        <v>10</v>
      </c>
      <c r="K1979">
        <v>10</v>
      </c>
      <c r="L1979">
        <v>100</v>
      </c>
      <c r="M1979">
        <v>1800</v>
      </c>
      <c r="N1979">
        <v>25203</v>
      </c>
      <c r="O1979">
        <v>100000</v>
      </c>
      <c r="P1979">
        <v>0</v>
      </c>
      <c r="Q1979">
        <v>0</v>
      </c>
      <c r="R1979">
        <v>0</v>
      </c>
    </row>
    <row r="1980" spans="1:18" x14ac:dyDescent="0.25">
      <c r="A1980" s="3">
        <v>44273</v>
      </c>
      <c r="B1980">
        <v>4000</v>
      </c>
      <c r="C1980">
        <v>500</v>
      </c>
      <c r="D1980">
        <v>100</v>
      </c>
      <c r="E1980">
        <v>0</v>
      </c>
      <c r="F1980">
        <v>13000</v>
      </c>
      <c r="G1980">
        <v>1000</v>
      </c>
      <c r="H1980">
        <v>2000</v>
      </c>
      <c r="I1980">
        <v>400</v>
      </c>
      <c r="J1980">
        <v>10</v>
      </c>
      <c r="K1980">
        <v>10</v>
      </c>
      <c r="L1980">
        <v>100</v>
      </c>
      <c r="M1980">
        <v>1800</v>
      </c>
      <c r="N1980">
        <v>25203</v>
      </c>
      <c r="O1980">
        <v>100000</v>
      </c>
      <c r="P1980">
        <v>0</v>
      </c>
      <c r="Q1980">
        <v>0</v>
      </c>
      <c r="R1980">
        <v>0</v>
      </c>
    </row>
    <row r="1981" spans="1:18" x14ac:dyDescent="0.25">
      <c r="A1981" s="3">
        <v>44274</v>
      </c>
      <c r="B1981">
        <v>4000</v>
      </c>
      <c r="C1981">
        <v>500</v>
      </c>
      <c r="D1981">
        <v>100</v>
      </c>
      <c r="E1981">
        <v>0</v>
      </c>
      <c r="F1981">
        <v>13000</v>
      </c>
      <c r="G1981">
        <v>1000</v>
      </c>
      <c r="H1981">
        <v>2000</v>
      </c>
      <c r="I1981">
        <v>400</v>
      </c>
      <c r="J1981">
        <v>10</v>
      </c>
      <c r="K1981">
        <v>10</v>
      </c>
      <c r="L1981">
        <v>100</v>
      </c>
      <c r="M1981">
        <v>1800</v>
      </c>
      <c r="N1981">
        <v>25203</v>
      </c>
      <c r="O1981">
        <v>100000</v>
      </c>
      <c r="P1981">
        <v>0</v>
      </c>
      <c r="Q1981">
        <v>0</v>
      </c>
      <c r="R1981">
        <v>0</v>
      </c>
    </row>
    <row r="1982" spans="1:18" x14ac:dyDescent="0.25">
      <c r="A1982" s="3">
        <v>44277</v>
      </c>
      <c r="B1982">
        <v>4000</v>
      </c>
      <c r="C1982">
        <v>500</v>
      </c>
      <c r="D1982">
        <v>100</v>
      </c>
      <c r="E1982">
        <v>0</v>
      </c>
      <c r="F1982">
        <v>13000</v>
      </c>
      <c r="G1982">
        <v>1000</v>
      </c>
      <c r="H1982">
        <v>2000</v>
      </c>
      <c r="I1982">
        <v>400</v>
      </c>
      <c r="J1982">
        <v>10</v>
      </c>
      <c r="K1982">
        <v>10</v>
      </c>
      <c r="L1982">
        <v>100</v>
      </c>
      <c r="M1982">
        <v>1800</v>
      </c>
      <c r="N1982">
        <v>25203</v>
      </c>
      <c r="O1982">
        <v>100000</v>
      </c>
      <c r="P1982">
        <v>0</v>
      </c>
      <c r="Q1982">
        <v>0</v>
      </c>
      <c r="R1982">
        <v>0</v>
      </c>
    </row>
    <row r="1983" spans="1:18" x14ac:dyDescent="0.25">
      <c r="A1983" s="3">
        <v>44278</v>
      </c>
      <c r="B1983">
        <v>4000</v>
      </c>
      <c r="C1983">
        <v>500</v>
      </c>
      <c r="D1983">
        <v>100</v>
      </c>
      <c r="E1983">
        <v>0</v>
      </c>
      <c r="F1983">
        <v>13000</v>
      </c>
      <c r="G1983">
        <v>1000</v>
      </c>
      <c r="H1983">
        <v>2000</v>
      </c>
      <c r="I1983">
        <v>400</v>
      </c>
      <c r="J1983">
        <v>10</v>
      </c>
      <c r="K1983">
        <v>10</v>
      </c>
      <c r="L1983">
        <v>100</v>
      </c>
      <c r="M1983">
        <v>1800</v>
      </c>
      <c r="N1983">
        <v>25203</v>
      </c>
      <c r="O1983">
        <v>100000</v>
      </c>
      <c r="P1983">
        <v>0</v>
      </c>
      <c r="Q1983">
        <v>0</v>
      </c>
      <c r="R1983">
        <v>0</v>
      </c>
    </row>
    <row r="1984" spans="1:18" x14ac:dyDescent="0.25">
      <c r="A1984" s="3">
        <v>44279</v>
      </c>
      <c r="B1984">
        <v>4000</v>
      </c>
      <c r="C1984">
        <v>500</v>
      </c>
      <c r="D1984">
        <v>100</v>
      </c>
      <c r="E1984">
        <v>0</v>
      </c>
      <c r="F1984">
        <v>13000</v>
      </c>
      <c r="G1984">
        <v>1000</v>
      </c>
      <c r="H1984">
        <v>2000</v>
      </c>
      <c r="I1984">
        <v>400</v>
      </c>
      <c r="J1984">
        <v>10</v>
      </c>
      <c r="K1984">
        <v>10</v>
      </c>
      <c r="L1984">
        <v>100</v>
      </c>
      <c r="M1984">
        <v>1800</v>
      </c>
      <c r="N1984">
        <v>25203</v>
      </c>
      <c r="O1984">
        <v>100000</v>
      </c>
      <c r="P1984">
        <v>0</v>
      </c>
      <c r="Q1984">
        <v>0</v>
      </c>
      <c r="R1984">
        <v>0</v>
      </c>
    </row>
    <row r="1985" spans="1:18" x14ac:dyDescent="0.25">
      <c r="A1985" s="3">
        <v>44280</v>
      </c>
      <c r="B1985">
        <v>4000</v>
      </c>
      <c r="C1985">
        <v>500</v>
      </c>
      <c r="D1985">
        <v>100</v>
      </c>
      <c r="E1985">
        <v>0</v>
      </c>
      <c r="F1985">
        <v>13000</v>
      </c>
      <c r="G1985">
        <v>1000</v>
      </c>
      <c r="H1985">
        <v>2000</v>
      </c>
      <c r="I1985">
        <v>400</v>
      </c>
      <c r="J1985">
        <v>10</v>
      </c>
      <c r="K1985">
        <v>10</v>
      </c>
      <c r="L1985">
        <v>100</v>
      </c>
      <c r="M1985">
        <v>1800</v>
      </c>
      <c r="N1985">
        <v>25203</v>
      </c>
      <c r="O1985">
        <v>100000</v>
      </c>
      <c r="P1985">
        <v>0</v>
      </c>
      <c r="Q1985">
        <v>0</v>
      </c>
      <c r="R1985">
        <v>0</v>
      </c>
    </row>
    <row r="1986" spans="1:18" x14ac:dyDescent="0.25">
      <c r="A1986" s="3">
        <v>44281</v>
      </c>
      <c r="B1986">
        <v>4000</v>
      </c>
      <c r="C1986">
        <v>500</v>
      </c>
      <c r="D1986">
        <v>100</v>
      </c>
      <c r="E1986">
        <v>0</v>
      </c>
      <c r="F1986">
        <v>13000</v>
      </c>
      <c r="G1986">
        <v>1000</v>
      </c>
      <c r="H1986">
        <v>2000</v>
      </c>
      <c r="I1986">
        <v>400</v>
      </c>
      <c r="J1986">
        <v>10</v>
      </c>
      <c r="K1986">
        <v>10</v>
      </c>
      <c r="L1986">
        <v>100</v>
      </c>
      <c r="M1986">
        <v>1800</v>
      </c>
      <c r="N1986">
        <v>25203</v>
      </c>
      <c r="O1986">
        <v>100000</v>
      </c>
      <c r="P1986">
        <v>0</v>
      </c>
      <c r="Q1986">
        <v>0</v>
      </c>
      <c r="R1986">
        <v>0</v>
      </c>
    </row>
    <row r="1987" spans="1:18" x14ac:dyDescent="0.25">
      <c r="A1987" s="3">
        <v>44284</v>
      </c>
      <c r="B1987">
        <v>4000</v>
      </c>
      <c r="C1987">
        <v>500</v>
      </c>
      <c r="D1987">
        <v>100</v>
      </c>
      <c r="E1987">
        <v>0</v>
      </c>
      <c r="F1987">
        <v>13000</v>
      </c>
      <c r="G1987">
        <v>1000</v>
      </c>
      <c r="H1987">
        <v>2000</v>
      </c>
      <c r="I1987">
        <v>400</v>
      </c>
      <c r="J1987">
        <v>10</v>
      </c>
      <c r="K1987">
        <v>10</v>
      </c>
      <c r="L1987">
        <v>100</v>
      </c>
      <c r="M1987">
        <v>1800</v>
      </c>
      <c r="N1987">
        <v>25203</v>
      </c>
      <c r="O1987">
        <v>100000</v>
      </c>
      <c r="P1987">
        <v>0</v>
      </c>
      <c r="Q1987">
        <v>0</v>
      </c>
      <c r="R1987">
        <v>0</v>
      </c>
    </row>
    <row r="1988" spans="1:18" x14ac:dyDescent="0.25">
      <c r="A1988" s="3">
        <v>44285</v>
      </c>
      <c r="B1988">
        <v>4000</v>
      </c>
      <c r="C1988">
        <v>500</v>
      </c>
      <c r="D1988">
        <v>100</v>
      </c>
      <c r="E1988">
        <v>0</v>
      </c>
      <c r="F1988">
        <v>13000</v>
      </c>
      <c r="G1988">
        <v>1000</v>
      </c>
      <c r="H1988">
        <v>2000</v>
      </c>
      <c r="I1988">
        <v>400</v>
      </c>
      <c r="J1988">
        <v>10</v>
      </c>
      <c r="K1988">
        <v>10</v>
      </c>
      <c r="L1988">
        <v>100</v>
      </c>
      <c r="M1988">
        <v>1800</v>
      </c>
      <c r="N1988">
        <v>25203</v>
      </c>
      <c r="O1988">
        <v>100000</v>
      </c>
      <c r="P1988">
        <v>0</v>
      </c>
      <c r="Q1988">
        <v>0</v>
      </c>
      <c r="R1988">
        <v>0</v>
      </c>
    </row>
    <row r="1989" spans="1:18" x14ac:dyDescent="0.25">
      <c r="A1989" s="3">
        <v>44286</v>
      </c>
      <c r="B1989">
        <v>4000</v>
      </c>
      <c r="C1989">
        <v>500</v>
      </c>
      <c r="D1989">
        <v>100</v>
      </c>
      <c r="E1989">
        <v>0</v>
      </c>
      <c r="F1989">
        <v>13000</v>
      </c>
      <c r="G1989">
        <v>1000</v>
      </c>
      <c r="H1989">
        <v>2000</v>
      </c>
      <c r="I1989">
        <v>400</v>
      </c>
      <c r="J1989">
        <v>10</v>
      </c>
      <c r="K1989">
        <v>10</v>
      </c>
      <c r="L1989">
        <v>100</v>
      </c>
      <c r="M1989">
        <v>1800</v>
      </c>
      <c r="N1989">
        <v>25203</v>
      </c>
      <c r="O1989">
        <v>100000</v>
      </c>
      <c r="P1989">
        <v>0</v>
      </c>
      <c r="Q1989">
        <v>0</v>
      </c>
      <c r="R1989">
        <v>0</v>
      </c>
    </row>
    <row r="1990" spans="1:18" x14ac:dyDescent="0.25">
      <c r="A1990" s="3">
        <v>44287</v>
      </c>
      <c r="B1990">
        <v>4000</v>
      </c>
      <c r="C1990">
        <v>500</v>
      </c>
      <c r="D1990">
        <v>100</v>
      </c>
      <c r="E1990">
        <v>0</v>
      </c>
      <c r="F1990">
        <v>13000</v>
      </c>
      <c r="G1990">
        <v>1000</v>
      </c>
      <c r="H1990">
        <v>2000</v>
      </c>
      <c r="I1990">
        <v>400</v>
      </c>
      <c r="J1990">
        <v>10</v>
      </c>
      <c r="K1990">
        <v>10</v>
      </c>
      <c r="L1990">
        <v>100</v>
      </c>
      <c r="M1990">
        <v>1800</v>
      </c>
      <c r="N1990">
        <v>25203</v>
      </c>
      <c r="O1990">
        <v>100000</v>
      </c>
      <c r="P1990">
        <v>0</v>
      </c>
      <c r="Q1990">
        <v>0</v>
      </c>
      <c r="R1990">
        <v>0</v>
      </c>
    </row>
    <row r="1991" spans="1:18" x14ac:dyDescent="0.25">
      <c r="A1991" s="3">
        <v>44288</v>
      </c>
      <c r="B1991">
        <v>4000</v>
      </c>
      <c r="C1991">
        <v>500</v>
      </c>
      <c r="D1991">
        <v>100</v>
      </c>
      <c r="E1991">
        <v>0</v>
      </c>
      <c r="F1991">
        <v>13000</v>
      </c>
      <c r="G1991">
        <v>1000</v>
      </c>
      <c r="H1991">
        <v>2000</v>
      </c>
      <c r="I1991">
        <v>400</v>
      </c>
      <c r="J1991">
        <v>10</v>
      </c>
      <c r="K1991">
        <v>10</v>
      </c>
      <c r="L1991">
        <v>100</v>
      </c>
      <c r="M1991">
        <v>1800</v>
      </c>
      <c r="N1991">
        <v>25203</v>
      </c>
      <c r="O1991">
        <v>100000</v>
      </c>
      <c r="P1991">
        <v>0</v>
      </c>
      <c r="Q1991">
        <v>0</v>
      </c>
      <c r="R1991">
        <v>0</v>
      </c>
    </row>
    <row r="1992" spans="1:18" x14ac:dyDescent="0.25">
      <c r="A1992" s="3">
        <v>44291</v>
      </c>
      <c r="B1992">
        <v>4000</v>
      </c>
      <c r="C1992">
        <v>500</v>
      </c>
      <c r="D1992">
        <v>100</v>
      </c>
      <c r="E1992">
        <v>0</v>
      </c>
      <c r="F1992">
        <v>13000</v>
      </c>
      <c r="G1992">
        <v>1000</v>
      </c>
      <c r="H1992">
        <v>2000</v>
      </c>
      <c r="I1992">
        <v>400</v>
      </c>
      <c r="J1992">
        <v>10</v>
      </c>
      <c r="K1992">
        <v>10</v>
      </c>
      <c r="L1992">
        <v>100</v>
      </c>
      <c r="M1992">
        <v>1800</v>
      </c>
      <c r="N1992">
        <v>25203</v>
      </c>
      <c r="O1992">
        <v>100000</v>
      </c>
      <c r="P1992">
        <v>0</v>
      </c>
      <c r="Q1992">
        <v>0</v>
      </c>
      <c r="R1992">
        <v>0</v>
      </c>
    </row>
    <row r="1993" spans="1:18" x14ac:dyDescent="0.25">
      <c r="A1993" s="3">
        <v>44292</v>
      </c>
      <c r="B1993">
        <v>4000</v>
      </c>
      <c r="C1993">
        <v>500</v>
      </c>
      <c r="D1993">
        <v>100</v>
      </c>
      <c r="E1993">
        <v>0</v>
      </c>
      <c r="F1993">
        <v>13000</v>
      </c>
      <c r="G1993">
        <v>1000</v>
      </c>
      <c r="H1993">
        <v>2000</v>
      </c>
      <c r="I1993">
        <v>400</v>
      </c>
      <c r="J1993">
        <v>10</v>
      </c>
      <c r="K1993">
        <v>10</v>
      </c>
      <c r="L1993">
        <v>100</v>
      </c>
      <c r="M1993">
        <v>1800</v>
      </c>
      <c r="N1993">
        <v>25203</v>
      </c>
      <c r="O1993">
        <v>100000</v>
      </c>
      <c r="P1993">
        <v>0</v>
      </c>
      <c r="Q1993">
        <v>0</v>
      </c>
      <c r="R1993">
        <v>0</v>
      </c>
    </row>
    <row r="1994" spans="1:18" x14ac:dyDescent="0.25">
      <c r="A1994" s="3">
        <v>44293</v>
      </c>
      <c r="B1994">
        <v>4000</v>
      </c>
      <c r="C1994">
        <v>500</v>
      </c>
      <c r="D1994">
        <v>100</v>
      </c>
      <c r="E1994">
        <v>0</v>
      </c>
      <c r="F1994">
        <v>13000</v>
      </c>
      <c r="G1994">
        <v>1000</v>
      </c>
      <c r="H1994">
        <v>2000</v>
      </c>
      <c r="I1994">
        <v>400</v>
      </c>
      <c r="J1994">
        <v>10</v>
      </c>
      <c r="K1994">
        <v>10</v>
      </c>
      <c r="L1994">
        <v>100</v>
      </c>
      <c r="M1994">
        <v>1800</v>
      </c>
      <c r="N1994">
        <v>25203</v>
      </c>
      <c r="O1994">
        <v>100000</v>
      </c>
      <c r="P1994">
        <v>0</v>
      </c>
      <c r="Q1994">
        <v>0</v>
      </c>
      <c r="R1994">
        <v>0</v>
      </c>
    </row>
    <row r="1995" spans="1:18" x14ac:dyDescent="0.25">
      <c r="A1995" s="3">
        <v>44294</v>
      </c>
      <c r="B1995">
        <v>4000</v>
      </c>
      <c r="C1995">
        <v>500</v>
      </c>
      <c r="D1995">
        <v>100</v>
      </c>
      <c r="E1995">
        <v>0</v>
      </c>
      <c r="F1995">
        <v>13000</v>
      </c>
      <c r="G1995">
        <v>1000</v>
      </c>
      <c r="H1995">
        <v>2000</v>
      </c>
      <c r="I1995">
        <v>400</v>
      </c>
      <c r="J1995">
        <v>10</v>
      </c>
      <c r="K1995">
        <v>10</v>
      </c>
      <c r="L1995">
        <v>100</v>
      </c>
      <c r="M1995">
        <v>1800</v>
      </c>
      <c r="N1995">
        <v>25203</v>
      </c>
      <c r="O1995">
        <v>100000</v>
      </c>
      <c r="P1995">
        <v>0</v>
      </c>
      <c r="Q1995">
        <v>0</v>
      </c>
      <c r="R1995">
        <v>0</v>
      </c>
    </row>
    <row r="1996" spans="1:18" x14ac:dyDescent="0.25">
      <c r="A1996" s="3">
        <v>44295</v>
      </c>
      <c r="B1996">
        <v>4000</v>
      </c>
      <c r="C1996">
        <v>500</v>
      </c>
      <c r="D1996">
        <v>100</v>
      </c>
      <c r="E1996">
        <v>0</v>
      </c>
      <c r="F1996">
        <v>13000</v>
      </c>
      <c r="G1996">
        <v>1000</v>
      </c>
      <c r="H1996">
        <v>2000</v>
      </c>
      <c r="I1996">
        <v>400</v>
      </c>
      <c r="J1996">
        <v>10</v>
      </c>
      <c r="K1996">
        <v>10</v>
      </c>
      <c r="L1996">
        <v>100</v>
      </c>
      <c r="M1996">
        <v>1800</v>
      </c>
      <c r="N1996">
        <v>25203</v>
      </c>
      <c r="O1996">
        <v>100000</v>
      </c>
      <c r="P1996">
        <v>0</v>
      </c>
      <c r="Q1996">
        <v>0</v>
      </c>
      <c r="R1996">
        <v>0</v>
      </c>
    </row>
    <row r="1997" spans="1:18" x14ac:dyDescent="0.25">
      <c r="A1997" s="3">
        <v>44298</v>
      </c>
      <c r="B1997">
        <v>4000</v>
      </c>
      <c r="C1997">
        <v>500</v>
      </c>
      <c r="D1997">
        <v>100</v>
      </c>
      <c r="E1997">
        <v>0</v>
      </c>
      <c r="F1997">
        <v>13000</v>
      </c>
      <c r="G1997">
        <v>1000</v>
      </c>
      <c r="H1997">
        <v>2000</v>
      </c>
      <c r="I1997">
        <v>400</v>
      </c>
      <c r="J1997">
        <v>10</v>
      </c>
      <c r="K1997">
        <v>10</v>
      </c>
      <c r="L1997">
        <v>100</v>
      </c>
      <c r="M1997">
        <v>1800</v>
      </c>
      <c r="N1997">
        <v>25203</v>
      </c>
      <c r="O1997">
        <v>100000</v>
      </c>
      <c r="P1997">
        <v>0</v>
      </c>
      <c r="Q1997">
        <v>0</v>
      </c>
      <c r="R1997">
        <v>0</v>
      </c>
    </row>
    <row r="1998" spans="1:18" x14ac:dyDescent="0.25">
      <c r="A1998" s="3">
        <v>44299</v>
      </c>
      <c r="B1998">
        <v>4000</v>
      </c>
      <c r="C1998">
        <v>500</v>
      </c>
      <c r="D1998">
        <v>100</v>
      </c>
      <c r="E1998">
        <v>0</v>
      </c>
      <c r="F1998">
        <v>13000</v>
      </c>
      <c r="G1998">
        <v>1000</v>
      </c>
      <c r="H1998">
        <v>2000</v>
      </c>
      <c r="I1998">
        <v>400</v>
      </c>
      <c r="J1998">
        <v>10</v>
      </c>
      <c r="K1998">
        <v>10</v>
      </c>
      <c r="L1998">
        <v>100</v>
      </c>
      <c r="M1998">
        <v>1800</v>
      </c>
      <c r="N1998">
        <v>25203</v>
      </c>
      <c r="O1998">
        <v>100000</v>
      </c>
      <c r="P1998">
        <v>0</v>
      </c>
      <c r="Q1998">
        <v>0</v>
      </c>
      <c r="R1998">
        <v>0</v>
      </c>
    </row>
    <row r="1999" spans="1:18" x14ac:dyDescent="0.25">
      <c r="A1999" s="3">
        <v>44300</v>
      </c>
      <c r="B1999">
        <v>4000</v>
      </c>
      <c r="C1999">
        <v>500</v>
      </c>
      <c r="D1999">
        <v>100</v>
      </c>
      <c r="E1999">
        <v>0</v>
      </c>
      <c r="F1999">
        <v>13000</v>
      </c>
      <c r="G1999">
        <v>1000</v>
      </c>
      <c r="H1999">
        <v>2000</v>
      </c>
      <c r="I1999">
        <v>400</v>
      </c>
      <c r="J1999">
        <v>10</v>
      </c>
      <c r="K1999">
        <v>10</v>
      </c>
      <c r="L1999">
        <v>100</v>
      </c>
      <c r="M1999">
        <v>1800</v>
      </c>
      <c r="N1999">
        <v>25203</v>
      </c>
      <c r="O1999">
        <v>100000</v>
      </c>
      <c r="P1999">
        <v>0</v>
      </c>
      <c r="Q1999">
        <v>0</v>
      </c>
      <c r="R1999">
        <v>0</v>
      </c>
    </row>
    <row r="2000" spans="1:18" x14ac:dyDescent="0.25">
      <c r="A2000" s="3">
        <v>44301</v>
      </c>
      <c r="B2000">
        <v>4000</v>
      </c>
      <c r="C2000">
        <v>500</v>
      </c>
      <c r="D2000">
        <v>100</v>
      </c>
      <c r="E2000">
        <v>0</v>
      </c>
      <c r="F2000">
        <v>13000</v>
      </c>
      <c r="G2000">
        <v>1000</v>
      </c>
      <c r="H2000">
        <v>2000</v>
      </c>
      <c r="I2000">
        <v>400</v>
      </c>
      <c r="J2000">
        <v>10</v>
      </c>
      <c r="K2000">
        <v>10</v>
      </c>
      <c r="L2000">
        <v>100</v>
      </c>
      <c r="M2000">
        <v>1800</v>
      </c>
      <c r="N2000">
        <v>25203</v>
      </c>
      <c r="O2000">
        <v>100000</v>
      </c>
      <c r="P2000">
        <v>0</v>
      </c>
      <c r="Q2000">
        <v>0</v>
      </c>
      <c r="R2000">
        <v>0</v>
      </c>
    </row>
    <row r="2001" spans="1:18" x14ac:dyDescent="0.25">
      <c r="A2001" s="3">
        <v>44302</v>
      </c>
      <c r="B2001">
        <v>4000</v>
      </c>
      <c r="C2001">
        <v>500</v>
      </c>
      <c r="D2001">
        <v>100</v>
      </c>
      <c r="E2001">
        <v>0</v>
      </c>
      <c r="F2001">
        <v>13000</v>
      </c>
      <c r="G2001">
        <v>1000</v>
      </c>
      <c r="H2001">
        <v>2000</v>
      </c>
      <c r="I2001">
        <v>400</v>
      </c>
      <c r="J2001">
        <v>10</v>
      </c>
      <c r="K2001">
        <v>10</v>
      </c>
      <c r="L2001">
        <v>100</v>
      </c>
      <c r="M2001">
        <v>1800</v>
      </c>
      <c r="N2001">
        <v>25203</v>
      </c>
      <c r="O2001">
        <v>100000</v>
      </c>
      <c r="P2001">
        <v>0</v>
      </c>
      <c r="Q2001">
        <v>0</v>
      </c>
      <c r="R2001">
        <v>0</v>
      </c>
    </row>
    <row r="2002" spans="1:18" x14ac:dyDescent="0.25">
      <c r="A2002" s="3">
        <v>44305</v>
      </c>
      <c r="B2002">
        <v>4000</v>
      </c>
      <c r="C2002">
        <v>500</v>
      </c>
      <c r="D2002">
        <v>100</v>
      </c>
      <c r="E2002">
        <v>0</v>
      </c>
      <c r="F2002">
        <v>13000</v>
      </c>
      <c r="G2002">
        <v>1000</v>
      </c>
      <c r="H2002">
        <v>2000</v>
      </c>
      <c r="I2002">
        <v>400</v>
      </c>
      <c r="J2002">
        <v>10</v>
      </c>
      <c r="K2002">
        <v>10</v>
      </c>
      <c r="L2002">
        <v>100</v>
      </c>
      <c r="M2002">
        <v>1800</v>
      </c>
      <c r="N2002">
        <v>25203</v>
      </c>
      <c r="O2002">
        <v>100000</v>
      </c>
      <c r="P2002">
        <v>0</v>
      </c>
      <c r="Q2002">
        <v>0</v>
      </c>
      <c r="R2002">
        <v>0</v>
      </c>
    </row>
    <row r="2003" spans="1:18" x14ac:dyDescent="0.25">
      <c r="A2003" s="3">
        <v>44306</v>
      </c>
      <c r="B2003">
        <v>4000</v>
      </c>
      <c r="C2003">
        <v>500</v>
      </c>
      <c r="D2003">
        <v>100</v>
      </c>
      <c r="E2003">
        <v>0</v>
      </c>
      <c r="F2003">
        <v>13000</v>
      </c>
      <c r="G2003">
        <v>1000</v>
      </c>
      <c r="H2003">
        <v>2000</v>
      </c>
      <c r="I2003">
        <v>400</v>
      </c>
      <c r="J2003">
        <v>10</v>
      </c>
      <c r="K2003">
        <v>10</v>
      </c>
      <c r="L2003">
        <v>100</v>
      </c>
      <c r="M2003">
        <v>1800</v>
      </c>
      <c r="N2003">
        <v>25203</v>
      </c>
      <c r="O2003">
        <v>100000</v>
      </c>
      <c r="P2003">
        <v>0</v>
      </c>
      <c r="Q2003">
        <v>0</v>
      </c>
      <c r="R2003">
        <v>0</v>
      </c>
    </row>
    <row r="2004" spans="1:18" x14ac:dyDescent="0.25">
      <c r="A2004" s="3">
        <v>44307</v>
      </c>
      <c r="B2004">
        <v>4000</v>
      </c>
      <c r="C2004">
        <v>500</v>
      </c>
      <c r="D2004">
        <v>100</v>
      </c>
      <c r="E2004">
        <v>0</v>
      </c>
      <c r="F2004">
        <v>13000</v>
      </c>
      <c r="G2004">
        <v>1000</v>
      </c>
      <c r="H2004">
        <v>2000</v>
      </c>
      <c r="I2004">
        <v>400</v>
      </c>
      <c r="J2004">
        <v>10</v>
      </c>
      <c r="K2004">
        <v>10</v>
      </c>
      <c r="L2004">
        <v>100</v>
      </c>
      <c r="M2004">
        <v>1800</v>
      </c>
      <c r="N2004">
        <v>25203</v>
      </c>
      <c r="O2004">
        <v>100000</v>
      </c>
      <c r="P2004">
        <v>0</v>
      </c>
      <c r="Q2004">
        <v>0</v>
      </c>
      <c r="R2004">
        <v>0</v>
      </c>
    </row>
    <row r="2005" spans="1:18" x14ac:dyDescent="0.25">
      <c r="A2005" s="3">
        <v>44308</v>
      </c>
      <c r="B2005">
        <v>4000</v>
      </c>
      <c r="C2005">
        <v>500</v>
      </c>
      <c r="D2005">
        <v>100</v>
      </c>
      <c r="E2005">
        <v>0</v>
      </c>
      <c r="F2005">
        <v>13000</v>
      </c>
      <c r="G2005">
        <v>1000</v>
      </c>
      <c r="H2005">
        <v>2000</v>
      </c>
      <c r="I2005">
        <v>400</v>
      </c>
      <c r="J2005">
        <v>10</v>
      </c>
      <c r="K2005">
        <v>10</v>
      </c>
      <c r="L2005">
        <v>100</v>
      </c>
      <c r="M2005">
        <v>1800</v>
      </c>
      <c r="N2005">
        <v>25203</v>
      </c>
      <c r="O2005">
        <v>100000</v>
      </c>
      <c r="P2005">
        <v>0</v>
      </c>
      <c r="Q2005">
        <v>0</v>
      </c>
      <c r="R2005">
        <v>0</v>
      </c>
    </row>
    <row r="2006" spans="1:18" x14ac:dyDescent="0.25">
      <c r="A2006" s="3">
        <v>44309</v>
      </c>
      <c r="B2006">
        <v>4000</v>
      </c>
      <c r="C2006">
        <v>500</v>
      </c>
      <c r="D2006">
        <v>100</v>
      </c>
      <c r="E2006">
        <v>0</v>
      </c>
      <c r="F2006">
        <v>13000</v>
      </c>
      <c r="G2006">
        <v>1000</v>
      </c>
      <c r="H2006">
        <v>2000</v>
      </c>
      <c r="I2006">
        <v>400</v>
      </c>
      <c r="J2006">
        <v>10</v>
      </c>
      <c r="K2006">
        <v>10</v>
      </c>
      <c r="L2006">
        <v>100</v>
      </c>
      <c r="M2006">
        <v>1800</v>
      </c>
      <c r="N2006">
        <v>25203</v>
      </c>
      <c r="O2006">
        <v>100000</v>
      </c>
      <c r="P2006">
        <v>0</v>
      </c>
      <c r="Q2006">
        <v>0</v>
      </c>
      <c r="R2006">
        <v>0</v>
      </c>
    </row>
    <row r="2007" spans="1:18" x14ac:dyDescent="0.25">
      <c r="A2007" s="3">
        <v>44312</v>
      </c>
      <c r="B2007">
        <v>4000</v>
      </c>
      <c r="C2007">
        <v>500</v>
      </c>
      <c r="D2007">
        <v>100</v>
      </c>
      <c r="E2007">
        <v>0</v>
      </c>
      <c r="F2007">
        <v>13000</v>
      </c>
      <c r="G2007">
        <v>1000</v>
      </c>
      <c r="H2007">
        <v>2000</v>
      </c>
      <c r="I2007">
        <v>400</v>
      </c>
      <c r="J2007">
        <v>10</v>
      </c>
      <c r="K2007">
        <v>10</v>
      </c>
      <c r="L2007">
        <v>100</v>
      </c>
      <c r="M2007">
        <v>1800</v>
      </c>
      <c r="N2007">
        <v>25203</v>
      </c>
      <c r="O2007">
        <v>100000</v>
      </c>
      <c r="P2007">
        <v>0</v>
      </c>
      <c r="Q2007">
        <v>0</v>
      </c>
      <c r="R2007">
        <v>0</v>
      </c>
    </row>
    <row r="2008" spans="1:18" x14ac:dyDescent="0.25">
      <c r="A2008" s="3">
        <v>44313</v>
      </c>
      <c r="B2008">
        <v>4000</v>
      </c>
      <c r="C2008">
        <v>500</v>
      </c>
      <c r="D2008">
        <v>100</v>
      </c>
      <c r="E2008">
        <v>0</v>
      </c>
      <c r="F2008">
        <v>13000</v>
      </c>
      <c r="G2008">
        <v>1000</v>
      </c>
      <c r="H2008">
        <v>2000</v>
      </c>
      <c r="I2008">
        <v>400</v>
      </c>
      <c r="J2008">
        <v>10</v>
      </c>
      <c r="K2008">
        <v>10</v>
      </c>
      <c r="L2008">
        <v>100</v>
      </c>
      <c r="M2008">
        <v>1800</v>
      </c>
      <c r="N2008">
        <v>25203</v>
      </c>
      <c r="O2008">
        <v>100000</v>
      </c>
      <c r="P2008">
        <v>0</v>
      </c>
      <c r="Q2008">
        <v>0</v>
      </c>
      <c r="R2008">
        <v>0</v>
      </c>
    </row>
    <row r="2009" spans="1:18" x14ac:dyDescent="0.25">
      <c r="A2009" s="3">
        <v>44314</v>
      </c>
      <c r="B2009">
        <v>4000</v>
      </c>
      <c r="C2009">
        <v>500</v>
      </c>
      <c r="D2009">
        <v>100</v>
      </c>
      <c r="E2009">
        <v>0</v>
      </c>
      <c r="F2009">
        <v>13000</v>
      </c>
      <c r="G2009">
        <v>1000</v>
      </c>
      <c r="H2009">
        <v>2000</v>
      </c>
      <c r="I2009">
        <v>400</v>
      </c>
      <c r="J2009">
        <v>10</v>
      </c>
      <c r="K2009">
        <v>10</v>
      </c>
      <c r="L2009">
        <v>100</v>
      </c>
      <c r="M2009">
        <v>1800</v>
      </c>
      <c r="N2009">
        <v>25203</v>
      </c>
      <c r="O2009">
        <v>100000</v>
      </c>
      <c r="P2009">
        <v>0</v>
      </c>
      <c r="Q2009">
        <v>0</v>
      </c>
      <c r="R2009">
        <v>0</v>
      </c>
    </row>
    <row r="2010" spans="1:18" x14ac:dyDescent="0.25">
      <c r="A2010" s="3">
        <v>44315</v>
      </c>
      <c r="B2010">
        <v>4000</v>
      </c>
      <c r="C2010">
        <v>500</v>
      </c>
      <c r="D2010">
        <v>100</v>
      </c>
      <c r="E2010">
        <v>0</v>
      </c>
      <c r="F2010">
        <v>13000</v>
      </c>
      <c r="G2010">
        <v>1000</v>
      </c>
      <c r="H2010">
        <v>2000</v>
      </c>
      <c r="I2010">
        <v>400</v>
      </c>
      <c r="J2010">
        <v>10</v>
      </c>
      <c r="K2010">
        <v>10</v>
      </c>
      <c r="L2010">
        <v>100</v>
      </c>
      <c r="M2010">
        <v>1800</v>
      </c>
      <c r="N2010">
        <v>25203</v>
      </c>
      <c r="O2010">
        <v>100000</v>
      </c>
      <c r="P2010">
        <v>0</v>
      </c>
      <c r="Q2010">
        <v>0</v>
      </c>
      <c r="R2010">
        <v>0</v>
      </c>
    </row>
    <row r="2011" spans="1:18" x14ac:dyDescent="0.25">
      <c r="A2011" s="3">
        <v>44316</v>
      </c>
      <c r="B2011">
        <v>4000</v>
      </c>
      <c r="C2011">
        <v>500</v>
      </c>
      <c r="D2011">
        <v>100</v>
      </c>
      <c r="E2011">
        <v>0</v>
      </c>
      <c r="F2011">
        <v>13000</v>
      </c>
      <c r="G2011">
        <v>1000</v>
      </c>
      <c r="H2011">
        <v>2000</v>
      </c>
      <c r="I2011">
        <v>400</v>
      </c>
      <c r="J2011">
        <v>10</v>
      </c>
      <c r="K2011">
        <v>10</v>
      </c>
      <c r="L2011">
        <v>100</v>
      </c>
      <c r="M2011">
        <v>1800</v>
      </c>
      <c r="N2011">
        <v>25203</v>
      </c>
      <c r="O2011">
        <v>100000</v>
      </c>
      <c r="P2011">
        <v>0</v>
      </c>
      <c r="Q2011">
        <v>0</v>
      </c>
      <c r="R2011">
        <v>0</v>
      </c>
    </row>
    <row r="2012" spans="1:18" x14ac:dyDescent="0.25">
      <c r="A2012" s="3">
        <v>44319</v>
      </c>
      <c r="B2012">
        <v>4000</v>
      </c>
      <c r="C2012">
        <v>500</v>
      </c>
      <c r="D2012">
        <v>100</v>
      </c>
      <c r="E2012">
        <v>0</v>
      </c>
      <c r="F2012">
        <v>13000</v>
      </c>
      <c r="G2012">
        <v>1000</v>
      </c>
      <c r="H2012">
        <v>2000</v>
      </c>
      <c r="I2012">
        <v>400</v>
      </c>
      <c r="J2012">
        <v>10</v>
      </c>
      <c r="K2012">
        <v>10</v>
      </c>
      <c r="L2012">
        <v>100</v>
      </c>
      <c r="M2012">
        <v>1800</v>
      </c>
      <c r="N2012">
        <v>25203</v>
      </c>
      <c r="O2012">
        <v>100000</v>
      </c>
      <c r="P2012">
        <v>0</v>
      </c>
      <c r="Q2012">
        <v>0</v>
      </c>
      <c r="R2012">
        <v>0</v>
      </c>
    </row>
    <row r="2013" spans="1:18" x14ac:dyDescent="0.25">
      <c r="A2013" s="3">
        <v>44320</v>
      </c>
      <c r="B2013">
        <v>4000</v>
      </c>
      <c r="C2013">
        <v>500</v>
      </c>
      <c r="D2013">
        <v>100</v>
      </c>
      <c r="E2013">
        <v>0</v>
      </c>
      <c r="F2013">
        <v>13000</v>
      </c>
      <c r="G2013">
        <v>1000</v>
      </c>
      <c r="H2013">
        <v>2000</v>
      </c>
      <c r="I2013">
        <v>400</v>
      </c>
      <c r="J2013">
        <v>10</v>
      </c>
      <c r="K2013">
        <v>10</v>
      </c>
      <c r="L2013">
        <v>100</v>
      </c>
      <c r="M2013">
        <v>1800</v>
      </c>
      <c r="N2013">
        <v>25203</v>
      </c>
      <c r="O2013">
        <v>100000</v>
      </c>
      <c r="P2013">
        <v>0</v>
      </c>
      <c r="Q2013">
        <v>0</v>
      </c>
      <c r="R2013">
        <v>0</v>
      </c>
    </row>
    <row r="2014" spans="1:18" x14ac:dyDescent="0.25">
      <c r="A2014" s="3">
        <v>44321</v>
      </c>
      <c r="B2014">
        <v>4000</v>
      </c>
      <c r="C2014">
        <v>500</v>
      </c>
      <c r="D2014">
        <v>100</v>
      </c>
      <c r="E2014">
        <v>0</v>
      </c>
      <c r="F2014">
        <v>13000</v>
      </c>
      <c r="G2014">
        <v>1000</v>
      </c>
      <c r="H2014">
        <v>2000</v>
      </c>
      <c r="I2014">
        <v>400</v>
      </c>
      <c r="J2014">
        <v>10</v>
      </c>
      <c r="K2014">
        <v>10</v>
      </c>
      <c r="L2014">
        <v>100</v>
      </c>
      <c r="M2014">
        <v>1800</v>
      </c>
      <c r="N2014">
        <v>25203</v>
      </c>
      <c r="O2014">
        <v>100000</v>
      </c>
      <c r="P2014">
        <v>0</v>
      </c>
      <c r="Q2014">
        <v>0</v>
      </c>
      <c r="R2014">
        <v>0</v>
      </c>
    </row>
    <row r="2015" spans="1:18" x14ac:dyDescent="0.25">
      <c r="A2015" s="3">
        <v>44322</v>
      </c>
      <c r="B2015">
        <v>4000</v>
      </c>
      <c r="C2015">
        <v>500</v>
      </c>
      <c r="D2015">
        <v>100</v>
      </c>
      <c r="E2015">
        <v>0</v>
      </c>
      <c r="F2015">
        <v>13000</v>
      </c>
      <c r="G2015">
        <v>1000</v>
      </c>
      <c r="H2015">
        <v>2000</v>
      </c>
      <c r="I2015">
        <v>400</v>
      </c>
      <c r="J2015">
        <v>10</v>
      </c>
      <c r="K2015">
        <v>10</v>
      </c>
      <c r="L2015">
        <v>100</v>
      </c>
      <c r="M2015">
        <v>1800</v>
      </c>
      <c r="N2015">
        <v>25203</v>
      </c>
      <c r="O2015">
        <v>100000</v>
      </c>
      <c r="P2015">
        <v>0</v>
      </c>
      <c r="Q2015">
        <v>0</v>
      </c>
      <c r="R2015">
        <v>0</v>
      </c>
    </row>
    <row r="2016" spans="1:18" x14ac:dyDescent="0.25">
      <c r="A2016" s="3">
        <v>44323</v>
      </c>
      <c r="B2016">
        <v>4000</v>
      </c>
      <c r="C2016">
        <v>500</v>
      </c>
      <c r="D2016">
        <v>100</v>
      </c>
      <c r="E2016">
        <v>0</v>
      </c>
      <c r="F2016">
        <v>13000</v>
      </c>
      <c r="G2016">
        <v>1000</v>
      </c>
      <c r="H2016">
        <v>2000</v>
      </c>
      <c r="I2016">
        <v>400</v>
      </c>
      <c r="J2016">
        <v>10</v>
      </c>
      <c r="K2016">
        <v>10</v>
      </c>
      <c r="L2016">
        <v>100</v>
      </c>
      <c r="M2016">
        <v>1800</v>
      </c>
      <c r="N2016">
        <v>25203</v>
      </c>
      <c r="O2016">
        <v>100000</v>
      </c>
      <c r="P2016">
        <v>0</v>
      </c>
      <c r="Q2016">
        <v>0</v>
      </c>
      <c r="R2016">
        <v>0</v>
      </c>
    </row>
    <row r="2017" spans="1:18" x14ac:dyDescent="0.25">
      <c r="A2017" s="3">
        <v>44326</v>
      </c>
      <c r="B2017">
        <v>4000</v>
      </c>
      <c r="C2017">
        <v>500</v>
      </c>
      <c r="D2017">
        <v>100</v>
      </c>
      <c r="E2017">
        <v>0</v>
      </c>
      <c r="F2017">
        <v>13000</v>
      </c>
      <c r="G2017">
        <v>1000</v>
      </c>
      <c r="H2017">
        <v>2000</v>
      </c>
      <c r="I2017">
        <v>400</v>
      </c>
      <c r="J2017">
        <v>10</v>
      </c>
      <c r="K2017">
        <v>10</v>
      </c>
      <c r="L2017">
        <v>100</v>
      </c>
      <c r="M2017">
        <v>1800</v>
      </c>
      <c r="N2017">
        <v>25203</v>
      </c>
      <c r="O2017">
        <v>100000</v>
      </c>
      <c r="P2017">
        <v>0</v>
      </c>
      <c r="Q2017">
        <v>0</v>
      </c>
      <c r="R2017">
        <v>0</v>
      </c>
    </row>
    <row r="2018" spans="1:18" x14ac:dyDescent="0.25">
      <c r="A2018" s="3">
        <v>44327</v>
      </c>
      <c r="B2018">
        <v>4000</v>
      </c>
      <c r="C2018">
        <v>500</v>
      </c>
      <c r="D2018">
        <v>100</v>
      </c>
      <c r="E2018">
        <v>0</v>
      </c>
      <c r="F2018">
        <v>13000</v>
      </c>
      <c r="G2018">
        <v>1000</v>
      </c>
      <c r="H2018">
        <v>2000</v>
      </c>
      <c r="I2018">
        <v>400</v>
      </c>
      <c r="J2018">
        <v>10</v>
      </c>
      <c r="K2018">
        <v>10</v>
      </c>
      <c r="L2018">
        <v>100</v>
      </c>
      <c r="M2018">
        <v>1800</v>
      </c>
      <c r="N2018">
        <v>25203</v>
      </c>
      <c r="O2018">
        <v>100000</v>
      </c>
      <c r="P2018">
        <v>0</v>
      </c>
      <c r="Q2018">
        <v>0</v>
      </c>
      <c r="R2018">
        <v>0</v>
      </c>
    </row>
    <row r="2019" spans="1:18" x14ac:dyDescent="0.25">
      <c r="A2019" s="3">
        <v>44328</v>
      </c>
      <c r="B2019">
        <v>4000</v>
      </c>
      <c r="C2019">
        <v>500</v>
      </c>
      <c r="D2019">
        <v>100</v>
      </c>
      <c r="E2019">
        <v>0</v>
      </c>
      <c r="F2019">
        <v>13000</v>
      </c>
      <c r="G2019">
        <v>1000</v>
      </c>
      <c r="H2019">
        <v>2000</v>
      </c>
      <c r="I2019">
        <v>400</v>
      </c>
      <c r="J2019">
        <v>10</v>
      </c>
      <c r="K2019">
        <v>10</v>
      </c>
      <c r="L2019">
        <v>100</v>
      </c>
      <c r="M2019">
        <v>1800</v>
      </c>
      <c r="N2019">
        <v>25203</v>
      </c>
      <c r="O2019">
        <v>100000</v>
      </c>
      <c r="P2019">
        <v>0</v>
      </c>
      <c r="Q2019">
        <v>0</v>
      </c>
      <c r="R2019">
        <v>0</v>
      </c>
    </row>
    <row r="2020" spans="1:18" x14ac:dyDescent="0.25">
      <c r="A2020" s="3">
        <v>44329</v>
      </c>
      <c r="B2020">
        <v>4000</v>
      </c>
      <c r="C2020">
        <v>500</v>
      </c>
      <c r="D2020">
        <v>100</v>
      </c>
      <c r="E2020">
        <v>0</v>
      </c>
      <c r="F2020">
        <v>13000</v>
      </c>
      <c r="G2020">
        <v>1000</v>
      </c>
      <c r="H2020">
        <v>2000</v>
      </c>
      <c r="I2020">
        <v>400</v>
      </c>
      <c r="J2020">
        <v>10</v>
      </c>
      <c r="K2020">
        <v>10</v>
      </c>
      <c r="L2020">
        <v>100</v>
      </c>
      <c r="M2020">
        <v>1800</v>
      </c>
      <c r="N2020">
        <v>25203</v>
      </c>
      <c r="O2020">
        <v>100000</v>
      </c>
      <c r="P2020">
        <v>0</v>
      </c>
      <c r="Q2020">
        <v>0</v>
      </c>
      <c r="R2020">
        <v>0</v>
      </c>
    </row>
    <row r="2021" spans="1:18" x14ac:dyDescent="0.25">
      <c r="A2021" s="3">
        <v>44330</v>
      </c>
      <c r="B2021">
        <v>4000</v>
      </c>
      <c r="C2021">
        <v>500</v>
      </c>
      <c r="D2021">
        <v>100</v>
      </c>
      <c r="E2021">
        <v>0</v>
      </c>
      <c r="F2021">
        <v>13000</v>
      </c>
      <c r="G2021">
        <v>1000</v>
      </c>
      <c r="H2021">
        <v>2000</v>
      </c>
      <c r="I2021">
        <v>400</v>
      </c>
      <c r="J2021">
        <v>10</v>
      </c>
      <c r="K2021">
        <v>10</v>
      </c>
      <c r="L2021">
        <v>100</v>
      </c>
      <c r="M2021">
        <v>1800</v>
      </c>
      <c r="N2021">
        <v>25203</v>
      </c>
      <c r="O2021">
        <v>100000</v>
      </c>
      <c r="P2021">
        <v>0</v>
      </c>
      <c r="Q2021">
        <v>0</v>
      </c>
      <c r="R2021">
        <v>0</v>
      </c>
    </row>
    <row r="2022" spans="1:18" x14ac:dyDescent="0.25">
      <c r="A2022" s="3">
        <v>44333</v>
      </c>
      <c r="B2022">
        <v>4000</v>
      </c>
      <c r="C2022">
        <v>500</v>
      </c>
      <c r="D2022">
        <v>100</v>
      </c>
      <c r="E2022">
        <v>0</v>
      </c>
      <c r="F2022">
        <v>13000</v>
      </c>
      <c r="G2022">
        <v>1000</v>
      </c>
      <c r="H2022">
        <v>2000</v>
      </c>
      <c r="I2022">
        <v>400</v>
      </c>
      <c r="J2022">
        <v>10</v>
      </c>
      <c r="K2022">
        <v>10</v>
      </c>
      <c r="L2022">
        <v>100</v>
      </c>
      <c r="M2022">
        <v>1800</v>
      </c>
      <c r="N2022">
        <v>25203</v>
      </c>
      <c r="O2022">
        <v>100000</v>
      </c>
      <c r="P2022">
        <v>0</v>
      </c>
      <c r="Q2022">
        <v>0</v>
      </c>
      <c r="R2022">
        <v>0</v>
      </c>
    </row>
    <row r="2023" spans="1:18" x14ac:dyDescent="0.25">
      <c r="A2023" s="3">
        <v>44334</v>
      </c>
      <c r="B2023">
        <v>4000</v>
      </c>
      <c r="C2023">
        <v>500</v>
      </c>
      <c r="D2023">
        <v>100</v>
      </c>
      <c r="E2023">
        <v>0</v>
      </c>
      <c r="F2023">
        <v>13000</v>
      </c>
      <c r="G2023">
        <v>1000</v>
      </c>
      <c r="H2023">
        <v>2000</v>
      </c>
      <c r="I2023">
        <v>400</v>
      </c>
      <c r="J2023">
        <v>10</v>
      </c>
      <c r="K2023">
        <v>10</v>
      </c>
      <c r="L2023">
        <v>100</v>
      </c>
      <c r="M2023">
        <v>1800</v>
      </c>
      <c r="N2023">
        <v>25203</v>
      </c>
      <c r="O2023">
        <v>100000</v>
      </c>
      <c r="P2023">
        <v>0</v>
      </c>
      <c r="Q2023">
        <v>0</v>
      </c>
      <c r="R2023">
        <v>0</v>
      </c>
    </row>
    <row r="2024" spans="1:18" x14ac:dyDescent="0.25">
      <c r="A2024" s="3">
        <v>44335</v>
      </c>
      <c r="B2024">
        <v>4000</v>
      </c>
      <c r="C2024">
        <v>500</v>
      </c>
      <c r="D2024">
        <v>100</v>
      </c>
      <c r="E2024">
        <v>0</v>
      </c>
      <c r="F2024">
        <v>13000</v>
      </c>
      <c r="G2024">
        <v>1000</v>
      </c>
      <c r="H2024">
        <v>2000</v>
      </c>
      <c r="I2024">
        <v>400</v>
      </c>
      <c r="J2024">
        <v>10</v>
      </c>
      <c r="K2024">
        <v>10</v>
      </c>
      <c r="L2024">
        <v>100</v>
      </c>
      <c r="M2024">
        <v>1800</v>
      </c>
      <c r="N2024">
        <v>25203</v>
      </c>
      <c r="O2024">
        <v>100000</v>
      </c>
      <c r="P2024">
        <v>0</v>
      </c>
      <c r="Q2024">
        <v>0</v>
      </c>
      <c r="R2024">
        <v>0</v>
      </c>
    </row>
    <row r="2025" spans="1:18" x14ac:dyDescent="0.25">
      <c r="A2025" s="3">
        <v>44336</v>
      </c>
      <c r="B2025">
        <v>4000</v>
      </c>
      <c r="C2025">
        <v>500</v>
      </c>
      <c r="D2025">
        <v>100</v>
      </c>
      <c r="E2025">
        <v>0</v>
      </c>
      <c r="F2025">
        <v>13000</v>
      </c>
      <c r="G2025">
        <v>1000</v>
      </c>
      <c r="H2025">
        <v>2000</v>
      </c>
      <c r="I2025">
        <v>400</v>
      </c>
      <c r="J2025">
        <v>10</v>
      </c>
      <c r="K2025">
        <v>10</v>
      </c>
      <c r="L2025">
        <v>100</v>
      </c>
      <c r="M2025">
        <v>1800</v>
      </c>
      <c r="N2025">
        <v>25203</v>
      </c>
      <c r="O2025">
        <v>100000</v>
      </c>
      <c r="P2025">
        <v>0</v>
      </c>
      <c r="Q2025">
        <v>0</v>
      </c>
      <c r="R2025">
        <v>0</v>
      </c>
    </row>
    <row r="2026" spans="1:18" x14ac:dyDescent="0.25">
      <c r="A2026" s="3">
        <v>44337</v>
      </c>
      <c r="B2026">
        <v>4000</v>
      </c>
      <c r="C2026">
        <v>500</v>
      </c>
      <c r="D2026">
        <v>100</v>
      </c>
      <c r="E2026">
        <v>0</v>
      </c>
      <c r="F2026">
        <v>13000</v>
      </c>
      <c r="G2026">
        <v>1000</v>
      </c>
      <c r="H2026">
        <v>2000</v>
      </c>
      <c r="I2026">
        <v>400</v>
      </c>
      <c r="J2026">
        <v>10</v>
      </c>
      <c r="K2026">
        <v>10</v>
      </c>
      <c r="L2026">
        <v>100</v>
      </c>
      <c r="M2026">
        <v>1800</v>
      </c>
      <c r="N2026">
        <v>25203</v>
      </c>
      <c r="O2026">
        <v>100000</v>
      </c>
      <c r="P2026">
        <v>0</v>
      </c>
      <c r="Q2026">
        <v>0</v>
      </c>
      <c r="R2026">
        <v>0</v>
      </c>
    </row>
    <row r="2027" spans="1:18" x14ac:dyDescent="0.25">
      <c r="A2027" s="3">
        <v>44340</v>
      </c>
      <c r="B2027">
        <v>4000</v>
      </c>
      <c r="C2027">
        <v>500</v>
      </c>
      <c r="D2027">
        <v>100</v>
      </c>
      <c r="E2027">
        <v>0</v>
      </c>
      <c r="F2027">
        <v>13000</v>
      </c>
      <c r="G2027">
        <v>1000</v>
      </c>
      <c r="H2027">
        <v>2000</v>
      </c>
      <c r="I2027">
        <v>400</v>
      </c>
      <c r="J2027">
        <v>10</v>
      </c>
      <c r="K2027">
        <v>10</v>
      </c>
      <c r="L2027">
        <v>100</v>
      </c>
      <c r="M2027">
        <v>1800</v>
      </c>
      <c r="N2027">
        <v>25203</v>
      </c>
      <c r="O2027">
        <v>100000</v>
      </c>
      <c r="P2027">
        <v>0</v>
      </c>
      <c r="Q2027">
        <v>0</v>
      </c>
      <c r="R2027">
        <v>0</v>
      </c>
    </row>
    <row r="2028" spans="1:18" x14ac:dyDescent="0.25">
      <c r="A2028" s="3">
        <v>44341</v>
      </c>
      <c r="B2028">
        <v>4000</v>
      </c>
      <c r="C2028">
        <v>500</v>
      </c>
      <c r="D2028">
        <v>100</v>
      </c>
      <c r="E2028">
        <v>0</v>
      </c>
      <c r="F2028">
        <v>13000</v>
      </c>
      <c r="G2028">
        <v>1000</v>
      </c>
      <c r="H2028">
        <v>2000</v>
      </c>
      <c r="I2028">
        <v>400</v>
      </c>
      <c r="J2028">
        <v>10</v>
      </c>
      <c r="K2028">
        <v>10</v>
      </c>
      <c r="L2028">
        <v>100</v>
      </c>
      <c r="M2028">
        <v>1800</v>
      </c>
      <c r="N2028">
        <v>25203</v>
      </c>
      <c r="O2028">
        <v>100000</v>
      </c>
      <c r="P2028">
        <v>0</v>
      </c>
      <c r="Q2028">
        <v>0</v>
      </c>
      <c r="R2028">
        <v>0</v>
      </c>
    </row>
    <row r="2029" spans="1:18" x14ac:dyDescent="0.25">
      <c r="A2029" s="3">
        <v>44342</v>
      </c>
      <c r="B2029">
        <v>4000</v>
      </c>
      <c r="C2029">
        <v>500</v>
      </c>
      <c r="D2029">
        <v>100</v>
      </c>
      <c r="E2029">
        <v>0</v>
      </c>
      <c r="F2029">
        <v>13000</v>
      </c>
      <c r="G2029">
        <v>1000</v>
      </c>
      <c r="H2029">
        <v>2000</v>
      </c>
      <c r="I2029">
        <v>400</v>
      </c>
      <c r="J2029">
        <v>10</v>
      </c>
      <c r="K2029">
        <v>10</v>
      </c>
      <c r="L2029">
        <v>100</v>
      </c>
      <c r="M2029">
        <v>1800</v>
      </c>
      <c r="N2029">
        <v>25203</v>
      </c>
      <c r="O2029">
        <v>100000</v>
      </c>
      <c r="P2029">
        <v>0</v>
      </c>
      <c r="Q2029">
        <v>0</v>
      </c>
      <c r="R2029">
        <v>0</v>
      </c>
    </row>
    <row r="2030" spans="1:18" x14ac:dyDescent="0.25">
      <c r="A2030" s="3">
        <v>44343</v>
      </c>
      <c r="B2030">
        <v>4000</v>
      </c>
      <c r="C2030">
        <v>500</v>
      </c>
      <c r="D2030">
        <v>100</v>
      </c>
      <c r="E2030">
        <v>0</v>
      </c>
      <c r="F2030">
        <v>13000</v>
      </c>
      <c r="G2030">
        <v>1000</v>
      </c>
      <c r="H2030">
        <v>2000</v>
      </c>
      <c r="I2030">
        <v>400</v>
      </c>
      <c r="J2030">
        <v>10</v>
      </c>
      <c r="K2030">
        <v>10</v>
      </c>
      <c r="L2030">
        <v>100</v>
      </c>
      <c r="M2030">
        <v>1800</v>
      </c>
      <c r="N2030">
        <v>25203</v>
      </c>
      <c r="O2030">
        <v>100000</v>
      </c>
      <c r="P2030">
        <v>0</v>
      </c>
      <c r="Q2030">
        <v>0</v>
      </c>
      <c r="R2030">
        <v>0</v>
      </c>
    </row>
    <row r="2031" spans="1:18" x14ac:dyDescent="0.25">
      <c r="A2031" s="3">
        <v>44344</v>
      </c>
      <c r="B2031">
        <v>4000</v>
      </c>
      <c r="C2031">
        <v>500</v>
      </c>
      <c r="D2031">
        <v>100</v>
      </c>
      <c r="E2031">
        <v>0</v>
      </c>
      <c r="F2031">
        <v>13000</v>
      </c>
      <c r="G2031">
        <v>1000</v>
      </c>
      <c r="H2031">
        <v>2000</v>
      </c>
      <c r="I2031">
        <v>400</v>
      </c>
      <c r="J2031">
        <v>10</v>
      </c>
      <c r="K2031">
        <v>10</v>
      </c>
      <c r="L2031">
        <v>100</v>
      </c>
      <c r="M2031">
        <v>1800</v>
      </c>
      <c r="N2031">
        <v>25203</v>
      </c>
      <c r="O2031">
        <v>100000</v>
      </c>
      <c r="P2031">
        <v>0</v>
      </c>
      <c r="Q2031">
        <v>0</v>
      </c>
      <c r="R2031">
        <v>0</v>
      </c>
    </row>
    <row r="2032" spans="1:18" x14ac:dyDescent="0.25">
      <c r="A2032" s="3">
        <v>44347</v>
      </c>
      <c r="B2032">
        <v>4000</v>
      </c>
      <c r="C2032">
        <v>500</v>
      </c>
      <c r="D2032">
        <v>100</v>
      </c>
      <c r="E2032">
        <v>0</v>
      </c>
      <c r="F2032">
        <v>13000</v>
      </c>
      <c r="G2032">
        <v>1000</v>
      </c>
      <c r="H2032">
        <v>2000</v>
      </c>
      <c r="I2032">
        <v>400</v>
      </c>
      <c r="J2032">
        <v>10</v>
      </c>
      <c r="K2032">
        <v>10</v>
      </c>
      <c r="L2032">
        <v>100</v>
      </c>
      <c r="M2032">
        <v>1800</v>
      </c>
      <c r="N2032">
        <v>25203</v>
      </c>
      <c r="O2032">
        <v>100000</v>
      </c>
      <c r="P2032">
        <v>0</v>
      </c>
      <c r="Q2032">
        <v>0</v>
      </c>
      <c r="R2032">
        <v>0</v>
      </c>
    </row>
    <row r="2033" spans="1:18" x14ac:dyDescent="0.25">
      <c r="A2033" s="3">
        <v>44348</v>
      </c>
      <c r="B2033">
        <v>4000</v>
      </c>
      <c r="C2033">
        <v>500</v>
      </c>
      <c r="D2033">
        <v>100</v>
      </c>
      <c r="E2033">
        <v>0</v>
      </c>
      <c r="F2033">
        <v>13000</v>
      </c>
      <c r="G2033">
        <v>1000</v>
      </c>
      <c r="H2033">
        <v>2000</v>
      </c>
      <c r="I2033">
        <v>400</v>
      </c>
      <c r="J2033">
        <v>10</v>
      </c>
      <c r="K2033">
        <v>10</v>
      </c>
      <c r="L2033">
        <v>100</v>
      </c>
      <c r="M2033">
        <v>1800</v>
      </c>
      <c r="N2033">
        <v>25203</v>
      </c>
      <c r="O2033">
        <v>100000</v>
      </c>
      <c r="P2033">
        <v>0</v>
      </c>
      <c r="Q2033">
        <v>0</v>
      </c>
      <c r="R2033">
        <v>0</v>
      </c>
    </row>
    <row r="2034" spans="1:18" x14ac:dyDescent="0.25">
      <c r="A2034" s="3">
        <v>44349</v>
      </c>
      <c r="B2034">
        <v>4000</v>
      </c>
      <c r="C2034">
        <v>500</v>
      </c>
      <c r="D2034">
        <v>100</v>
      </c>
      <c r="E2034">
        <v>0</v>
      </c>
      <c r="F2034">
        <v>13000</v>
      </c>
      <c r="G2034">
        <v>1000</v>
      </c>
      <c r="H2034">
        <v>2000</v>
      </c>
      <c r="I2034">
        <v>400</v>
      </c>
      <c r="J2034">
        <v>10</v>
      </c>
      <c r="K2034">
        <v>10</v>
      </c>
      <c r="L2034">
        <v>100</v>
      </c>
      <c r="M2034">
        <v>1800</v>
      </c>
      <c r="N2034">
        <v>25203</v>
      </c>
      <c r="O2034">
        <v>100000</v>
      </c>
      <c r="P2034">
        <v>0</v>
      </c>
      <c r="Q2034">
        <v>0</v>
      </c>
      <c r="R2034">
        <v>0</v>
      </c>
    </row>
    <row r="2035" spans="1:18" x14ac:dyDescent="0.25">
      <c r="A2035" s="3">
        <v>44350</v>
      </c>
      <c r="B2035">
        <v>4000</v>
      </c>
      <c r="C2035">
        <v>500</v>
      </c>
      <c r="D2035">
        <v>100</v>
      </c>
      <c r="E2035">
        <v>0</v>
      </c>
      <c r="F2035">
        <v>13000</v>
      </c>
      <c r="G2035">
        <v>1000</v>
      </c>
      <c r="H2035">
        <v>2000</v>
      </c>
      <c r="I2035">
        <v>400</v>
      </c>
      <c r="J2035">
        <v>10</v>
      </c>
      <c r="K2035">
        <v>10</v>
      </c>
      <c r="L2035">
        <v>100</v>
      </c>
      <c r="M2035">
        <v>1800</v>
      </c>
      <c r="N2035">
        <v>25203</v>
      </c>
      <c r="O2035">
        <v>100000</v>
      </c>
      <c r="P2035">
        <v>0</v>
      </c>
      <c r="Q2035">
        <v>0</v>
      </c>
      <c r="R2035">
        <v>0</v>
      </c>
    </row>
    <row r="2036" spans="1:18" x14ac:dyDescent="0.25">
      <c r="A2036" s="3">
        <v>44351</v>
      </c>
      <c r="B2036">
        <v>4000</v>
      </c>
      <c r="C2036">
        <v>500</v>
      </c>
      <c r="D2036">
        <v>100</v>
      </c>
      <c r="E2036">
        <v>0</v>
      </c>
      <c r="F2036">
        <v>13000</v>
      </c>
      <c r="G2036">
        <v>1000</v>
      </c>
      <c r="H2036">
        <v>2000</v>
      </c>
      <c r="I2036">
        <v>400</v>
      </c>
      <c r="J2036">
        <v>10</v>
      </c>
      <c r="K2036">
        <v>10</v>
      </c>
      <c r="L2036">
        <v>100</v>
      </c>
      <c r="M2036">
        <v>1800</v>
      </c>
      <c r="N2036">
        <v>25203</v>
      </c>
      <c r="O2036">
        <v>100000</v>
      </c>
      <c r="P2036">
        <v>0</v>
      </c>
      <c r="Q2036">
        <v>0</v>
      </c>
      <c r="R2036">
        <v>0</v>
      </c>
    </row>
    <row r="2037" spans="1:18" x14ac:dyDescent="0.25">
      <c r="A2037" s="3">
        <v>44354</v>
      </c>
      <c r="B2037">
        <v>4000</v>
      </c>
      <c r="C2037">
        <v>500</v>
      </c>
      <c r="D2037">
        <v>100</v>
      </c>
      <c r="E2037">
        <v>0</v>
      </c>
      <c r="F2037">
        <v>13000</v>
      </c>
      <c r="G2037">
        <v>1000</v>
      </c>
      <c r="H2037">
        <v>2000</v>
      </c>
      <c r="I2037">
        <v>400</v>
      </c>
      <c r="J2037">
        <v>10</v>
      </c>
      <c r="K2037">
        <v>10</v>
      </c>
      <c r="L2037">
        <v>100</v>
      </c>
      <c r="M2037">
        <v>1800</v>
      </c>
      <c r="N2037">
        <v>25203</v>
      </c>
      <c r="O2037">
        <v>100000</v>
      </c>
      <c r="P2037">
        <v>0</v>
      </c>
      <c r="Q2037">
        <v>0</v>
      </c>
      <c r="R2037">
        <v>0</v>
      </c>
    </row>
    <row r="2038" spans="1:18" x14ac:dyDescent="0.25">
      <c r="A2038" s="3">
        <v>44355</v>
      </c>
      <c r="B2038">
        <v>4000</v>
      </c>
      <c r="C2038">
        <v>500</v>
      </c>
      <c r="D2038">
        <v>100</v>
      </c>
      <c r="E2038">
        <v>0</v>
      </c>
      <c r="F2038">
        <v>13000</v>
      </c>
      <c r="G2038">
        <v>1000</v>
      </c>
      <c r="H2038">
        <v>2000</v>
      </c>
      <c r="I2038">
        <v>400</v>
      </c>
      <c r="J2038">
        <v>10</v>
      </c>
      <c r="K2038">
        <v>10</v>
      </c>
      <c r="L2038">
        <v>100</v>
      </c>
      <c r="M2038">
        <v>1800</v>
      </c>
      <c r="N2038">
        <v>25203</v>
      </c>
      <c r="O2038">
        <v>100000</v>
      </c>
      <c r="P2038">
        <v>0</v>
      </c>
      <c r="Q2038">
        <v>0</v>
      </c>
      <c r="R2038">
        <v>0</v>
      </c>
    </row>
    <row r="2039" spans="1:18" x14ac:dyDescent="0.25">
      <c r="A2039" s="3">
        <v>44356</v>
      </c>
      <c r="B2039">
        <v>4000</v>
      </c>
      <c r="C2039">
        <v>500</v>
      </c>
      <c r="D2039">
        <v>100</v>
      </c>
      <c r="E2039">
        <v>0</v>
      </c>
      <c r="F2039">
        <v>13000</v>
      </c>
      <c r="G2039">
        <v>1000</v>
      </c>
      <c r="H2039">
        <v>2000</v>
      </c>
      <c r="I2039">
        <v>400</v>
      </c>
      <c r="J2039">
        <v>10</v>
      </c>
      <c r="K2039">
        <v>10</v>
      </c>
      <c r="L2039">
        <v>100</v>
      </c>
      <c r="M2039">
        <v>1800</v>
      </c>
      <c r="N2039">
        <v>25203</v>
      </c>
      <c r="O2039">
        <v>100000</v>
      </c>
      <c r="P2039">
        <v>0</v>
      </c>
      <c r="Q2039">
        <v>0</v>
      </c>
      <c r="R2039">
        <v>0</v>
      </c>
    </row>
    <row r="2040" spans="1:18" x14ac:dyDescent="0.25">
      <c r="A2040" s="3">
        <v>44357</v>
      </c>
      <c r="B2040">
        <v>4000</v>
      </c>
      <c r="C2040">
        <v>500</v>
      </c>
      <c r="D2040">
        <v>100</v>
      </c>
      <c r="E2040">
        <v>0</v>
      </c>
      <c r="F2040">
        <v>13000</v>
      </c>
      <c r="G2040">
        <v>1000</v>
      </c>
      <c r="H2040">
        <v>2000</v>
      </c>
      <c r="I2040">
        <v>400</v>
      </c>
      <c r="J2040">
        <v>10</v>
      </c>
      <c r="K2040">
        <v>10</v>
      </c>
      <c r="L2040">
        <v>100</v>
      </c>
      <c r="M2040">
        <v>1800</v>
      </c>
      <c r="N2040">
        <v>25203</v>
      </c>
      <c r="O2040">
        <v>100000</v>
      </c>
      <c r="P2040">
        <v>0</v>
      </c>
      <c r="Q2040">
        <v>0</v>
      </c>
      <c r="R2040">
        <v>0</v>
      </c>
    </row>
    <row r="2041" spans="1:18" x14ac:dyDescent="0.25">
      <c r="A2041" s="3">
        <v>44358</v>
      </c>
      <c r="B2041">
        <v>4000</v>
      </c>
      <c r="C2041">
        <v>500</v>
      </c>
      <c r="D2041">
        <v>100</v>
      </c>
      <c r="E2041">
        <v>0</v>
      </c>
      <c r="F2041">
        <v>13000</v>
      </c>
      <c r="G2041">
        <v>1000</v>
      </c>
      <c r="H2041">
        <v>2000</v>
      </c>
      <c r="I2041">
        <v>400</v>
      </c>
      <c r="J2041">
        <v>10</v>
      </c>
      <c r="K2041">
        <v>10</v>
      </c>
      <c r="L2041">
        <v>100</v>
      </c>
      <c r="M2041">
        <v>1800</v>
      </c>
      <c r="N2041">
        <v>25203</v>
      </c>
      <c r="O2041">
        <v>100000</v>
      </c>
      <c r="P2041">
        <v>0</v>
      </c>
      <c r="Q2041">
        <v>0</v>
      </c>
      <c r="R2041">
        <v>0</v>
      </c>
    </row>
    <row r="2042" spans="1:18" x14ac:dyDescent="0.25">
      <c r="A2042" s="3">
        <v>44361</v>
      </c>
      <c r="B2042">
        <v>4000</v>
      </c>
      <c r="C2042">
        <v>500</v>
      </c>
      <c r="D2042">
        <v>100</v>
      </c>
      <c r="E2042">
        <v>0</v>
      </c>
      <c r="F2042">
        <v>13000</v>
      </c>
      <c r="G2042">
        <v>1000</v>
      </c>
      <c r="H2042">
        <v>2000</v>
      </c>
      <c r="I2042">
        <v>400</v>
      </c>
      <c r="J2042">
        <v>10</v>
      </c>
      <c r="K2042">
        <v>10</v>
      </c>
      <c r="L2042">
        <v>100</v>
      </c>
      <c r="M2042">
        <v>1800</v>
      </c>
      <c r="N2042">
        <v>25203</v>
      </c>
      <c r="O2042">
        <v>100000</v>
      </c>
      <c r="P2042">
        <v>0</v>
      </c>
      <c r="Q2042">
        <v>0</v>
      </c>
      <c r="R2042">
        <v>0</v>
      </c>
    </row>
    <row r="2043" spans="1:18" x14ac:dyDescent="0.25">
      <c r="A2043" s="3">
        <v>44362</v>
      </c>
      <c r="B2043">
        <v>4000</v>
      </c>
      <c r="C2043">
        <v>500</v>
      </c>
      <c r="D2043">
        <v>100</v>
      </c>
      <c r="E2043">
        <v>0</v>
      </c>
      <c r="F2043">
        <v>13000</v>
      </c>
      <c r="G2043">
        <v>1000</v>
      </c>
      <c r="H2043">
        <v>2000</v>
      </c>
      <c r="I2043">
        <v>400</v>
      </c>
      <c r="J2043">
        <v>10</v>
      </c>
      <c r="K2043">
        <v>10</v>
      </c>
      <c r="L2043">
        <v>100</v>
      </c>
      <c r="M2043">
        <v>1800</v>
      </c>
      <c r="N2043">
        <v>25203</v>
      </c>
      <c r="O2043">
        <v>100000</v>
      </c>
      <c r="P2043">
        <v>0</v>
      </c>
      <c r="Q2043">
        <v>0</v>
      </c>
      <c r="R2043">
        <v>0</v>
      </c>
    </row>
    <row r="2044" spans="1:18" x14ac:dyDescent="0.25">
      <c r="A2044" s="3">
        <v>44363</v>
      </c>
      <c r="B2044">
        <v>4000</v>
      </c>
      <c r="C2044">
        <v>500</v>
      </c>
      <c r="D2044">
        <v>100</v>
      </c>
      <c r="E2044">
        <v>0</v>
      </c>
      <c r="F2044">
        <v>13000</v>
      </c>
      <c r="G2044">
        <v>1000</v>
      </c>
      <c r="H2044">
        <v>2000</v>
      </c>
      <c r="I2044">
        <v>400</v>
      </c>
      <c r="J2044">
        <v>10</v>
      </c>
      <c r="K2044">
        <v>10</v>
      </c>
      <c r="L2044">
        <v>100</v>
      </c>
      <c r="M2044">
        <v>1800</v>
      </c>
      <c r="N2044">
        <v>25203</v>
      </c>
      <c r="O2044">
        <v>100000</v>
      </c>
      <c r="P2044">
        <v>0</v>
      </c>
      <c r="Q2044">
        <v>0</v>
      </c>
      <c r="R2044">
        <v>0</v>
      </c>
    </row>
    <row r="2045" spans="1:18" x14ac:dyDescent="0.25">
      <c r="A2045" s="3">
        <v>44364</v>
      </c>
      <c r="B2045">
        <v>4000</v>
      </c>
      <c r="C2045">
        <v>500</v>
      </c>
      <c r="D2045">
        <v>100</v>
      </c>
      <c r="E2045">
        <v>0</v>
      </c>
      <c r="F2045">
        <v>13000</v>
      </c>
      <c r="G2045">
        <v>1000</v>
      </c>
      <c r="H2045">
        <v>2000</v>
      </c>
      <c r="I2045">
        <v>400</v>
      </c>
      <c r="J2045">
        <v>10</v>
      </c>
      <c r="K2045">
        <v>10</v>
      </c>
      <c r="L2045">
        <v>100</v>
      </c>
      <c r="M2045">
        <v>1800</v>
      </c>
      <c r="N2045">
        <v>25203</v>
      </c>
      <c r="O2045">
        <v>100000</v>
      </c>
      <c r="P2045">
        <v>0</v>
      </c>
      <c r="Q2045">
        <v>0</v>
      </c>
      <c r="R2045">
        <v>0</v>
      </c>
    </row>
    <row r="2046" spans="1:18" x14ac:dyDescent="0.25">
      <c r="A2046" s="3">
        <v>44365</v>
      </c>
      <c r="B2046">
        <v>4000</v>
      </c>
      <c r="C2046">
        <v>500</v>
      </c>
      <c r="D2046">
        <v>100</v>
      </c>
      <c r="E2046">
        <v>0</v>
      </c>
      <c r="F2046">
        <v>13000</v>
      </c>
      <c r="G2046">
        <v>1000</v>
      </c>
      <c r="H2046">
        <v>2000</v>
      </c>
      <c r="I2046">
        <v>400</v>
      </c>
      <c r="J2046">
        <v>10</v>
      </c>
      <c r="K2046">
        <v>10</v>
      </c>
      <c r="L2046">
        <v>100</v>
      </c>
      <c r="M2046">
        <v>1800</v>
      </c>
      <c r="N2046">
        <v>25203</v>
      </c>
      <c r="O2046">
        <v>100000</v>
      </c>
      <c r="P2046">
        <v>0</v>
      </c>
      <c r="Q2046">
        <v>0</v>
      </c>
      <c r="R2046">
        <v>0</v>
      </c>
    </row>
    <row r="2047" spans="1:18" x14ac:dyDescent="0.25">
      <c r="A2047" s="3">
        <v>44368</v>
      </c>
      <c r="B2047">
        <v>4000</v>
      </c>
      <c r="C2047">
        <v>500</v>
      </c>
      <c r="D2047">
        <v>100</v>
      </c>
      <c r="E2047">
        <v>0</v>
      </c>
      <c r="F2047">
        <v>13000</v>
      </c>
      <c r="G2047">
        <v>1000</v>
      </c>
      <c r="H2047">
        <v>2000</v>
      </c>
      <c r="I2047">
        <v>400</v>
      </c>
      <c r="J2047">
        <v>10</v>
      </c>
      <c r="K2047">
        <v>10</v>
      </c>
      <c r="L2047">
        <v>100</v>
      </c>
      <c r="M2047">
        <v>1800</v>
      </c>
      <c r="N2047">
        <v>25203</v>
      </c>
      <c r="O2047">
        <v>100000</v>
      </c>
      <c r="P2047">
        <v>0</v>
      </c>
      <c r="Q2047">
        <v>0</v>
      </c>
      <c r="R2047">
        <v>0</v>
      </c>
    </row>
    <row r="2048" spans="1:18" x14ac:dyDescent="0.25">
      <c r="A2048" s="3">
        <v>44369</v>
      </c>
      <c r="B2048">
        <v>4000</v>
      </c>
      <c r="C2048">
        <v>500</v>
      </c>
      <c r="D2048">
        <v>100</v>
      </c>
      <c r="E2048">
        <v>0</v>
      </c>
      <c r="F2048">
        <v>13000</v>
      </c>
      <c r="G2048">
        <v>1000</v>
      </c>
      <c r="H2048">
        <v>2000</v>
      </c>
      <c r="I2048">
        <v>400</v>
      </c>
      <c r="J2048">
        <v>10</v>
      </c>
      <c r="K2048">
        <v>10</v>
      </c>
      <c r="L2048">
        <v>100</v>
      </c>
      <c r="M2048">
        <v>1800</v>
      </c>
      <c r="N2048">
        <v>25203</v>
      </c>
      <c r="O2048">
        <v>100000</v>
      </c>
      <c r="P2048">
        <v>0</v>
      </c>
      <c r="Q2048">
        <v>0</v>
      </c>
      <c r="R2048">
        <v>0</v>
      </c>
    </row>
    <row r="2049" spans="1:18" x14ac:dyDescent="0.25">
      <c r="A2049" s="3">
        <v>44370</v>
      </c>
      <c r="B2049">
        <v>4000</v>
      </c>
      <c r="C2049">
        <v>500</v>
      </c>
      <c r="D2049">
        <v>100</v>
      </c>
      <c r="E2049">
        <v>0</v>
      </c>
      <c r="F2049">
        <v>13000</v>
      </c>
      <c r="G2049">
        <v>1000</v>
      </c>
      <c r="H2049">
        <v>2000</v>
      </c>
      <c r="I2049">
        <v>400</v>
      </c>
      <c r="J2049">
        <v>10</v>
      </c>
      <c r="K2049">
        <v>10</v>
      </c>
      <c r="L2049">
        <v>100</v>
      </c>
      <c r="M2049">
        <v>1800</v>
      </c>
      <c r="N2049">
        <v>25203</v>
      </c>
      <c r="O2049">
        <v>100000</v>
      </c>
      <c r="P2049">
        <v>0</v>
      </c>
      <c r="Q2049">
        <v>0</v>
      </c>
      <c r="R2049">
        <v>0</v>
      </c>
    </row>
    <row r="2050" spans="1:18" x14ac:dyDescent="0.25">
      <c r="A2050" s="3">
        <v>44371</v>
      </c>
      <c r="B2050">
        <v>4000</v>
      </c>
      <c r="C2050">
        <v>500</v>
      </c>
      <c r="D2050">
        <v>100</v>
      </c>
      <c r="E2050">
        <v>0</v>
      </c>
      <c r="F2050">
        <v>13000</v>
      </c>
      <c r="G2050">
        <v>1000</v>
      </c>
      <c r="H2050">
        <v>2000</v>
      </c>
      <c r="I2050">
        <v>400</v>
      </c>
      <c r="J2050">
        <v>10</v>
      </c>
      <c r="K2050">
        <v>10</v>
      </c>
      <c r="L2050">
        <v>100</v>
      </c>
      <c r="M2050">
        <v>1800</v>
      </c>
      <c r="N2050">
        <v>25203</v>
      </c>
      <c r="O2050">
        <v>100000</v>
      </c>
      <c r="P2050">
        <v>0</v>
      </c>
      <c r="Q2050">
        <v>0</v>
      </c>
      <c r="R2050">
        <v>0</v>
      </c>
    </row>
    <row r="2051" spans="1:18" x14ac:dyDescent="0.25">
      <c r="A2051" s="3">
        <v>44372</v>
      </c>
      <c r="B2051">
        <v>4000</v>
      </c>
      <c r="C2051">
        <v>500</v>
      </c>
      <c r="D2051">
        <v>100</v>
      </c>
      <c r="E2051">
        <v>0</v>
      </c>
      <c r="F2051">
        <v>13000</v>
      </c>
      <c r="G2051">
        <v>1000</v>
      </c>
      <c r="H2051">
        <v>2000</v>
      </c>
      <c r="I2051">
        <v>400</v>
      </c>
      <c r="J2051">
        <v>10</v>
      </c>
      <c r="K2051">
        <v>10</v>
      </c>
      <c r="L2051">
        <v>100</v>
      </c>
      <c r="M2051">
        <v>1800</v>
      </c>
      <c r="N2051">
        <v>25203</v>
      </c>
      <c r="O2051">
        <v>100000</v>
      </c>
      <c r="P2051">
        <v>0</v>
      </c>
      <c r="Q2051">
        <v>0</v>
      </c>
      <c r="R2051">
        <v>0</v>
      </c>
    </row>
    <row r="2052" spans="1:18" x14ac:dyDescent="0.25">
      <c r="A2052" s="3">
        <v>44375</v>
      </c>
      <c r="B2052">
        <v>4000</v>
      </c>
      <c r="C2052">
        <v>500</v>
      </c>
      <c r="D2052">
        <v>100</v>
      </c>
      <c r="E2052">
        <v>0</v>
      </c>
      <c r="F2052">
        <v>13000</v>
      </c>
      <c r="G2052">
        <v>1000</v>
      </c>
      <c r="H2052">
        <v>2000</v>
      </c>
      <c r="I2052">
        <v>400</v>
      </c>
      <c r="J2052">
        <v>10</v>
      </c>
      <c r="K2052">
        <v>10</v>
      </c>
      <c r="L2052">
        <v>100</v>
      </c>
      <c r="M2052">
        <v>1800</v>
      </c>
      <c r="N2052">
        <v>25203</v>
      </c>
      <c r="O2052">
        <v>100000</v>
      </c>
      <c r="P2052">
        <v>0</v>
      </c>
      <c r="Q2052">
        <v>0</v>
      </c>
      <c r="R2052">
        <v>0</v>
      </c>
    </row>
    <row r="2053" spans="1:18" x14ac:dyDescent="0.25">
      <c r="A2053" s="3">
        <v>44376</v>
      </c>
      <c r="B2053">
        <v>4000</v>
      </c>
      <c r="C2053">
        <v>500</v>
      </c>
      <c r="D2053">
        <v>100</v>
      </c>
      <c r="E2053">
        <v>0</v>
      </c>
      <c r="F2053">
        <v>13000</v>
      </c>
      <c r="G2053">
        <v>1000</v>
      </c>
      <c r="H2053">
        <v>2000</v>
      </c>
      <c r="I2053">
        <v>400</v>
      </c>
      <c r="J2053">
        <v>10</v>
      </c>
      <c r="K2053">
        <v>10</v>
      </c>
      <c r="L2053">
        <v>100</v>
      </c>
      <c r="M2053">
        <v>1800</v>
      </c>
      <c r="N2053">
        <v>25203</v>
      </c>
      <c r="O2053">
        <v>100000</v>
      </c>
      <c r="P2053">
        <v>0</v>
      </c>
      <c r="Q2053">
        <v>0</v>
      </c>
      <c r="R2053">
        <v>0</v>
      </c>
    </row>
    <row r="2054" spans="1:18" x14ac:dyDescent="0.25">
      <c r="A2054" s="3">
        <v>44377</v>
      </c>
      <c r="B2054">
        <v>4000</v>
      </c>
      <c r="C2054">
        <v>500</v>
      </c>
      <c r="D2054">
        <v>100</v>
      </c>
      <c r="E2054">
        <v>0</v>
      </c>
      <c r="F2054">
        <v>13000</v>
      </c>
      <c r="G2054">
        <v>1000</v>
      </c>
      <c r="H2054">
        <v>2000</v>
      </c>
      <c r="I2054">
        <v>400</v>
      </c>
      <c r="J2054">
        <v>10</v>
      </c>
      <c r="K2054">
        <v>10</v>
      </c>
      <c r="L2054">
        <v>100</v>
      </c>
      <c r="M2054">
        <v>1800</v>
      </c>
      <c r="N2054">
        <v>25203</v>
      </c>
      <c r="O2054">
        <v>100000</v>
      </c>
      <c r="P2054">
        <v>0</v>
      </c>
      <c r="Q2054">
        <v>0</v>
      </c>
      <c r="R2054">
        <v>0</v>
      </c>
    </row>
    <row r="2055" spans="1:18" x14ac:dyDescent="0.25">
      <c r="A2055" s="3">
        <v>44378</v>
      </c>
      <c r="B2055">
        <v>4000</v>
      </c>
      <c r="C2055">
        <v>500</v>
      </c>
      <c r="D2055">
        <v>100</v>
      </c>
      <c r="E2055">
        <v>0</v>
      </c>
      <c r="F2055">
        <v>13000</v>
      </c>
      <c r="G2055">
        <v>1000</v>
      </c>
      <c r="H2055">
        <v>2000</v>
      </c>
      <c r="I2055">
        <v>400</v>
      </c>
      <c r="J2055">
        <v>10</v>
      </c>
      <c r="K2055">
        <v>10</v>
      </c>
      <c r="L2055">
        <v>100</v>
      </c>
      <c r="M2055">
        <v>1800</v>
      </c>
      <c r="N2055">
        <v>25203</v>
      </c>
      <c r="O2055">
        <v>100000</v>
      </c>
      <c r="P2055">
        <v>0</v>
      </c>
      <c r="Q2055">
        <v>0</v>
      </c>
      <c r="R2055">
        <v>0</v>
      </c>
    </row>
    <row r="2056" spans="1:18" x14ac:dyDescent="0.25">
      <c r="A2056" s="3">
        <v>44379</v>
      </c>
      <c r="B2056">
        <v>4000</v>
      </c>
      <c r="C2056">
        <v>500</v>
      </c>
      <c r="D2056">
        <v>100</v>
      </c>
      <c r="E2056">
        <v>0</v>
      </c>
      <c r="F2056">
        <v>13000</v>
      </c>
      <c r="G2056">
        <v>1000</v>
      </c>
      <c r="H2056">
        <v>2000</v>
      </c>
      <c r="I2056">
        <v>400</v>
      </c>
      <c r="J2056">
        <v>10</v>
      </c>
      <c r="K2056">
        <v>10</v>
      </c>
      <c r="L2056">
        <v>100</v>
      </c>
      <c r="M2056">
        <v>1800</v>
      </c>
      <c r="N2056">
        <v>25203</v>
      </c>
      <c r="O2056">
        <v>100000</v>
      </c>
      <c r="P2056">
        <v>0</v>
      </c>
      <c r="Q2056">
        <v>0</v>
      </c>
      <c r="R2056">
        <v>0</v>
      </c>
    </row>
    <row r="2057" spans="1:18" x14ac:dyDescent="0.25">
      <c r="A2057" s="3">
        <v>44382</v>
      </c>
      <c r="B2057">
        <v>4000</v>
      </c>
      <c r="C2057">
        <v>500</v>
      </c>
      <c r="D2057">
        <v>100</v>
      </c>
      <c r="E2057">
        <v>0</v>
      </c>
      <c r="F2057">
        <v>13000</v>
      </c>
      <c r="G2057">
        <v>1000</v>
      </c>
      <c r="H2057">
        <v>2000</v>
      </c>
      <c r="I2057">
        <v>400</v>
      </c>
      <c r="J2057">
        <v>10</v>
      </c>
      <c r="K2057">
        <v>10</v>
      </c>
      <c r="L2057">
        <v>100</v>
      </c>
      <c r="M2057">
        <v>1800</v>
      </c>
      <c r="N2057">
        <v>25203</v>
      </c>
      <c r="O2057">
        <v>100000</v>
      </c>
      <c r="P2057">
        <v>0</v>
      </c>
      <c r="Q2057">
        <v>0</v>
      </c>
      <c r="R2057">
        <v>0</v>
      </c>
    </row>
    <row r="2058" spans="1:18" x14ac:dyDescent="0.25">
      <c r="A2058" s="3">
        <v>44383</v>
      </c>
      <c r="B2058">
        <v>4000</v>
      </c>
      <c r="C2058">
        <v>500</v>
      </c>
      <c r="D2058">
        <v>100</v>
      </c>
      <c r="E2058">
        <v>0</v>
      </c>
      <c r="F2058">
        <v>13000</v>
      </c>
      <c r="G2058">
        <v>1000</v>
      </c>
      <c r="H2058">
        <v>2000</v>
      </c>
      <c r="I2058">
        <v>400</v>
      </c>
      <c r="J2058">
        <v>10</v>
      </c>
      <c r="K2058">
        <v>10</v>
      </c>
      <c r="L2058">
        <v>100</v>
      </c>
      <c r="M2058">
        <v>1800</v>
      </c>
      <c r="N2058">
        <v>25203</v>
      </c>
      <c r="O2058">
        <v>100000</v>
      </c>
      <c r="P2058">
        <v>0</v>
      </c>
      <c r="Q2058">
        <v>0</v>
      </c>
      <c r="R2058">
        <v>0</v>
      </c>
    </row>
    <row r="2059" spans="1:18" x14ac:dyDescent="0.25">
      <c r="A2059" s="3">
        <v>44384</v>
      </c>
      <c r="B2059">
        <v>4000</v>
      </c>
      <c r="C2059">
        <v>500</v>
      </c>
      <c r="D2059">
        <v>100</v>
      </c>
      <c r="E2059">
        <v>0</v>
      </c>
      <c r="F2059">
        <v>13000</v>
      </c>
      <c r="G2059">
        <v>1000</v>
      </c>
      <c r="H2059">
        <v>2000</v>
      </c>
      <c r="I2059">
        <v>400</v>
      </c>
      <c r="J2059">
        <v>10</v>
      </c>
      <c r="K2059">
        <v>10</v>
      </c>
      <c r="L2059">
        <v>100</v>
      </c>
      <c r="M2059">
        <v>1800</v>
      </c>
      <c r="N2059">
        <v>25203</v>
      </c>
      <c r="O2059">
        <v>100000</v>
      </c>
      <c r="P2059">
        <v>0</v>
      </c>
      <c r="Q2059">
        <v>0</v>
      </c>
      <c r="R2059">
        <v>0</v>
      </c>
    </row>
    <row r="2060" spans="1:18" x14ac:dyDescent="0.25">
      <c r="A2060" s="3">
        <v>44385</v>
      </c>
      <c r="B2060">
        <v>4000</v>
      </c>
      <c r="C2060">
        <v>500</v>
      </c>
      <c r="D2060">
        <v>100</v>
      </c>
      <c r="E2060">
        <v>0</v>
      </c>
      <c r="F2060">
        <v>13000</v>
      </c>
      <c r="G2060">
        <v>1000</v>
      </c>
      <c r="H2060">
        <v>2000</v>
      </c>
      <c r="I2060">
        <v>400</v>
      </c>
      <c r="J2060">
        <v>10</v>
      </c>
      <c r="K2060">
        <v>10</v>
      </c>
      <c r="L2060">
        <v>100</v>
      </c>
      <c r="M2060">
        <v>1800</v>
      </c>
      <c r="N2060">
        <v>25203</v>
      </c>
      <c r="O2060">
        <v>100000</v>
      </c>
      <c r="P2060">
        <v>0</v>
      </c>
      <c r="Q2060">
        <v>0</v>
      </c>
      <c r="R2060">
        <v>0</v>
      </c>
    </row>
    <row r="2061" spans="1:18" x14ac:dyDescent="0.25">
      <c r="A2061" s="3">
        <v>44386</v>
      </c>
      <c r="B2061">
        <v>4000</v>
      </c>
      <c r="C2061">
        <v>500</v>
      </c>
      <c r="D2061">
        <v>100</v>
      </c>
      <c r="E2061">
        <v>0</v>
      </c>
      <c r="F2061">
        <v>13000</v>
      </c>
      <c r="G2061">
        <v>1000</v>
      </c>
      <c r="H2061">
        <v>2000</v>
      </c>
      <c r="I2061">
        <v>400</v>
      </c>
      <c r="J2061">
        <v>10</v>
      </c>
      <c r="K2061">
        <v>10</v>
      </c>
      <c r="L2061">
        <v>100</v>
      </c>
      <c r="M2061">
        <v>1800</v>
      </c>
      <c r="N2061">
        <v>25203</v>
      </c>
      <c r="O2061">
        <v>100000</v>
      </c>
      <c r="P2061">
        <v>0</v>
      </c>
      <c r="Q2061">
        <v>0</v>
      </c>
      <c r="R2061">
        <v>0</v>
      </c>
    </row>
    <row r="2062" spans="1:18" x14ac:dyDescent="0.25">
      <c r="A2062" s="3">
        <v>44389</v>
      </c>
      <c r="B2062">
        <v>4000</v>
      </c>
      <c r="C2062">
        <v>500</v>
      </c>
      <c r="D2062">
        <v>100</v>
      </c>
      <c r="E2062">
        <v>0</v>
      </c>
      <c r="F2062">
        <v>13000</v>
      </c>
      <c r="G2062">
        <v>1000</v>
      </c>
      <c r="H2062">
        <v>2000</v>
      </c>
      <c r="I2062">
        <v>400</v>
      </c>
      <c r="J2062">
        <v>10</v>
      </c>
      <c r="K2062">
        <v>10</v>
      </c>
      <c r="L2062">
        <v>100</v>
      </c>
      <c r="M2062">
        <v>1800</v>
      </c>
      <c r="N2062">
        <v>25203</v>
      </c>
      <c r="O2062">
        <v>100000</v>
      </c>
      <c r="P2062">
        <v>0</v>
      </c>
      <c r="Q2062">
        <v>0</v>
      </c>
      <c r="R2062">
        <v>0</v>
      </c>
    </row>
    <row r="2063" spans="1:18" x14ac:dyDescent="0.25">
      <c r="A2063" s="3">
        <v>44390</v>
      </c>
      <c r="B2063">
        <v>4000</v>
      </c>
      <c r="C2063">
        <v>500</v>
      </c>
      <c r="D2063">
        <v>100</v>
      </c>
      <c r="E2063">
        <v>0</v>
      </c>
      <c r="F2063">
        <v>13000</v>
      </c>
      <c r="G2063">
        <v>1000</v>
      </c>
      <c r="H2063">
        <v>2000</v>
      </c>
      <c r="I2063">
        <v>400</v>
      </c>
      <c r="J2063">
        <v>10</v>
      </c>
      <c r="K2063">
        <v>10</v>
      </c>
      <c r="L2063">
        <v>100</v>
      </c>
      <c r="M2063">
        <v>1800</v>
      </c>
      <c r="N2063">
        <v>25203</v>
      </c>
      <c r="O2063">
        <v>100000</v>
      </c>
      <c r="P2063">
        <v>0</v>
      </c>
      <c r="Q2063">
        <v>0</v>
      </c>
      <c r="R2063">
        <v>0</v>
      </c>
    </row>
    <row r="2064" spans="1:18" x14ac:dyDescent="0.25">
      <c r="A2064" s="3">
        <v>44391</v>
      </c>
      <c r="B2064">
        <v>4000</v>
      </c>
      <c r="C2064">
        <v>500</v>
      </c>
      <c r="D2064">
        <v>100</v>
      </c>
      <c r="E2064">
        <v>0</v>
      </c>
      <c r="F2064">
        <v>13000</v>
      </c>
      <c r="G2064">
        <v>1000</v>
      </c>
      <c r="H2064">
        <v>2000</v>
      </c>
      <c r="I2064">
        <v>400</v>
      </c>
      <c r="J2064">
        <v>10</v>
      </c>
      <c r="K2064">
        <v>10</v>
      </c>
      <c r="L2064">
        <v>100</v>
      </c>
      <c r="M2064">
        <v>1800</v>
      </c>
      <c r="N2064">
        <v>25203</v>
      </c>
      <c r="O2064">
        <v>100000</v>
      </c>
      <c r="P2064">
        <v>0</v>
      </c>
      <c r="Q2064">
        <v>0</v>
      </c>
      <c r="R2064">
        <v>0</v>
      </c>
    </row>
    <row r="2065" spans="1:18" x14ac:dyDescent="0.25">
      <c r="A2065" s="3">
        <v>44392</v>
      </c>
      <c r="B2065">
        <v>4000</v>
      </c>
      <c r="C2065">
        <v>500</v>
      </c>
      <c r="D2065">
        <v>100</v>
      </c>
      <c r="E2065">
        <v>0</v>
      </c>
      <c r="F2065">
        <v>13000</v>
      </c>
      <c r="G2065">
        <v>1000</v>
      </c>
      <c r="H2065">
        <v>2000</v>
      </c>
      <c r="I2065">
        <v>400</v>
      </c>
      <c r="J2065">
        <v>10</v>
      </c>
      <c r="K2065">
        <v>10</v>
      </c>
      <c r="L2065">
        <v>100</v>
      </c>
      <c r="M2065">
        <v>1800</v>
      </c>
      <c r="N2065">
        <v>25203</v>
      </c>
      <c r="O2065">
        <v>100000</v>
      </c>
      <c r="P2065">
        <v>0</v>
      </c>
      <c r="Q2065">
        <v>0</v>
      </c>
      <c r="R2065">
        <v>0</v>
      </c>
    </row>
    <row r="2066" spans="1:18" x14ac:dyDescent="0.25">
      <c r="A2066" s="3">
        <v>44393</v>
      </c>
      <c r="B2066">
        <v>4000</v>
      </c>
      <c r="C2066">
        <v>500</v>
      </c>
      <c r="D2066">
        <v>100</v>
      </c>
      <c r="E2066">
        <v>0</v>
      </c>
      <c r="F2066">
        <v>13000</v>
      </c>
      <c r="G2066">
        <v>1000</v>
      </c>
      <c r="H2066">
        <v>2000</v>
      </c>
      <c r="I2066">
        <v>400</v>
      </c>
      <c r="J2066">
        <v>10</v>
      </c>
      <c r="K2066">
        <v>10</v>
      </c>
      <c r="L2066">
        <v>100</v>
      </c>
      <c r="M2066">
        <v>1800</v>
      </c>
      <c r="N2066">
        <v>25203</v>
      </c>
      <c r="O2066">
        <v>100000</v>
      </c>
      <c r="P2066">
        <v>0</v>
      </c>
      <c r="Q2066">
        <v>0</v>
      </c>
      <c r="R2066">
        <v>0</v>
      </c>
    </row>
    <row r="2067" spans="1:18" x14ac:dyDescent="0.25">
      <c r="A2067" s="3">
        <v>44396</v>
      </c>
      <c r="B2067">
        <v>4000</v>
      </c>
      <c r="C2067">
        <v>500</v>
      </c>
      <c r="D2067">
        <v>100</v>
      </c>
      <c r="E2067">
        <v>0</v>
      </c>
      <c r="F2067">
        <v>13000</v>
      </c>
      <c r="G2067">
        <v>1000</v>
      </c>
      <c r="H2067">
        <v>2000</v>
      </c>
      <c r="I2067">
        <v>400</v>
      </c>
      <c r="J2067">
        <v>10</v>
      </c>
      <c r="K2067">
        <v>10</v>
      </c>
      <c r="L2067">
        <v>100</v>
      </c>
      <c r="M2067">
        <v>1800</v>
      </c>
      <c r="N2067">
        <v>25203</v>
      </c>
      <c r="O2067">
        <v>100000</v>
      </c>
      <c r="P2067">
        <v>0</v>
      </c>
      <c r="Q2067">
        <v>0</v>
      </c>
      <c r="R2067">
        <v>0</v>
      </c>
    </row>
    <row r="2068" spans="1:18" x14ac:dyDescent="0.25">
      <c r="A2068" s="3">
        <v>44397</v>
      </c>
      <c r="B2068">
        <v>4000</v>
      </c>
      <c r="C2068">
        <v>500</v>
      </c>
      <c r="D2068">
        <v>100</v>
      </c>
      <c r="E2068">
        <v>0</v>
      </c>
      <c r="F2068">
        <v>13000</v>
      </c>
      <c r="G2068">
        <v>1000</v>
      </c>
      <c r="H2068">
        <v>2000</v>
      </c>
      <c r="I2068">
        <v>400</v>
      </c>
      <c r="J2068">
        <v>10</v>
      </c>
      <c r="K2068">
        <v>10</v>
      </c>
      <c r="L2068">
        <v>100</v>
      </c>
      <c r="M2068">
        <v>1800</v>
      </c>
      <c r="N2068">
        <v>25203</v>
      </c>
      <c r="O2068">
        <v>100000</v>
      </c>
      <c r="P2068">
        <v>0</v>
      </c>
      <c r="Q2068">
        <v>0</v>
      </c>
      <c r="R2068">
        <v>0</v>
      </c>
    </row>
    <row r="2069" spans="1:18" x14ac:dyDescent="0.25">
      <c r="A2069" s="3">
        <v>44398</v>
      </c>
      <c r="B2069">
        <v>4000</v>
      </c>
      <c r="C2069">
        <v>500</v>
      </c>
      <c r="D2069">
        <v>100</v>
      </c>
      <c r="E2069">
        <v>0</v>
      </c>
      <c r="F2069">
        <v>13000</v>
      </c>
      <c r="G2069">
        <v>1000</v>
      </c>
      <c r="H2069">
        <v>2000</v>
      </c>
      <c r="I2069">
        <v>400</v>
      </c>
      <c r="J2069">
        <v>10</v>
      </c>
      <c r="K2069">
        <v>10</v>
      </c>
      <c r="L2069">
        <v>100</v>
      </c>
      <c r="M2069">
        <v>1800</v>
      </c>
      <c r="N2069">
        <v>25203</v>
      </c>
      <c r="O2069">
        <v>100000</v>
      </c>
      <c r="P2069">
        <v>0</v>
      </c>
      <c r="Q2069">
        <v>0</v>
      </c>
      <c r="R2069">
        <v>0</v>
      </c>
    </row>
    <row r="2070" spans="1:18" x14ac:dyDescent="0.25">
      <c r="A2070" s="3">
        <v>44399</v>
      </c>
      <c r="B2070">
        <v>4000</v>
      </c>
      <c r="C2070">
        <v>500</v>
      </c>
      <c r="D2070">
        <v>100</v>
      </c>
      <c r="E2070">
        <v>0</v>
      </c>
      <c r="F2070">
        <v>13000</v>
      </c>
      <c r="G2070">
        <v>1000</v>
      </c>
      <c r="H2070">
        <v>2000</v>
      </c>
      <c r="I2070">
        <v>400</v>
      </c>
      <c r="J2070">
        <v>10</v>
      </c>
      <c r="K2070">
        <v>10</v>
      </c>
      <c r="L2070">
        <v>100</v>
      </c>
      <c r="M2070">
        <v>1800</v>
      </c>
      <c r="N2070">
        <v>25203</v>
      </c>
      <c r="O2070">
        <v>100000</v>
      </c>
      <c r="P2070">
        <v>0</v>
      </c>
      <c r="Q2070">
        <v>0</v>
      </c>
      <c r="R2070">
        <v>0</v>
      </c>
    </row>
    <row r="2071" spans="1:18" x14ac:dyDescent="0.25">
      <c r="A2071" s="3">
        <v>44400</v>
      </c>
      <c r="B2071">
        <v>4000</v>
      </c>
      <c r="C2071">
        <v>500</v>
      </c>
      <c r="D2071">
        <v>100</v>
      </c>
      <c r="E2071">
        <v>0</v>
      </c>
      <c r="F2071">
        <v>13000</v>
      </c>
      <c r="G2071">
        <v>1000</v>
      </c>
      <c r="H2071">
        <v>2000</v>
      </c>
      <c r="I2071">
        <v>400</v>
      </c>
      <c r="J2071">
        <v>10</v>
      </c>
      <c r="K2071">
        <v>10</v>
      </c>
      <c r="L2071">
        <v>100</v>
      </c>
      <c r="M2071">
        <v>1800</v>
      </c>
      <c r="N2071">
        <v>25203</v>
      </c>
      <c r="O2071">
        <v>100000</v>
      </c>
      <c r="P2071">
        <v>0</v>
      </c>
      <c r="Q2071">
        <v>0</v>
      </c>
      <c r="R2071">
        <v>0</v>
      </c>
    </row>
    <row r="2072" spans="1:18" x14ac:dyDescent="0.25">
      <c r="A2072" s="3">
        <v>44403</v>
      </c>
      <c r="B2072">
        <v>4000</v>
      </c>
      <c r="C2072">
        <v>500</v>
      </c>
      <c r="D2072">
        <v>100</v>
      </c>
      <c r="E2072">
        <v>0</v>
      </c>
      <c r="F2072">
        <v>13000</v>
      </c>
      <c r="G2072">
        <v>1000</v>
      </c>
      <c r="H2072">
        <v>2000</v>
      </c>
      <c r="I2072">
        <v>400</v>
      </c>
      <c r="J2072">
        <v>10</v>
      </c>
      <c r="K2072">
        <v>10</v>
      </c>
      <c r="L2072">
        <v>100</v>
      </c>
      <c r="M2072">
        <v>1800</v>
      </c>
      <c r="N2072">
        <v>25203</v>
      </c>
      <c r="O2072">
        <v>100000</v>
      </c>
      <c r="P2072">
        <v>0</v>
      </c>
      <c r="Q2072">
        <v>0</v>
      </c>
      <c r="R2072">
        <v>0</v>
      </c>
    </row>
    <row r="2073" spans="1:18" x14ac:dyDescent="0.25">
      <c r="A2073" s="3">
        <v>44404</v>
      </c>
      <c r="B2073">
        <v>4000</v>
      </c>
      <c r="C2073">
        <v>500</v>
      </c>
      <c r="D2073">
        <v>100</v>
      </c>
      <c r="E2073">
        <v>0</v>
      </c>
      <c r="F2073">
        <v>13000</v>
      </c>
      <c r="G2073">
        <v>1000</v>
      </c>
      <c r="H2073">
        <v>2000</v>
      </c>
      <c r="I2073">
        <v>400</v>
      </c>
      <c r="J2073">
        <v>10</v>
      </c>
      <c r="K2073">
        <v>10</v>
      </c>
      <c r="L2073">
        <v>100</v>
      </c>
      <c r="M2073">
        <v>1800</v>
      </c>
      <c r="N2073">
        <v>25203</v>
      </c>
      <c r="O2073">
        <v>100000</v>
      </c>
      <c r="P2073">
        <v>0</v>
      </c>
      <c r="Q2073">
        <v>0</v>
      </c>
      <c r="R2073">
        <v>0</v>
      </c>
    </row>
    <row r="2074" spans="1:18" x14ac:dyDescent="0.25">
      <c r="A2074" s="3">
        <v>44405</v>
      </c>
      <c r="B2074">
        <v>4000</v>
      </c>
      <c r="C2074">
        <v>500</v>
      </c>
      <c r="D2074">
        <v>100</v>
      </c>
      <c r="E2074">
        <v>0</v>
      </c>
      <c r="F2074">
        <v>13000</v>
      </c>
      <c r="G2074">
        <v>1000</v>
      </c>
      <c r="H2074">
        <v>2000</v>
      </c>
      <c r="I2074">
        <v>400</v>
      </c>
      <c r="J2074">
        <v>10</v>
      </c>
      <c r="K2074">
        <v>10</v>
      </c>
      <c r="L2074">
        <v>100</v>
      </c>
      <c r="M2074">
        <v>1800</v>
      </c>
      <c r="N2074">
        <v>25203</v>
      </c>
      <c r="O2074">
        <v>100000</v>
      </c>
      <c r="P2074">
        <v>0</v>
      </c>
      <c r="Q2074">
        <v>0</v>
      </c>
      <c r="R2074">
        <v>0</v>
      </c>
    </row>
    <row r="2075" spans="1:18" x14ac:dyDescent="0.25">
      <c r="A2075" s="3">
        <v>44406</v>
      </c>
      <c r="B2075">
        <v>4000</v>
      </c>
      <c r="C2075">
        <v>500</v>
      </c>
      <c r="D2075">
        <v>100</v>
      </c>
      <c r="E2075">
        <v>0</v>
      </c>
      <c r="F2075">
        <v>13000</v>
      </c>
      <c r="G2075">
        <v>1000</v>
      </c>
      <c r="H2075">
        <v>2000</v>
      </c>
      <c r="I2075">
        <v>400</v>
      </c>
      <c r="J2075">
        <v>10</v>
      </c>
      <c r="K2075">
        <v>10</v>
      </c>
      <c r="L2075">
        <v>100</v>
      </c>
      <c r="M2075">
        <v>1800</v>
      </c>
      <c r="N2075">
        <v>25203</v>
      </c>
      <c r="O2075">
        <v>100000</v>
      </c>
      <c r="P2075">
        <v>0</v>
      </c>
      <c r="Q2075">
        <v>0</v>
      </c>
      <c r="R2075">
        <v>0</v>
      </c>
    </row>
    <row r="2076" spans="1:18" x14ac:dyDescent="0.25">
      <c r="A2076" s="3">
        <v>44407</v>
      </c>
      <c r="B2076">
        <v>4000</v>
      </c>
      <c r="C2076">
        <v>500</v>
      </c>
      <c r="D2076">
        <v>100</v>
      </c>
      <c r="E2076">
        <v>0</v>
      </c>
      <c r="F2076">
        <v>13000</v>
      </c>
      <c r="G2076">
        <v>1000</v>
      </c>
      <c r="H2076">
        <v>2000</v>
      </c>
      <c r="I2076">
        <v>400</v>
      </c>
      <c r="J2076">
        <v>10</v>
      </c>
      <c r="K2076">
        <v>10</v>
      </c>
      <c r="L2076">
        <v>100</v>
      </c>
      <c r="M2076">
        <v>1800</v>
      </c>
      <c r="N2076">
        <v>25203</v>
      </c>
      <c r="O2076">
        <v>100000</v>
      </c>
      <c r="P2076">
        <v>0</v>
      </c>
      <c r="Q2076">
        <v>0</v>
      </c>
      <c r="R2076">
        <v>0</v>
      </c>
    </row>
    <row r="2077" spans="1:18" x14ac:dyDescent="0.25">
      <c r="A2077" s="3">
        <v>44410</v>
      </c>
      <c r="B2077">
        <v>4000</v>
      </c>
      <c r="C2077">
        <v>500</v>
      </c>
      <c r="D2077">
        <v>100</v>
      </c>
      <c r="E2077">
        <v>0</v>
      </c>
      <c r="F2077">
        <v>13000</v>
      </c>
      <c r="G2077">
        <v>1000</v>
      </c>
      <c r="H2077">
        <v>2000</v>
      </c>
      <c r="I2077">
        <v>400</v>
      </c>
      <c r="J2077">
        <v>10</v>
      </c>
      <c r="K2077">
        <v>10</v>
      </c>
      <c r="L2077">
        <v>100</v>
      </c>
      <c r="M2077">
        <v>1800</v>
      </c>
      <c r="N2077">
        <v>25203</v>
      </c>
      <c r="O2077">
        <v>100000</v>
      </c>
      <c r="P2077">
        <v>0</v>
      </c>
      <c r="Q2077">
        <v>0</v>
      </c>
      <c r="R2077">
        <v>0</v>
      </c>
    </row>
    <row r="2078" spans="1:18" x14ac:dyDescent="0.25">
      <c r="A2078" s="3">
        <v>44411</v>
      </c>
      <c r="B2078">
        <v>4000</v>
      </c>
      <c r="C2078">
        <v>500</v>
      </c>
      <c r="D2078">
        <v>100</v>
      </c>
      <c r="E2078">
        <v>0</v>
      </c>
      <c r="F2078">
        <v>13000</v>
      </c>
      <c r="G2078">
        <v>1000</v>
      </c>
      <c r="H2078">
        <v>2000</v>
      </c>
      <c r="I2078">
        <v>400</v>
      </c>
      <c r="J2078">
        <v>10</v>
      </c>
      <c r="K2078">
        <v>10</v>
      </c>
      <c r="L2078">
        <v>100</v>
      </c>
      <c r="M2078">
        <v>1800</v>
      </c>
      <c r="N2078">
        <v>25203</v>
      </c>
      <c r="O2078">
        <v>100000</v>
      </c>
      <c r="P2078">
        <v>0</v>
      </c>
      <c r="Q2078">
        <v>0</v>
      </c>
      <c r="R2078">
        <v>0</v>
      </c>
    </row>
    <row r="2079" spans="1:18" x14ac:dyDescent="0.25">
      <c r="A2079" s="3">
        <v>44412</v>
      </c>
      <c r="B2079">
        <v>4000</v>
      </c>
      <c r="C2079">
        <v>500</v>
      </c>
      <c r="D2079">
        <v>100</v>
      </c>
      <c r="E2079">
        <v>0</v>
      </c>
      <c r="F2079">
        <v>13000</v>
      </c>
      <c r="G2079">
        <v>1000</v>
      </c>
      <c r="H2079">
        <v>2000</v>
      </c>
      <c r="I2079">
        <v>400</v>
      </c>
      <c r="J2079">
        <v>10</v>
      </c>
      <c r="K2079">
        <v>10</v>
      </c>
      <c r="L2079">
        <v>100</v>
      </c>
      <c r="M2079">
        <v>1800</v>
      </c>
      <c r="N2079">
        <v>25203</v>
      </c>
      <c r="O2079">
        <v>100000</v>
      </c>
      <c r="P2079">
        <v>0</v>
      </c>
      <c r="Q2079">
        <v>0</v>
      </c>
      <c r="R2079">
        <v>0</v>
      </c>
    </row>
    <row r="2080" spans="1:18" x14ac:dyDescent="0.25">
      <c r="A2080" s="3">
        <v>44413</v>
      </c>
      <c r="B2080">
        <v>4000</v>
      </c>
      <c r="C2080">
        <v>500</v>
      </c>
      <c r="D2080">
        <v>100</v>
      </c>
      <c r="E2080">
        <v>0</v>
      </c>
      <c r="F2080">
        <v>13000</v>
      </c>
      <c r="G2080">
        <v>1000</v>
      </c>
      <c r="H2080">
        <v>2000</v>
      </c>
      <c r="I2080">
        <v>400</v>
      </c>
      <c r="J2080">
        <v>10</v>
      </c>
      <c r="K2080">
        <v>10</v>
      </c>
      <c r="L2080">
        <v>100</v>
      </c>
      <c r="M2080">
        <v>1800</v>
      </c>
      <c r="N2080">
        <v>25203</v>
      </c>
      <c r="O2080">
        <v>100000</v>
      </c>
      <c r="P2080">
        <v>0</v>
      </c>
      <c r="Q2080">
        <v>0</v>
      </c>
      <c r="R2080">
        <v>0</v>
      </c>
    </row>
    <row r="2081" spans="1:18" x14ac:dyDescent="0.25">
      <c r="A2081" s="3">
        <v>44414</v>
      </c>
      <c r="B2081">
        <v>4000</v>
      </c>
      <c r="C2081">
        <v>500</v>
      </c>
      <c r="D2081">
        <v>100</v>
      </c>
      <c r="E2081">
        <v>0</v>
      </c>
      <c r="F2081">
        <v>13000</v>
      </c>
      <c r="G2081">
        <v>1000</v>
      </c>
      <c r="H2081">
        <v>2000</v>
      </c>
      <c r="I2081">
        <v>400</v>
      </c>
      <c r="J2081">
        <v>10</v>
      </c>
      <c r="K2081">
        <v>10</v>
      </c>
      <c r="L2081">
        <v>100</v>
      </c>
      <c r="M2081">
        <v>1800</v>
      </c>
      <c r="N2081">
        <v>25203</v>
      </c>
      <c r="O2081">
        <v>100000</v>
      </c>
      <c r="P2081">
        <v>0</v>
      </c>
      <c r="Q2081">
        <v>0</v>
      </c>
      <c r="R2081">
        <v>0</v>
      </c>
    </row>
    <row r="2082" spans="1:18" x14ac:dyDescent="0.25">
      <c r="A2082" s="3">
        <v>44417</v>
      </c>
      <c r="B2082">
        <v>4000</v>
      </c>
      <c r="C2082">
        <v>500</v>
      </c>
      <c r="D2082">
        <v>100</v>
      </c>
      <c r="E2082">
        <v>0</v>
      </c>
      <c r="F2082">
        <v>13000</v>
      </c>
      <c r="G2082">
        <v>1000</v>
      </c>
      <c r="H2082">
        <v>2000</v>
      </c>
      <c r="I2082">
        <v>400</v>
      </c>
      <c r="J2082">
        <v>10</v>
      </c>
      <c r="K2082">
        <v>10</v>
      </c>
      <c r="L2082">
        <v>100</v>
      </c>
      <c r="M2082">
        <v>1800</v>
      </c>
      <c r="N2082">
        <v>25203</v>
      </c>
      <c r="O2082">
        <v>100000</v>
      </c>
      <c r="P2082">
        <v>0</v>
      </c>
      <c r="Q2082">
        <v>0</v>
      </c>
      <c r="R2082">
        <v>0</v>
      </c>
    </row>
    <row r="2083" spans="1:18" x14ac:dyDescent="0.25">
      <c r="A2083" s="3">
        <v>44418</v>
      </c>
      <c r="B2083">
        <v>4000</v>
      </c>
      <c r="C2083">
        <v>500</v>
      </c>
      <c r="D2083">
        <v>100</v>
      </c>
      <c r="E2083">
        <v>0</v>
      </c>
      <c r="F2083">
        <v>13000</v>
      </c>
      <c r="G2083">
        <v>1000</v>
      </c>
      <c r="H2083">
        <v>2000</v>
      </c>
      <c r="I2083">
        <v>400</v>
      </c>
      <c r="J2083">
        <v>10</v>
      </c>
      <c r="K2083">
        <v>10</v>
      </c>
      <c r="L2083">
        <v>100</v>
      </c>
      <c r="M2083">
        <v>1800</v>
      </c>
      <c r="N2083">
        <v>25203</v>
      </c>
      <c r="O2083">
        <v>100000</v>
      </c>
      <c r="P2083">
        <v>0</v>
      </c>
      <c r="Q2083">
        <v>0</v>
      </c>
      <c r="R2083">
        <v>0</v>
      </c>
    </row>
    <row r="2084" spans="1:18" x14ac:dyDescent="0.25">
      <c r="A2084" s="3">
        <v>44419</v>
      </c>
      <c r="B2084">
        <v>4000</v>
      </c>
      <c r="C2084">
        <v>500</v>
      </c>
      <c r="D2084">
        <v>100</v>
      </c>
      <c r="E2084">
        <v>0</v>
      </c>
      <c r="F2084">
        <v>13000</v>
      </c>
      <c r="G2084">
        <v>1000</v>
      </c>
      <c r="H2084">
        <v>2000</v>
      </c>
      <c r="I2084">
        <v>400</v>
      </c>
      <c r="J2084">
        <v>10</v>
      </c>
      <c r="K2084">
        <v>10</v>
      </c>
      <c r="L2084">
        <v>100</v>
      </c>
      <c r="M2084">
        <v>1800</v>
      </c>
      <c r="N2084">
        <v>25203</v>
      </c>
      <c r="O2084">
        <v>100000</v>
      </c>
      <c r="P2084">
        <v>0</v>
      </c>
      <c r="Q2084">
        <v>0</v>
      </c>
      <c r="R2084">
        <v>0</v>
      </c>
    </row>
    <row r="2085" spans="1:18" x14ac:dyDescent="0.25">
      <c r="A2085" s="3">
        <v>44420</v>
      </c>
      <c r="B2085">
        <v>4000</v>
      </c>
      <c r="C2085">
        <v>500</v>
      </c>
      <c r="D2085">
        <v>100</v>
      </c>
      <c r="E2085">
        <v>0</v>
      </c>
      <c r="F2085">
        <v>13000</v>
      </c>
      <c r="G2085">
        <v>1000</v>
      </c>
      <c r="H2085">
        <v>2000</v>
      </c>
      <c r="I2085">
        <v>400</v>
      </c>
      <c r="J2085">
        <v>10</v>
      </c>
      <c r="K2085">
        <v>10</v>
      </c>
      <c r="L2085">
        <v>100</v>
      </c>
      <c r="M2085">
        <v>1800</v>
      </c>
      <c r="N2085">
        <v>25203</v>
      </c>
      <c r="O2085">
        <v>100000</v>
      </c>
      <c r="P2085">
        <v>0</v>
      </c>
      <c r="Q2085">
        <v>0</v>
      </c>
      <c r="R2085">
        <v>0</v>
      </c>
    </row>
    <row r="2086" spans="1:18" x14ac:dyDescent="0.25">
      <c r="A2086" s="3">
        <v>44421</v>
      </c>
      <c r="B2086">
        <v>4000</v>
      </c>
      <c r="C2086">
        <v>500</v>
      </c>
      <c r="D2086">
        <v>100</v>
      </c>
      <c r="E2086">
        <v>0</v>
      </c>
      <c r="F2086">
        <v>13000</v>
      </c>
      <c r="G2086">
        <v>1000</v>
      </c>
      <c r="H2086">
        <v>2000</v>
      </c>
      <c r="I2086">
        <v>400</v>
      </c>
      <c r="J2086">
        <v>10</v>
      </c>
      <c r="K2086">
        <v>10</v>
      </c>
      <c r="L2086">
        <v>100</v>
      </c>
      <c r="M2086">
        <v>1800</v>
      </c>
      <c r="N2086">
        <v>25203</v>
      </c>
      <c r="O2086">
        <v>100000</v>
      </c>
      <c r="P2086">
        <v>0</v>
      </c>
      <c r="Q2086">
        <v>0</v>
      </c>
      <c r="R2086">
        <v>0</v>
      </c>
    </row>
    <row r="2087" spans="1:18" x14ac:dyDescent="0.25">
      <c r="A2087" s="3">
        <v>44424</v>
      </c>
      <c r="B2087">
        <v>4000</v>
      </c>
      <c r="C2087">
        <v>500</v>
      </c>
      <c r="D2087">
        <v>100</v>
      </c>
      <c r="E2087">
        <v>0</v>
      </c>
      <c r="F2087">
        <v>13000</v>
      </c>
      <c r="G2087">
        <v>1000</v>
      </c>
      <c r="H2087">
        <v>2000</v>
      </c>
      <c r="I2087">
        <v>400</v>
      </c>
      <c r="J2087">
        <v>10</v>
      </c>
      <c r="K2087">
        <v>10</v>
      </c>
      <c r="L2087">
        <v>100</v>
      </c>
      <c r="M2087">
        <v>1800</v>
      </c>
      <c r="N2087">
        <v>25203</v>
      </c>
      <c r="O2087">
        <v>100000</v>
      </c>
      <c r="P2087">
        <v>0</v>
      </c>
      <c r="Q2087">
        <v>0</v>
      </c>
      <c r="R2087">
        <v>0</v>
      </c>
    </row>
    <row r="2088" spans="1:18" x14ac:dyDescent="0.25">
      <c r="A2088" s="3">
        <v>44425</v>
      </c>
      <c r="B2088">
        <v>4000</v>
      </c>
      <c r="C2088">
        <v>500</v>
      </c>
      <c r="D2088">
        <v>100</v>
      </c>
      <c r="E2088">
        <v>0</v>
      </c>
      <c r="F2088">
        <v>13000</v>
      </c>
      <c r="G2088">
        <v>1000</v>
      </c>
      <c r="H2088">
        <v>2000</v>
      </c>
      <c r="I2088">
        <v>400</v>
      </c>
      <c r="J2088">
        <v>10</v>
      </c>
      <c r="K2088">
        <v>10</v>
      </c>
      <c r="L2088">
        <v>100</v>
      </c>
      <c r="M2088">
        <v>1800</v>
      </c>
      <c r="N2088">
        <v>25203</v>
      </c>
      <c r="O2088">
        <v>100000</v>
      </c>
      <c r="P2088">
        <v>0</v>
      </c>
      <c r="Q2088">
        <v>0</v>
      </c>
      <c r="R2088">
        <v>0</v>
      </c>
    </row>
    <row r="2089" spans="1:18" x14ac:dyDescent="0.25">
      <c r="A2089" s="3">
        <v>44426</v>
      </c>
      <c r="B2089">
        <v>4000</v>
      </c>
      <c r="C2089">
        <v>500</v>
      </c>
      <c r="D2089">
        <v>100</v>
      </c>
      <c r="E2089">
        <v>0</v>
      </c>
      <c r="F2089">
        <v>13000</v>
      </c>
      <c r="G2089">
        <v>1000</v>
      </c>
      <c r="H2089">
        <v>2000</v>
      </c>
      <c r="I2089">
        <v>400</v>
      </c>
      <c r="J2089">
        <v>10</v>
      </c>
      <c r="K2089">
        <v>10</v>
      </c>
      <c r="L2089">
        <v>100</v>
      </c>
      <c r="M2089">
        <v>1800</v>
      </c>
      <c r="N2089">
        <v>25203</v>
      </c>
      <c r="O2089">
        <v>100000</v>
      </c>
      <c r="P2089">
        <v>0</v>
      </c>
      <c r="Q2089">
        <v>0</v>
      </c>
      <c r="R2089">
        <v>0</v>
      </c>
    </row>
    <row r="2090" spans="1:18" x14ac:dyDescent="0.25">
      <c r="A2090" s="3">
        <v>44427</v>
      </c>
      <c r="B2090">
        <v>4000</v>
      </c>
      <c r="C2090">
        <v>500</v>
      </c>
      <c r="D2090">
        <v>100</v>
      </c>
      <c r="E2090">
        <v>0</v>
      </c>
      <c r="F2090">
        <v>13000</v>
      </c>
      <c r="G2090">
        <v>1000</v>
      </c>
      <c r="H2090">
        <v>2000</v>
      </c>
      <c r="I2090">
        <v>400</v>
      </c>
      <c r="J2090">
        <v>10</v>
      </c>
      <c r="K2090">
        <v>10</v>
      </c>
      <c r="L2090">
        <v>100</v>
      </c>
      <c r="M2090">
        <v>1800</v>
      </c>
      <c r="N2090">
        <v>25203</v>
      </c>
      <c r="O2090">
        <v>100000</v>
      </c>
      <c r="P2090">
        <v>0</v>
      </c>
      <c r="Q2090">
        <v>0</v>
      </c>
      <c r="R2090">
        <v>0</v>
      </c>
    </row>
    <row r="2091" spans="1:18" x14ac:dyDescent="0.25">
      <c r="A2091" s="3">
        <v>44428</v>
      </c>
      <c r="B2091">
        <v>4000</v>
      </c>
      <c r="C2091">
        <v>500</v>
      </c>
      <c r="D2091">
        <v>100</v>
      </c>
      <c r="E2091">
        <v>0</v>
      </c>
      <c r="F2091">
        <v>13000</v>
      </c>
      <c r="G2091">
        <v>1000</v>
      </c>
      <c r="H2091">
        <v>2000</v>
      </c>
      <c r="I2091">
        <v>400</v>
      </c>
      <c r="J2091">
        <v>10</v>
      </c>
      <c r="K2091">
        <v>10</v>
      </c>
      <c r="L2091">
        <v>100</v>
      </c>
      <c r="M2091">
        <v>1800</v>
      </c>
      <c r="N2091">
        <v>25203</v>
      </c>
      <c r="O2091">
        <v>100000</v>
      </c>
      <c r="P2091">
        <v>0</v>
      </c>
      <c r="Q2091">
        <v>0</v>
      </c>
      <c r="R2091">
        <v>0</v>
      </c>
    </row>
    <row r="2092" spans="1:18" x14ac:dyDescent="0.25">
      <c r="A2092" s="3">
        <v>44431</v>
      </c>
      <c r="B2092">
        <v>4000</v>
      </c>
      <c r="C2092">
        <v>500</v>
      </c>
      <c r="D2092">
        <v>100</v>
      </c>
      <c r="E2092">
        <v>0</v>
      </c>
      <c r="F2092">
        <v>13000</v>
      </c>
      <c r="G2092">
        <v>1000</v>
      </c>
      <c r="H2092">
        <v>2000</v>
      </c>
      <c r="I2092">
        <v>400</v>
      </c>
      <c r="J2092">
        <v>10</v>
      </c>
      <c r="K2092">
        <v>10</v>
      </c>
      <c r="L2092">
        <v>100</v>
      </c>
      <c r="M2092">
        <v>1800</v>
      </c>
      <c r="N2092">
        <v>25203</v>
      </c>
      <c r="O2092">
        <v>100000</v>
      </c>
      <c r="P2092">
        <v>0</v>
      </c>
      <c r="Q2092">
        <v>0</v>
      </c>
      <c r="R2092">
        <v>0</v>
      </c>
    </row>
    <row r="2093" spans="1:18" x14ac:dyDescent="0.25">
      <c r="A2093" s="3">
        <v>44432</v>
      </c>
      <c r="B2093">
        <v>4000</v>
      </c>
      <c r="C2093">
        <v>500</v>
      </c>
      <c r="D2093">
        <v>100</v>
      </c>
      <c r="E2093">
        <v>0</v>
      </c>
      <c r="F2093">
        <v>13000</v>
      </c>
      <c r="G2093">
        <v>1000</v>
      </c>
      <c r="H2093">
        <v>2000</v>
      </c>
      <c r="I2093">
        <v>400</v>
      </c>
      <c r="J2093">
        <v>10</v>
      </c>
      <c r="K2093">
        <v>10</v>
      </c>
      <c r="L2093">
        <v>100</v>
      </c>
      <c r="M2093">
        <v>1800</v>
      </c>
      <c r="N2093">
        <v>25203</v>
      </c>
      <c r="O2093">
        <v>100000</v>
      </c>
      <c r="P2093">
        <v>0</v>
      </c>
      <c r="Q2093">
        <v>0</v>
      </c>
      <c r="R2093">
        <v>0</v>
      </c>
    </row>
    <row r="2094" spans="1:18" x14ac:dyDescent="0.25">
      <c r="A2094" s="3">
        <v>44433</v>
      </c>
      <c r="B2094">
        <v>4000</v>
      </c>
      <c r="C2094">
        <v>500</v>
      </c>
      <c r="D2094">
        <v>100</v>
      </c>
      <c r="E2094">
        <v>0</v>
      </c>
      <c r="F2094">
        <v>13000</v>
      </c>
      <c r="G2094">
        <v>1000</v>
      </c>
      <c r="H2094">
        <v>2000</v>
      </c>
      <c r="I2094">
        <v>400</v>
      </c>
      <c r="J2094">
        <v>10</v>
      </c>
      <c r="K2094">
        <v>10</v>
      </c>
      <c r="L2094">
        <v>100</v>
      </c>
      <c r="M2094">
        <v>1800</v>
      </c>
      <c r="N2094">
        <v>25203</v>
      </c>
      <c r="O2094">
        <v>100000</v>
      </c>
      <c r="P2094">
        <v>0</v>
      </c>
      <c r="Q2094">
        <v>0</v>
      </c>
      <c r="R2094">
        <v>0</v>
      </c>
    </row>
    <row r="2095" spans="1:18" x14ac:dyDescent="0.25">
      <c r="A2095" s="3">
        <v>44434</v>
      </c>
      <c r="B2095">
        <v>4000</v>
      </c>
      <c r="C2095">
        <v>500</v>
      </c>
      <c r="D2095">
        <v>100</v>
      </c>
      <c r="E2095">
        <v>0</v>
      </c>
      <c r="F2095">
        <v>13000</v>
      </c>
      <c r="G2095">
        <v>1000</v>
      </c>
      <c r="H2095">
        <v>2000</v>
      </c>
      <c r="I2095">
        <v>400</v>
      </c>
      <c r="J2095">
        <v>10</v>
      </c>
      <c r="K2095">
        <v>10</v>
      </c>
      <c r="L2095">
        <v>100</v>
      </c>
      <c r="M2095">
        <v>1800</v>
      </c>
      <c r="N2095">
        <v>25203</v>
      </c>
      <c r="O2095">
        <v>100000</v>
      </c>
      <c r="P2095">
        <v>0</v>
      </c>
      <c r="Q2095">
        <v>0</v>
      </c>
      <c r="R2095">
        <v>0</v>
      </c>
    </row>
    <row r="2096" spans="1:18" x14ac:dyDescent="0.25">
      <c r="A2096" s="3">
        <v>44435</v>
      </c>
      <c r="B2096">
        <v>4000</v>
      </c>
      <c r="C2096">
        <v>500</v>
      </c>
      <c r="D2096">
        <v>100</v>
      </c>
      <c r="E2096">
        <v>0</v>
      </c>
      <c r="F2096">
        <v>13000</v>
      </c>
      <c r="G2096">
        <v>1000</v>
      </c>
      <c r="H2096">
        <v>2000</v>
      </c>
      <c r="I2096">
        <v>400</v>
      </c>
      <c r="J2096">
        <v>10</v>
      </c>
      <c r="K2096">
        <v>10</v>
      </c>
      <c r="L2096">
        <v>100</v>
      </c>
      <c r="M2096">
        <v>1800</v>
      </c>
      <c r="N2096">
        <v>25203</v>
      </c>
      <c r="O2096">
        <v>100000</v>
      </c>
      <c r="P2096">
        <v>0</v>
      </c>
      <c r="Q2096">
        <v>0</v>
      </c>
      <c r="R2096">
        <v>0</v>
      </c>
    </row>
    <row r="2097" spans="1:18" x14ac:dyDescent="0.25">
      <c r="A2097" s="3">
        <v>44438</v>
      </c>
      <c r="B2097">
        <v>4000</v>
      </c>
      <c r="C2097">
        <v>500</v>
      </c>
      <c r="D2097">
        <v>100</v>
      </c>
      <c r="E2097">
        <v>0</v>
      </c>
      <c r="F2097">
        <v>13000</v>
      </c>
      <c r="G2097">
        <v>1000</v>
      </c>
      <c r="H2097">
        <v>2000</v>
      </c>
      <c r="I2097">
        <v>400</v>
      </c>
      <c r="J2097">
        <v>10</v>
      </c>
      <c r="K2097">
        <v>10</v>
      </c>
      <c r="L2097">
        <v>100</v>
      </c>
      <c r="M2097">
        <v>1800</v>
      </c>
      <c r="N2097">
        <v>25203</v>
      </c>
      <c r="O2097">
        <v>100000</v>
      </c>
      <c r="P2097">
        <v>0</v>
      </c>
      <c r="Q2097">
        <v>0</v>
      </c>
      <c r="R2097">
        <v>0</v>
      </c>
    </row>
    <row r="2098" spans="1:18" x14ac:dyDescent="0.25">
      <c r="A2098" s="3">
        <v>44439</v>
      </c>
      <c r="B2098">
        <v>4000</v>
      </c>
      <c r="C2098">
        <v>500</v>
      </c>
      <c r="D2098">
        <v>100</v>
      </c>
      <c r="E2098">
        <v>0</v>
      </c>
      <c r="F2098">
        <v>13000</v>
      </c>
      <c r="G2098">
        <v>1000</v>
      </c>
      <c r="H2098">
        <v>2000</v>
      </c>
      <c r="I2098">
        <v>400</v>
      </c>
      <c r="J2098">
        <v>10</v>
      </c>
      <c r="K2098">
        <v>10</v>
      </c>
      <c r="L2098">
        <v>100</v>
      </c>
      <c r="M2098">
        <v>1800</v>
      </c>
      <c r="N2098">
        <v>25203</v>
      </c>
      <c r="O2098">
        <v>100000</v>
      </c>
      <c r="P2098">
        <v>0</v>
      </c>
      <c r="Q2098">
        <v>0</v>
      </c>
      <c r="R2098">
        <v>0</v>
      </c>
    </row>
    <row r="2099" spans="1:18" x14ac:dyDescent="0.25">
      <c r="A2099" s="3">
        <v>44440</v>
      </c>
      <c r="B2099">
        <v>4000</v>
      </c>
      <c r="C2099">
        <v>500</v>
      </c>
      <c r="D2099">
        <v>100</v>
      </c>
      <c r="E2099">
        <v>0</v>
      </c>
      <c r="F2099">
        <v>13000</v>
      </c>
      <c r="G2099">
        <v>1000</v>
      </c>
      <c r="H2099">
        <v>2000</v>
      </c>
      <c r="I2099">
        <v>400</v>
      </c>
      <c r="J2099">
        <v>10</v>
      </c>
      <c r="K2099">
        <v>10</v>
      </c>
      <c r="L2099">
        <v>100</v>
      </c>
      <c r="M2099">
        <v>1800</v>
      </c>
      <c r="N2099">
        <v>25203</v>
      </c>
      <c r="O2099">
        <v>100000</v>
      </c>
      <c r="P2099">
        <v>0</v>
      </c>
      <c r="Q2099">
        <v>0</v>
      </c>
      <c r="R2099">
        <v>0</v>
      </c>
    </row>
    <row r="2100" spans="1:18" x14ac:dyDescent="0.25">
      <c r="A2100" s="3">
        <v>44441</v>
      </c>
      <c r="B2100">
        <v>4000</v>
      </c>
      <c r="C2100">
        <v>500</v>
      </c>
      <c r="D2100">
        <v>100</v>
      </c>
      <c r="E2100">
        <v>0</v>
      </c>
      <c r="F2100">
        <v>13000</v>
      </c>
      <c r="G2100">
        <v>1000</v>
      </c>
      <c r="H2100">
        <v>2000</v>
      </c>
      <c r="I2100">
        <v>400</v>
      </c>
      <c r="J2100">
        <v>10</v>
      </c>
      <c r="K2100">
        <v>10</v>
      </c>
      <c r="L2100">
        <v>100</v>
      </c>
      <c r="M2100">
        <v>1800</v>
      </c>
      <c r="N2100">
        <v>25203</v>
      </c>
      <c r="O2100">
        <v>100000</v>
      </c>
      <c r="P2100">
        <v>0</v>
      </c>
      <c r="Q2100">
        <v>0</v>
      </c>
      <c r="R2100">
        <v>0</v>
      </c>
    </row>
    <row r="2101" spans="1:18" x14ac:dyDescent="0.25">
      <c r="A2101" s="3">
        <v>44442</v>
      </c>
      <c r="B2101">
        <v>4000</v>
      </c>
      <c r="C2101">
        <v>500</v>
      </c>
      <c r="D2101">
        <v>100</v>
      </c>
      <c r="E2101">
        <v>0</v>
      </c>
      <c r="F2101">
        <v>13000</v>
      </c>
      <c r="G2101">
        <v>1000</v>
      </c>
      <c r="H2101">
        <v>2000</v>
      </c>
      <c r="I2101">
        <v>400</v>
      </c>
      <c r="J2101">
        <v>10</v>
      </c>
      <c r="K2101">
        <v>10</v>
      </c>
      <c r="L2101">
        <v>100</v>
      </c>
      <c r="M2101">
        <v>1800</v>
      </c>
      <c r="N2101">
        <v>25203</v>
      </c>
      <c r="O2101">
        <v>100000</v>
      </c>
      <c r="P2101">
        <v>0</v>
      </c>
      <c r="Q2101">
        <v>0</v>
      </c>
      <c r="R2101">
        <v>0</v>
      </c>
    </row>
    <row r="2102" spans="1:18" x14ac:dyDescent="0.25">
      <c r="A2102" s="3">
        <v>44445</v>
      </c>
      <c r="B2102">
        <v>4000</v>
      </c>
      <c r="C2102">
        <v>500</v>
      </c>
      <c r="D2102">
        <v>100</v>
      </c>
      <c r="E2102">
        <v>0</v>
      </c>
      <c r="F2102">
        <v>13000</v>
      </c>
      <c r="G2102">
        <v>1000</v>
      </c>
      <c r="H2102">
        <v>2000</v>
      </c>
      <c r="I2102">
        <v>400</v>
      </c>
      <c r="J2102">
        <v>10</v>
      </c>
      <c r="K2102">
        <v>10</v>
      </c>
      <c r="L2102">
        <v>100</v>
      </c>
      <c r="M2102">
        <v>1800</v>
      </c>
      <c r="N2102">
        <v>25203</v>
      </c>
      <c r="O2102">
        <v>100000</v>
      </c>
      <c r="P2102">
        <v>0</v>
      </c>
      <c r="Q2102">
        <v>0</v>
      </c>
      <c r="R2102">
        <v>0</v>
      </c>
    </row>
    <row r="2103" spans="1:18" x14ac:dyDescent="0.25">
      <c r="A2103" s="3">
        <v>44446</v>
      </c>
      <c r="B2103">
        <v>4000</v>
      </c>
      <c r="C2103">
        <v>500</v>
      </c>
      <c r="D2103">
        <v>100</v>
      </c>
      <c r="E2103">
        <v>0</v>
      </c>
      <c r="F2103">
        <v>13000</v>
      </c>
      <c r="G2103">
        <v>1000</v>
      </c>
      <c r="H2103">
        <v>2000</v>
      </c>
      <c r="I2103">
        <v>400</v>
      </c>
      <c r="J2103">
        <v>10</v>
      </c>
      <c r="K2103">
        <v>10</v>
      </c>
      <c r="L2103">
        <v>100</v>
      </c>
      <c r="M2103">
        <v>1800</v>
      </c>
      <c r="N2103">
        <v>25203</v>
      </c>
      <c r="O2103">
        <v>100000</v>
      </c>
      <c r="P2103">
        <v>0</v>
      </c>
      <c r="Q2103">
        <v>0</v>
      </c>
      <c r="R2103">
        <v>0</v>
      </c>
    </row>
    <row r="2104" spans="1:18" x14ac:dyDescent="0.25">
      <c r="A2104" s="3">
        <v>44447</v>
      </c>
      <c r="B2104">
        <v>4000</v>
      </c>
      <c r="C2104">
        <v>500</v>
      </c>
      <c r="D2104">
        <v>100</v>
      </c>
      <c r="E2104">
        <v>0</v>
      </c>
      <c r="F2104">
        <v>13000</v>
      </c>
      <c r="G2104">
        <v>1000</v>
      </c>
      <c r="H2104">
        <v>2000</v>
      </c>
      <c r="I2104">
        <v>400</v>
      </c>
      <c r="J2104">
        <v>10</v>
      </c>
      <c r="K2104">
        <v>10</v>
      </c>
      <c r="L2104">
        <v>100</v>
      </c>
      <c r="M2104">
        <v>1800</v>
      </c>
      <c r="N2104">
        <v>25203</v>
      </c>
      <c r="O2104">
        <v>100000</v>
      </c>
      <c r="P2104">
        <v>0</v>
      </c>
      <c r="Q2104">
        <v>0</v>
      </c>
      <c r="R2104">
        <v>0</v>
      </c>
    </row>
    <row r="2105" spans="1:18" x14ac:dyDescent="0.25">
      <c r="A2105" s="3">
        <v>44448</v>
      </c>
      <c r="B2105">
        <v>4000</v>
      </c>
      <c r="C2105">
        <v>500</v>
      </c>
      <c r="D2105">
        <v>100</v>
      </c>
      <c r="E2105">
        <v>0</v>
      </c>
      <c r="F2105">
        <v>13000</v>
      </c>
      <c r="G2105">
        <v>1000</v>
      </c>
      <c r="H2105">
        <v>2000</v>
      </c>
      <c r="I2105">
        <v>400</v>
      </c>
      <c r="J2105">
        <v>10</v>
      </c>
      <c r="K2105">
        <v>10</v>
      </c>
      <c r="L2105">
        <v>100</v>
      </c>
      <c r="M2105">
        <v>1800</v>
      </c>
      <c r="N2105">
        <v>25203</v>
      </c>
      <c r="O2105">
        <v>100000</v>
      </c>
      <c r="P2105">
        <v>0</v>
      </c>
      <c r="Q2105">
        <v>0</v>
      </c>
      <c r="R2105">
        <v>0</v>
      </c>
    </row>
    <row r="2106" spans="1:18" x14ac:dyDescent="0.25">
      <c r="A2106" s="3">
        <v>44449</v>
      </c>
      <c r="B2106">
        <v>4000</v>
      </c>
      <c r="C2106">
        <v>500</v>
      </c>
      <c r="D2106">
        <v>100</v>
      </c>
      <c r="E2106">
        <v>0</v>
      </c>
      <c r="F2106">
        <v>13000</v>
      </c>
      <c r="G2106">
        <v>1000</v>
      </c>
      <c r="H2106">
        <v>2000</v>
      </c>
      <c r="I2106">
        <v>400</v>
      </c>
      <c r="J2106">
        <v>10</v>
      </c>
      <c r="K2106">
        <v>10</v>
      </c>
      <c r="L2106">
        <v>100</v>
      </c>
      <c r="M2106">
        <v>1800</v>
      </c>
      <c r="N2106">
        <v>25203</v>
      </c>
      <c r="O2106">
        <v>100000</v>
      </c>
      <c r="P2106">
        <v>0</v>
      </c>
      <c r="Q2106">
        <v>0</v>
      </c>
      <c r="R2106">
        <v>0</v>
      </c>
    </row>
    <row r="2107" spans="1:18" x14ac:dyDescent="0.25">
      <c r="A2107" s="3">
        <v>44452</v>
      </c>
      <c r="B2107">
        <v>4000</v>
      </c>
      <c r="C2107">
        <v>500</v>
      </c>
      <c r="D2107">
        <v>100</v>
      </c>
      <c r="E2107">
        <v>0</v>
      </c>
      <c r="F2107">
        <v>13000</v>
      </c>
      <c r="G2107">
        <v>1000</v>
      </c>
      <c r="H2107">
        <v>2000</v>
      </c>
      <c r="I2107">
        <v>400</v>
      </c>
      <c r="J2107">
        <v>10</v>
      </c>
      <c r="K2107">
        <v>10</v>
      </c>
      <c r="L2107">
        <v>100</v>
      </c>
      <c r="M2107">
        <v>1800</v>
      </c>
      <c r="N2107">
        <v>25203</v>
      </c>
      <c r="O2107">
        <v>100000</v>
      </c>
      <c r="P2107">
        <v>0</v>
      </c>
      <c r="Q2107">
        <v>0</v>
      </c>
      <c r="R2107">
        <v>0</v>
      </c>
    </row>
    <row r="2108" spans="1:18" x14ac:dyDescent="0.25">
      <c r="A2108" s="3">
        <v>44453</v>
      </c>
      <c r="B2108">
        <v>4000</v>
      </c>
      <c r="C2108">
        <v>500</v>
      </c>
      <c r="D2108">
        <v>100</v>
      </c>
      <c r="E2108">
        <v>0</v>
      </c>
      <c r="F2108">
        <v>13000</v>
      </c>
      <c r="G2108">
        <v>1000</v>
      </c>
      <c r="H2108">
        <v>2000</v>
      </c>
      <c r="I2108">
        <v>400</v>
      </c>
      <c r="J2108">
        <v>10</v>
      </c>
      <c r="K2108">
        <v>10</v>
      </c>
      <c r="L2108">
        <v>100</v>
      </c>
      <c r="M2108">
        <v>1800</v>
      </c>
      <c r="N2108">
        <v>25203</v>
      </c>
      <c r="O2108">
        <v>100000</v>
      </c>
      <c r="P2108">
        <v>0</v>
      </c>
      <c r="Q2108">
        <v>0</v>
      </c>
      <c r="R2108">
        <v>0</v>
      </c>
    </row>
    <row r="2109" spans="1:18" x14ac:dyDescent="0.25">
      <c r="A2109" s="3">
        <v>44454</v>
      </c>
      <c r="B2109">
        <v>4000</v>
      </c>
      <c r="C2109">
        <v>500</v>
      </c>
      <c r="D2109">
        <v>100</v>
      </c>
      <c r="E2109">
        <v>0</v>
      </c>
      <c r="F2109">
        <v>13000</v>
      </c>
      <c r="G2109">
        <v>1000</v>
      </c>
      <c r="H2109">
        <v>2000</v>
      </c>
      <c r="I2109">
        <v>400</v>
      </c>
      <c r="J2109">
        <v>10</v>
      </c>
      <c r="K2109">
        <v>10</v>
      </c>
      <c r="L2109">
        <v>100</v>
      </c>
      <c r="M2109">
        <v>1800</v>
      </c>
      <c r="N2109">
        <v>25203</v>
      </c>
      <c r="O2109">
        <v>100000</v>
      </c>
      <c r="P2109">
        <v>0</v>
      </c>
      <c r="Q2109">
        <v>0</v>
      </c>
      <c r="R2109">
        <v>0</v>
      </c>
    </row>
    <row r="2110" spans="1:18" x14ac:dyDescent="0.25">
      <c r="A2110" s="3">
        <v>44455</v>
      </c>
      <c r="B2110">
        <v>4000</v>
      </c>
      <c r="C2110">
        <v>500</v>
      </c>
      <c r="D2110">
        <v>100</v>
      </c>
      <c r="E2110">
        <v>0</v>
      </c>
      <c r="F2110">
        <v>13000</v>
      </c>
      <c r="G2110">
        <v>1000</v>
      </c>
      <c r="H2110">
        <v>2000</v>
      </c>
      <c r="I2110">
        <v>400</v>
      </c>
      <c r="J2110">
        <v>10</v>
      </c>
      <c r="K2110">
        <v>10</v>
      </c>
      <c r="L2110">
        <v>100</v>
      </c>
      <c r="M2110">
        <v>1800</v>
      </c>
      <c r="N2110">
        <v>25203</v>
      </c>
      <c r="O2110">
        <v>100000</v>
      </c>
      <c r="P2110">
        <v>0</v>
      </c>
      <c r="Q2110">
        <v>0</v>
      </c>
      <c r="R2110">
        <v>0</v>
      </c>
    </row>
    <row r="2111" spans="1:18" x14ac:dyDescent="0.25">
      <c r="A2111" s="3">
        <v>44456</v>
      </c>
      <c r="B2111">
        <v>4000</v>
      </c>
      <c r="C2111">
        <v>500</v>
      </c>
      <c r="D2111">
        <v>100</v>
      </c>
      <c r="E2111">
        <v>0</v>
      </c>
      <c r="F2111">
        <v>13000</v>
      </c>
      <c r="G2111">
        <v>1000</v>
      </c>
      <c r="H2111">
        <v>2000</v>
      </c>
      <c r="I2111">
        <v>400</v>
      </c>
      <c r="J2111">
        <v>10</v>
      </c>
      <c r="K2111">
        <v>10</v>
      </c>
      <c r="L2111">
        <v>100</v>
      </c>
      <c r="M2111">
        <v>1800</v>
      </c>
      <c r="N2111">
        <v>25203</v>
      </c>
      <c r="O2111">
        <v>100000</v>
      </c>
      <c r="P2111">
        <v>0</v>
      </c>
      <c r="Q2111">
        <v>0</v>
      </c>
      <c r="R2111">
        <v>0</v>
      </c>
    </row>
    <row r="2112" spans="1:18" x14ac:dyDescent="0.25">
      <c r="A2112" s="3">
        <v>44459</v>
      </c>
      <c r="B2112">
        <v>4000</v>
      </c>
      <c r="C2112">
        <v>500</v>
      </c>
      <c r="D2112">
        <v>100</v>
      </c>
      <c r="E2112">
        <v>0</v>
      </c>
      <c r="F2112">
        <v>13000</v>
      </c>
      <c r="G2112">
        <v>1000</v>
      </c>
      <c r="H2112">
        <v>2000</v>
      </c>
      <c r="I2112">
        <v>400</v>
      </c>
      <c r="J2112">
        <v>10</v>
      </c>
      <c r="K2112">
        <v>10</v>
      </c>
      <c r="L2112">
        <v>100</v>
      </c>
      <c r="M2112">
        <v>1800</v>
      </c>
      <c r="N2112">
        <v>25203</v>
      </c>
      <c r="O2112">
        <v>100000</v>
      </c>
      <c r="P2112">
        <v>0</v>
      </c>
      <c r="Q2112">
        <v>0</v>
      </c>
      <c r="R2112">
        <v>0</v>
      </c>
    </row>
    <row r="2113" spans="1:18" x14ac:dyDescent="0.25">
      <c r="A2113" s="3">
        <v>44460</v>
      </c>
      <c r="B2113">
        <v>4000</v>
      </c>
      <c r="C2113">
        <v>500</v>
      </c>
      <c r="D2113">
        <v>100</v>
      </c>
      <c r="E2113">
        <v>0</v>
      </c>
      <c r="F2113">
        <v>13000</v>
      </c>
      <c r="G2113">
        <v>1000</v>
      </c>
      <c r="H2113">
        <v>2000</v>
      </c>
      <c r="I2113">
        <v>400</v>
      </c>
      <c r="J2113">
        <v>10</v>
      </c>
      <c r="K2113">
        <v>10</v>
      </c>
      <c r="L2113">
        <v>100</v>
      </c>
      <c r="M2113">
        <v>1800</v>
      </c>
      <c r="N2113">
        <v>25203</v>
      </c>
      <c r="O2113">
        <v>100000</v>
      </c>
      <c r="P2113">
        <v>0</v>
      </c>
      <c r="Q2113">
        <v>0</v>
      </c>
      <c r="R2113">
        <v>0</v>
      </c>
    </row>
    <row r="2114" spans="1:18" x14ac:dyDescent="0.25">
      <c r="A2114" s="3">
        <v>44461</v>
      </c>
      <c r="B2114">
        <v>4000</v>
      </c>
      <c r="C2114">
        <v>500</v>
      </c>
      <c r="D2114">
        <v>100</v>
      </c>
      <c r="E2114">
        <v>0</v>
      </c>
      <c r="F2114">
        <v>13000</v>
      </c>
      <c r="G2114">
        <v>1000</v>
      </c>
      <c r="H2114">
        <v>2000</v>
      </c>
      <c r="I2114">
        <v>400</v>
      </c>
      <c r="J2114">
        <v>10</v>
      </c>
      <c r="K2114">
        <v>10</v>
      </c>
      <c r="L2114">
        <v>100</v>
      </c>
      <c r="M2114">
        <v>1800</v>
      </c>
      <c r="N2114">
        <v>25203</v>
      </c>
      <c r="O2114">
        <v>100000</v>
      </c>
      <c r="P2114">
        <v>0</v>
      </c>
      <c r="Q2114">
        <v>0</v>
      </c>
      <c r="R2114">
        <v>0</v>
      </c>
    </row>
    <row r="2115" spans="1:18" x14ac:dyDescent="0.25">
      <c r="A2115" s="3">
        <v>44462</v>
      </c>
      <c r="B2115">
        <v>4000</v>
      </c>
      <c r="C2115">
        <v>500</v>
      </c>
      <c r="D2115">
        <v>100</v>
      </c>
      <c r="E2115">
        <v>0</v>
      </c>
      <c r="F2115">
        <v>13000</v>
      </c>
      <c r="G2115">
        <v>1000</v>
      </c>
      <c r="H2115">
        <v>2000</v>
      </c>
      <c r="I2115">
        <v>400</v>
      </c>
      <c r="J2115">
        <v>10</v>
      </c>
      <c r="K2115">
        <v>10</v>
      </c>
      <c r="L2115">
        <v>100</v>
      </c>
      <c r="M2115">
        <v>1800</v>
      </c>
      <c r="N2115">
        <v>25203</v>
      </c>
      <c r="O2115">
        <v>100000</v>
      </c>
      <c r="P2115">
        <v>0</v>
      </c>
      <c r="Q2115">
        <v>0</v>
      </c>
      <c r="R2115">
        <v>0</v>
      </c>
    </row>
    <row r="2116" spans="1:18" x14ac:dyDescent="0.25">
      <c r="A2116" s="3">
        <v>44463</v>
      </c>
      <c r="B2116">
        <v>4000</v>
      </c>
      <c r="C2116">
        <v>500</v>
      </c>
      <c r="D2116">
        <v>100</v>
      </c>
      <c r="E2116">
        <v>0</v>
      </c>
      <c r="F2116">
        <v>13000</v>
      </c>
      <c r="G2116">
        <v>1000</v>
      </c>
      <c r="H2116">
        <v>2000</v>
      </c>
      <c r="I2116">
        <v>400</v>
      </c>
      <c r="J2116">
        <v>10</v>
      </c>
      <c r="K2116">
        <v>10</v>
      </c>
      <c r="L2116">
        <v>100</v>
      </c>
      <c r="M2116">
        <v>1800</v>
      </c>
      <c r="N2116">
        <v>25203</v>
      </c>
      <c r="O2116">
        <v>100000</v>
      </c>
      <c r="P2116">
        <v>0</v>
      </c>
      <c r="Q2116">
        <v>0</v>
      </c>
      <c r="R2116">
        <v>0</v>
      </c>
    </row>
    <row r="2117" spans="1:18" x14ac:dyDescent="0.25">
      <c r="A2117" s="3">
        <v>44466</v>
      </c>
      <c r="B2117">
        <v>4000</v>
      </c>
      <c r="C2117">
        <v>500</v>
      </c>
      <c r="D2117">
        <v>100</v>
      </c>
      <c r="E2117">
        <v>0</v>
      </c>
      <c r="F2117">
        <v>13000</v>
      </c>
      <c r="G2117">
        <v>1000</v>
      </c>
      <c r="H2117">
        <v>2000</v>
      </c>
      <c r="I2117">
        <v>400</v>
      </c>
      <c r="J2117">
        <v>10</v>
      </c>
      <c r="K2117">
        <v>10</v>
      </c>
      <c r="L2117">
        <v>100</v>
      </c>
      <c r="M2117">
        <v>1800</v>
      </c>
      <c r="N2117">
        <v>25203</v>
      </c>
      <c r="O2117">
        <v>100000</v>
      </c>
      <c r="P2117">
        <v>0</v>
      </c>
      <c r="Q2117">
        <v>0</v>
      </c>
      <c r="R2117">
        <v>0</v>
      </c>
    </row>
    <row r="2118" spans="1:18" x14ac:dyDescent="0.25">
      <c r="A2118" s="3">
        <v>44467</v>
      </c>
      <c r="B2118">
        <v>4000</v>
      </c>
      <c r="C2118">
        <v>500</v>
      </c>
      <c r="D2118">
        <v>100</v>
      </c>
      <c r="E2118">
        <v>0</v>
      </c>
      <c r="F2118">
        <v>13000</v>
      </c>
      <c r="G2118">
        <v>1000</v>
      </c>
      <c r="H2118">
        <v>2000</v>
      </c>
      <c r="I2118">
        <v>400</v>
      </c>
      <c r="J2118">
        <v>10</v>
      </c>
      <c r="K2118">
        <v>10</v>
      </c>
      <c r="L2118">
        <v>100</v>
      </c>
      <c r="M2118">
        <v>1800</v>
      </c>
      <c r="N2118">
        <v>25203</v>
      </c>
      <c r="O2118">
        <v>100000</v>
      </c>
      <c r="P2118">
        <v>0</v>
      </c>
      <c r="Q2118">
        <v>0</v>
      </c>
      <c r="R2118">
        <v>0</v>
      </c>
    </row>
    <row r="2119" spans="1:18" x14ac:dyDescent="0.25">
      <c r="A2119" s="3">
        <v>44468</v>
      </c>
      <c r="B2119">
        <v>4000</v>
      </c>
      <c r="C2119">
        <v>500</v>
      </c>
      <c r="D2119">
        <v>100</v>
      </c>
      <c r="E2119">
        <v>0</v>
      </c>
      <c r="F2119">
        <v>13000</v>
      </c>
      <c r="G2119">
        <v>1000</v>
      </c>
      <c r="H2119">
        <v>2000</v>
      </c>
      <c r="I2119">
        <v>400</v>
      </c>
      <c r="J2119">
        <v>10</v>
      </c>
      <c r="K2119">
        <v>10</v>
      </c>
      <c r="L2119">
        <v>100</v>
      </c>
      <c r="M2119">
        <v>1800</v>
      </c>
      <c r="N2119">
        <v>25203</v>
      </c>
      <c r="O2119">
        <v>100000</v>
      </c>
      <c r="P2119">
        <v>0</v>
      </c>
      <c r="Q2119">
        <v>0</v>
      </c>
      <c r="R2119">
        <v>0</v>
      </c>
    </row>
    <row r="2120" spans="1:18" x14ac:dyDescent="0.25">
      <c r="A2120" s="3">
        <v>44469</v>
      </c>
      <c r="B2120">
        <v>4000</v>
      </c>
      <c r="C2120">
        <v>500</v>
      </c>
      <c r="D2120">
        <v>100</v>
      </c>
      <c r="E2120">
        <v>0</v>
      </c>
      <c r="F2120">
        <v>13000</v>
      </c>
      <c r="G2120">
        <v>1000</v>
      </c>
      <c r="H2120">
        <v>2000</v>
      </c>
      <c r="I2120">
        <v>400</v>
      </c>
      <c r="J2120">
        <v>10</v>
      </c>
      <c r="K2120">
        <v>10</v>
      </c>
      <c r="L2120">
        <v>100</v>
      </c>
      <c r="M2120">
        <v>1800</v>
      </c>
      <c r="N2120">
        <v>25203</v>
      </c>
      <c r="O2120">
        <v>100000</v>
      </c>
      <c r="P2120">
        <v>0</v>
      </c>
      <c r="Q2120">
        <v>0</v>
      </c>
      <c r="R2120">
        <v>0</v>
      </c>
    </row>
    <row r="2121" spans="1:18" x14ac:dyDescent="0.25">
      <c r="A2121" s="3">
        <v>44470</v>
      </c>
      <c r="B2121">
        <v>4000</v>
      </c>
      <c r="C2121">
        <v>500</v>
      </c>
      <c r="D2121">
        <v>100</v>
      </c>
      <c r="E2121">
        <v>0</v>
      </c>
      <c r="F2121">
        <v>13000</v>
      </c>
      <c r="G2121">
        <v>1000</v>
      </c>
      <c r="H2121">
        <v>2000</v>
      </c>
      <c r="I2121">
        <v>400</v>
      </c>
      <c r="J2121">
        <v>10</v>
      </c>
      <c r="K2121">
        <v>10</v>
      </c>
      <c r="L2121">
        <v>100</v>
      </c>
      <c r="M2121">
        <v>1800</v>
      </c>
      <c r="N2121">
        <v>25203</v>
      </c>
      <c r="O2121">
        <v>100000</v>
      </c>
      <c r="P2121">
        <v>0</v>
      </c>
      <c r="Q2121">
        <v>0</v>
      </c>
      <c r="R2121">
        <v>0</v>
      </c>
    </row>
    <row r="2122" spans="1:18" x14ac:dyDescent="0.25">
      <c r="A2122" s="3">
        <v>44473</v>
      </c>
      <c r="B2122">
        <v>4000</v>
      </c>
      <c r="C2122">
        <v>500</v>
      </c>
      <c r="D2122">
        <v>100</v>
      </c>
      <c r="E2122">
        <v>0</v>
      </c>
      <c r="F2122">
        <v>13000</v>
      </c>
      <c r="G2122">
        <v>1000</v>
      </c>
      <c r="H2122">
        <v>2000</v>
      </c>
      <c r="I2122">
        <v>400</v>
      </c>
      <c r="J2122">
        <v>10</v>
      </c>
      <c r="K2122">
        <v>10</v>
      </c>
      <c r="L2122">
        <v>100</v>
      </c>
      <c r="M2122">
        <v>1800</v>
      </c>
      <c r="N2122">
        <v>25203</v>
      </c>
      <c r="O2122">
        <v>100000</v>
      </c>
      <c r="P2122">
        <v>0</v>
      </c>
      <c r="Q2122">
        <v>0</v>
      </c>
      <c r="R2122">
        <v>0</v>
      </c>
    </row>
    <row r="2123" spans="1:18" x14ac:dyDescent="0.25">
      <c r="A2123" s="3">
        <v>44474</v>
      </c>
      <c r="B2123">
        <v>4000</v>
      </c>
      <c r="C2123">
        <v>500</v>
      </c>
      <c r="D2123">
        <v>100</v>
      </c>
      <c r="E2123">
        <v>0</v>
      </c>
      <c r="F2123">
        <v>13000</v>
      </c>
      <c r="G2123">
        <v>1000</v>
      </c>
      <c r="H2123">
        <v>2000</v>
      </c>
      <c r="I2123">
        <v>400</v>
      </c>
      <c r="J2123">
        <v>10</v>
      </c>
      <c r="K2123">
        <v>10</v>
      </c>
      <c r="L2123">
        <v>100</v>
      </c>
      <c r="M2123">
        <v>1800</v>
      </c>
      <c r="N2123">
        <v>25203</v>
      </c>
      <c r="O2123">
        <v>100000</v>
      </c>
      <c r="P2123">
        <v>0</v>
      </c>
      <c r="Q2123">
        <v>0</v>
      </c>
      <c r="R2123">
        <v>0</v>
      </c>
    </row>
    <row r="2124" spans="1:18" x14ac:dyDescent="0.25">
      <c r="A2124" s="3">
        <v>44475</v>
      </c>
      <c r="B2124">
        <v>4000</v>
      </c>
      <c r="C2124">
        <v>500</v>
      </c>
      <c r="D2124">
        <v>100</v>
      </c>
      <c r="E2124">
        <v>0</v>
      </c>
      <c r="F2124">
        <v>13000</v>
      </c>
      <c r="G2124">
        <v>1000</v>
      </c>
      <c r="H2124">
        <v>2000</v>
      </c>
      <c r="I2124">
        <v>400</v>
      </c>
      <c r="J2124">
        <v>10</v>
      </c>
      <c r="K2124">
        <v>10</v>
      </c>
      <c r="L2124">
        <v>100</v>
      </c>
      <c r="M2124">
        <v>1800</v>
      </c>
      <c r="N2124">
        <v>25203</v>
      </c>
      <c r="O2124">
        <v>100000</v>
      </c>
      <c r="P2124">
        <v>0</v>
      </c>
      <c r="Q2124">
        <v>0</v>
      </c>
      <c r="R2124">
        <v>0</v>
      </c>
    </row>
    <row r="2125" spans="1:18" x14ac:dyDescent="0.25">
      <c r="A2125" s="3">
        <v>44476</v>
      </c>
      <c r="B2125">
        <v>4000</v>
      </c>
      <c r="C2125">
        <v>500</v>
      </c>
      <c r="D2125">
        <v>100</v>
      </c>
      <c r="E2125">
        <v>0</v>
      </c>
      <c r="F2125">
        <v>13000</v>
      </c>
      <c r="G2125">
        <v>1000</v>
      </c>
      <c r="H2125">
        <v>2000</v>
      </c>
      <c r="I2125">
        <v>400</v>
      </c>
      <c r="J2125">
        <v>10</v>
      </c>
      <c r="K2125">
        <v>10</v>
      </c>
      <c r="L2125">
        <v>100</v>
      </c>
      <c r="M2125">
        <v>1800</v>
      </c>
      <c r="N2125">
        <v>25203</v>
      </c>
      <c r="O2125">
        <v>100000</v>
      </c>
      <c r="P2125">
        <v>0</v>
      </c>
      <c r="Q2125">
        <v>0</v>
      </c>
      <c r="R2125">
        <v>0</v>
      </c>
    </row>
    <row r="2126" spans="1:18" x14ac:dyDescent="0.25">
      <c r="A2126" s="3">
        <v>44477</v>
      </c>
      <c r="B2126">
        <v>4000</v>
      </c>
      <c r="C2126">
        <v>500</v>
      </c>
      <c r="D2126">
        <v>100</v>
      </c>
      <c r="E2126">
        <v>0</v>
      </c>
      <c r="F2126">
        <v>13000</v>
      </c>
      <c r="G2126">
        <v>1000</v>
      </c>
      <c r="H2126">
        <v>2000</v>
      </c>
      <c r="I2126">
        <v>400</v>
      </c>
      <c r="J2126">
        <v>10</v>
      </c>
      <c r="K2126">
        <v>10</v>
      </c>
      <c r="L2126">
        <v>100</v>
      </c>
      <c r="M2126">
        <v>1800</v>
      </c>
      <c r="N2126">
        <v>25203</v>
      </c>
      <c r="O2126">
        <v>100000</v>
      </c>
      <c r="P2126">
        <v>0</v>
      </c>
      <c r="Q2126">
        <v>0</v>
      </c>
      <c r="R2126">
        <v>0</v>
      </c>
    </row>
    <row r="2127" spans="1:18" x14ac:dyDescent="0.25">
      <c r="A2127" s="3">
        <v>44480</v>
      </c>
      <c r="B2127">
        <v>4000</v>
      </c>
      <c r="C2127">
        <v>500</v>
      </c>
      <c r="D2127">
        <v>100</v>
      </c>
      <c r="E2127">
        <v>0</v>
      </c>
      <c r="F2127">
        <v>13000</v>
      </c>
      <c r="G2127">
        <v>1000</v>
      </c>
      <c r="H2127">
        <v>2000</v>
      </c>
      <c r="I2127">
        <v>400</v>
      </c>
      <c r="J2127">
        <v>10</v>
      </c>
      <c r="K2127">
        <v>10</v>
      </c>
      <c r="L2127">
        <v>100</v>
      </c>
      <c r="M2127">
        <v>1800</v>
      </c>
      <c r="N2127">
        <v>25203</v>
      </c>
      <c r="O2127">
        <v>100000</v>
      </c>
      <c r="P2127">
        <v>0</v>
      </c>
      <c r="Q2127">
        <v>0</v>
      </c>
      <c r="R2127">
        <v>0</v>
      </c>
    </row>
    <row r="2128" spans="1:18" x14ac:dyDescent="0.25">
      <c r="A2128" s="3">
        <v>44481</v>
      </c>
      <c r="B2128">
        <v>4000</v>
      </c>
      <c r="C2128">
        <v>500</v>
      </c>
      <c r="D2128">
        <v>100</v>
      </c>
      <c r="E2128">
        <v>0</v>
      </c>
      <c r="F2128">
        <v>13000</v>
      </c>
      <c r="G2128">
        <v>1000</v>
      </c>
      <c r="H2128">
        <v>2000</v>
      </c>
      <c r="I2128">
        <v>400</v>
      </c>
      <c r="J2128">
        <v>10</v>
      </c>
      <c r="K2128">
        <v>10</v>
      </c>
      <c r="L2128">
        <v>100</v>
      </c>
      <c r="M2128">
        <v>1800</v>
      </c>
      <c r="N2128">
        <v>25203</v>
      </c>
      <c r="O2128">
        <v>100000</v>
      </c>
      <c r="P2128">
        <v>0</v>
      </c>
      <c r="Q2128">
        <v>0</v>
      </c>
      <c r="R2128">
        <v>0</v>
      </c>
    </row>
    <row r="2129" spans="1:18" x14ac:dyDescent="0.25">
      <c r="A2129" s="3">
        <v>44482</v>
      </c>
      <c r="B2129">
        <v>4000</v>
      </c>
      <c r="C2129">
        <v>500</v>
      </c>
      <c r="D2129">
        <v>100</v>
      </c>
      <c r="E2129">
        <v>0</v>
      </c>
      <c r="F2129">
        <v>13000</v>
      </c>
      <c r="G2129">
        <v>1000</v>
      </c>
      <c r="H2129">
        <v>2000</v>
      </c>
      <c r="I2129">
        <v>400</v>
      </c>
      <c r="J2129">
        <v>10</v>
      </c>
      <c r="K2129">
        <v>10</v>
      </c>
      <c r="L2129">
        <v>100</v>
      </c>
      <c r="M2129">
        <v>1800</v>
      </c>
      <c r="N2129">
        <v>25203</v>
      </c>
      <c r="O2129">
        <v>100000</v>
      </c>
      <c r="P2129">
        <v>0</v>
      </c>
      <c r="Q2129">
        <v>0</v>
      </c>
      <c r="R2129">
        <v>0</v>
      </c>
    </row>
    <row r="2130" spans="1:18" x14ac:dyDescent="0.25">
      <c r="A2130" s="3">
        <v>44483</v>
      </c>
      <c r="B2130">
        <v>4000</v>
      </c>
      <c r="C2130">
        <v>500</v>
      </c>
      <c r="D2130">
        <v>100</v>
      </c>
      <c r="E2130">
        <v>0</v>
      </c>
      <c r="F2130">
        <v>13000</v>
      </c>
      <c r="G2130">
        <v>1000</v>
      </c>
      <c r="H2130">
        <v>2000</v>
      </c>
      <c r="I2130">
        <v>400</v>
      </c>
      <c r="J2130">
        <v>10</v>
      </c>
      <c r="K2130">
        <v>10</v>
      </c>
      <c r="L2130">
        <v>100</v>
      </c>
      <c r="M2130">
        <v>1800</v>
      </c>
      <c r="N2130">
        <v>25203</v>
      </c>
      <c r="O2130">
        <v>100000</v>
      </c>
      <c r="P2130">
        <v>0</v>
      </c>
      <c r="Q2130">
        <v>0</v>
      </c>
      <c r="R2130">
        <v>0</v>
      </c>
    </row>
    <row r="2131" spans="1:18" x14ac:dyDescent="0.25">
      <c r="A2131" s="3">
        <v>44484</v>
      </c>
      <c r="B2131">
        <v>4000</v>
      </c>
      <c r="C2131">
        <v>500</v>
      </c>
      <c r="D2131">
        <v>100</v>
      </c>
      <c r="E2131">
        <v>0</v>
      </c>
      <c r="F2131">
        <v>13000</v>
      </c>
      <c r="G2131">
        <v>1000</v>
      </c>
      <c r="H2131">
        <v>2000</v>
      </c>
      <c r="I2131">
        <v>400</v>
      </c>
      <c r="J2131">
        <v>10</v>
      </c>
      <c r="K2131">
        <v>10</v>
      </c>
      <c r="L2131">
        <v>100</v>
      </c>
      <c r="M2131">
        <v>1800</v>
      </c>
      <c r="N2131">
        <v>25203</v>
      </c>
      <c r="O2131">
        <v>100000</v>
      </c>
      <c r="P2131">
        <v>0</v>
      </c>
      <c r="Q2131">
        <v>0</v>
      </c>
      <c r="R2131">
        <v>0</v>
      </c>
    </row>
    <row r="2132" spans="1:18" x14ac:dyDescent="0.25">
      <c r="A2132" s="3">
        <v>44487</v>
      </c>
      <c r="B2132">
        <v>4000</v>
      </c>
      <c r="C2132">
        <v>500</v>
      </c>
      <c r="D2132">
        <v>100</v>
      </c>
      <c r="E2132">
        <v>0</v>
      </c>
      <c r="F2132">
        <v>13000</v>
      </c>
      <c r="G2132">
        <v>1000</v>
      </c>
      <c r="H2132">
        <v>2000</v>
      </c>
      <c r="I2132">
        <v>400</v>
      </c>
      <c r="J2132">
        <v>10</v>
      </c>
      <c r="K2132">
        <v>10</v>
      </c>
      <c r="L2132">
        <v>100</v>
      </c>
      <c r="M2132">
        <v>1800</v>
      </c>
      <c r="N2132">
        <v>25203</v>
      </c>
      <c r="O2132">
        <v>100000</v>
      </c>
      <c r="P2132">
        <v>0</v>
      </c>
      <c r="Q2132">
        <v>0</v>
      </c>
      <c r="R2132">
        <v>0</v>
      </c>
    </row>
    <row r="2133" spans="1:18" x14ac:dyDescent="0.25">
      <c r="A2133" s="3">
        <v>44488</v>
      </c>
      <c r="B2133">
        <v>4000</v>
      </c>
      <c r="C2133">
        <v>500</v>
      </c>
      <c r="D2133">
        <v>100</v>
      </c>
      <c r="E2133">
        <v>0</v>
      </c>
      <c r="F2133">
        <v>13000</v>
      </c>
      <c r="G2133">
        <v>1000</v>
      </c>
      <c r="H2133">
        <v>2000</v>
      </c>
      <c r="I2133">
        <v>400</v>
      </c>
      <c r="J2133">
        <v>10</v>
      </c>
      <c r="K2133">
        <v>10</v>
      </c>
      <c r="L2133">
        <v>100</v>
      </c>
      <c r="M2133">
        <v>1800</v>
      </c>
      <c r="N2133">
        <v>25203</v>
      </c>
      <c r="O2133">
        <v>100000</v>
      </c>
      <c r="P2133">
        <v>0</v>
      </c>
      <c r="Q2133">
        <v>0</v>
      </c>
      <c r="R2133">
        <v>0</v>
      </c>
    </row>
    <row r="2134" spans="1:18" x14ac:dyDescent="0.25">
      <c r="A2134" s="3">
        <v>44489</v>
      </c>
      <c r="B2134">
        <v>4000</v>
      </c>
      <c r="C2134">
        <v>500</v>
      </c>
      <c r="D2134">
        <v>100</v>
      </c>
      <c r="E2134">
        <v>0</v>
      </c>
      <c r="F2134">
        <v>13000</v>
      </c>
      <c r="G2134">
        <v>1000</v>
      </c>
      <c r="H2134">
        <v>2000</v>
      </c>
      <c r="I2134">
        <v>400</v>
      </c>
      <c r="J2134">
        <v>10</v>
      </c>
      <c r="K2134">
        <v>10</v>
      </c>
      <c r="L2134">
        <v>100</v>
      </c>
      <c r="M2134">
        <v>1800</v>
      </c>
      <c r="N2134">
        <v>25203</v>
      </c>
      <c r="O2134">
        <v>100000</v>
      </c>
      <c r="P2134">
        <v>0</v>
      </c>
      <c r="Q2134">
        <v>0</v>
      </c>
      <c r="R2134">
        <v>0</v>
      </c>
    </row>
    <row r="2135" spans="1:18" x14ac:dyDescent="0.25">
      <c r="A2135" s="3">
        <v>44490</v>
      </c>
      <c r="B2135">
        <v>4000</v>
      </c>
      <c r="C2135">
        <v>500</v>
      </c>
      <c r="D2135">
        <v>100</v>
      </c>
      <c r="E2135">
        <v>0</v>
      </c>
      <c r="F2135">
        <v>13000</v>
      </c>
      <c r="G2135">
        <v>1000</v>
      </c>
      <c r="H2135">
        <v>2000</v>
      </c>
      <c r="I2135">
        <v>400</v>
      </c>
      <c r="J2135">
        <v>10</v>
      </c>
      <c r="K2135">
        <v>10</v>
      </c>
      <c r="L2135">
        <v>100</v>
      </c>
      <c r="M2135">
        <v>1800</v>
      </c>
      <c r="N2135">
        <v>25203</v>
      </c>
      <c r="O2135">
        <v>100000</v>
      </c>
      <c r="P2135">
        <v>0</v>
      </c>
      <c r="Q2135">
        <v>0</v>
      </c>
      <c r="R2135">
        <v>0</v>
      </c>
    </row>
    <row r="2136" spans="1:18" x14ac:dyDescent="0.25">
      <c r="A2136" s="3">
        <v>44491</v>
      </c>
      <c r="B2136">
        <v>4000</v>
      </c>
      <c r="C2136">
        <v>500</v>
      </c>
      <c r="D2136">
        <v>100</v>
      </c>
      <c r="E2136">
        <v>0</v>
      </c>
      <c r="F2136">
        <v>13000</v>
      </c>
      <c r="G2136">
        <v>1000</v>
      </c>
      <c r="H2136">
        <v>2000</v>
      </c>
      <c r="I2136">
        <v>400</v>
      </c>
      <c r="J2136">
        <v>10</v>
      </c>
      <c r="K2136">
        <v>10</v>
      </c>
      <c r="L2136">
        <v>100</v>
      </c>
      <c r="M2136">
        <v>1800</v>
      </c>
      <c r="N2136">
        <v>25203</v>
      </c>
      <c r="O2136">
        <v>100000</v>
      </c>
      <c r="P2136">
        <v>0</v>
      </c>
      <c r="Q2136">
        <v>0</v>
      </c>
      <c r="R2136">
        <v>0</v>
      </c>
    </row>
    <row r="2137" spans="1:18" x14ac:dyDescent="0.25">
      <c r="A2137" s="3">
        <v>44494</v>
      </c>
      <c r="B2137">
        <v>4000</v>
      </c>
      <c r="C2137">
        <v>500</v>
      </c>
      <c r="D2137">
        <v>100</v>
      </c>
      <c r="E2137">
        <v>0</v>
      </c>
      <c r="F2137">
        <v>13000</v>
      </c>
      <c r="G2137">
        <v>1000</v>
      </c>
      <c r="H2137">
        <v>2000</v>
      </c>
      <c r="I2137">
        <v>400</v>
      </c>
      <c r="J2137">
        <v>10</v>
      </c>
      <c r="K2137">
        <v>10</v>
      </c>
      <c r="L2137">
        <v>100</v>
      </c>
      <c r="M2137">
        <v>1800</v>
      </c>
      <c r="N2137">
        <v>25203</v>
      </c>
      <c r="O2137">
        <v>100000</v>
      </c>
      <c r="P2137">
        <v>0</v>
      </c>
      <c r="Q2137">
        <v>0</v>
      </c>
      <c r="R2137">
        <v>0</v>
      </c>
    </row>
    <row r="2138" spans="1:18" x14ac:dyDescent="0.25">
      <c r="A2138" s="3">
        <v>44495</v>
      </c>
      <c r="B2138">
        <v>4000</v>
      </c>
      <c r="C2138">
        <v>500</v>
      </c>
      <c r="D2138">
        <v>100</v>
      </c>
      <c r="E2138">
        <v>0</v>
      </c>
      <c r="F2138">
        <v>13000</v>
      </c>
      <c r="G2138">
        <v>1000</v>
      </c>
      <c r="H2138">
        <v>2000</v>
      </c>
      <c r="I2138">
        <v>400</v>
      </c>
      <c r="J2138">
        <v>10</v>
      </c>
      <c r="K2138">
        <v>10</v>
      </c>
      <c r="L2138">
        <v>100</v>
      </c>
      <c r="M2138">
        <v>1800</v>
      </c>
      <c r="N2138">
        <v>25203</v>
      </c>
      <c r="O2138">
        <v>100000</v>
      </c>
      <c r="P2138">
        <v>0</v>
      </c>
      <c r="Q2138">
        <v>0</v>
      </c>
      <c r="R2138">
        <v>0</v>
      </c>
    </row>
    <row r="2139" spans="1:18" x14ac:dyDescent="0.25">
      <c r="A2139" s="3">
        <v>44496</v>
      </c>
      <c r="B2139">
        <v>4000</v>
      </c>
      <c r="C2139">
        <v>500</v>
      </c>
      <c r="D2139">
        <v>100</v>
      </c>
      <c r="E2139">
        <v>0</v>
      </c>
      <c r="F2139">
        <v>13000</v>
      </c>
      <c r="G2139">
        <v>1000</v>
      </c>
      <c r="H2139">
        <v>2000</v>
      </c>
      <c r="I2139">
        <v>400</v>
      </c>
      <c r="J2139">
        <v>10</v>
      </c>
      <c r="K2139">
        <v>10</v>
      </c>
      <c r="L2139">
        <v>100</v>
      </c>
      <c r="M2139">
        <v>1800</v>
      </c>
      <c r="N2139">
        <v>25203</v>
      </c>
      <c r="O2139">
        <v>100000</v>
      </c>
      <c r="P2139">
        <v>0</v>
      </c>
      <c r="Q2139">
        <v>0</v>
      </c>
      <c r="R2139">
        <v>0</v>
      </c>
    </row>
    <row r="2140" spans="1:18" x14ac:dyDescent="0.25">
      <c r="A2140" s="3">
        <v>44497</v>
      </c>
      <c r="B2140">
        <v>4000</v>
      </c>
      <c r="C2140">
        <v>500</v>
      </c>
      <c r="D2140">
        <v>100</v>
      </c>
      <c r="E2140">
        <v>0</v>
      </c>
      <c r="F2140">
        <v>13000</v>
      </c>
      <c r="G2140">
        <v>1000</v>
      </c>
      <c r="H2140">
        <v>2000</v>
      </c>
      <c r="I2140">
        <v>400</v>
      </c>
      <c r="J2140">
        <v>10</v>
      </c>
      <c r="K2140">
        <v>10</v>
      </c>
      <c r="L2140">
        <v>100</v>
      </c>
      <c r="M2140">
        <v>1800</v>
      </c>
      <c r="N2140">
        <v>25203</v>
      </c>
      <c r="O2140">
        <v>100000</v>
      </c>
      <c r="P2140">
        <v>0</v>
      </c>
      <c r="Q2140">
        <v>0</v>
      </c>
      <c r="R2140">
        <v>0</v>
      </c>
    </row>
    <row r="2141" spans="1:18" x14ac:dyDescent="0.25">
      <c r="A2141" s="3">
        <v>44498</v>
      </c>
      <c r="B2141">
        <v>4000</v>
      </c>
      <c r="C2141">
        <v>500</v>
      </c>
      <c r="D2141">
        <v>100</v>
      </c>
      <c r="E2141">
        <v>0</v>
      </c>
      <c r="F2141">
        <v>13000</v>
      </c>
      <c r="G2141">
        <v>1000</v>
      </c>
      <c r="H2141">
        <v>2000</v>
      </c>
      <c r="I2141">
        <v>400</v>
      </c>
      <c r="J2141">
        <v>10</v>
      </c>
      <c r="K2141">
        <v>10</v>
      </c>
      <c r="L2141">
        <v>100</v>
      </c>
      <c r="M2141">
        <v>1800</v>
      </c>
      <c r="N2141">
        <v>25203</v>
      </c>
      <c r="O2141">
        <v>100000</v>
      </c>
      <c r="P2141">
        <v>0</v>
      </c>
      <c r="Q2141">
        <v>0</v>
      </c>
      <c r="R2141">
        <v>0</v>
      </c>
    </row>
    <row r="2142" spans="1:18" x14ac:dyDescent="0.25">
      <c r="A2142" s="3">
        <v>44501</v>
      </c>
      <c r="B2142">
        <v>4000</v>
      </c>
      <c r="C2142">
        <v>500</v>
      </c>
      <c r="D2142">
        <v>100</v>
      </c>
      <c r="E2142">
        <v>0</v>
      </c>
      <c r="F2142">
        <v>13000</v>
      </c>
      <c r="G2142">
        <v>1000</v>
      </c>
      <c r="H2142">
        <v>2000</v>
      </c>
      <c r="I2142">
        <v>400</v>
      </c>
      <c r="J2142">
        <v>10</v>
      </c>
      <c r="K2142">
        <v>10</v>
      </c>
      <c r="L2142">
        <v>100</v>
      </c>
      <c r="M2142">
        <v>1800</v>
      </c>
      <c r="N2142">
        <v>25203</v>
      </c>
      <c r="O2142">
        <v>100000</v>
      </c>
      <c r="P2142">
        <v>0</v>
      </c>
      <c r="Q2142">
        <v>0</v>
      </c>
      <c r="R2142">
        <v>0</v>
      </c>
    </row>
    <row r="2143" spans="1:18" x14ac:dyDescent="0.25">
      <c r="A2143" s="3">
        <v>44502</v>
      </c>
      <c r="B2143">
        <v>4000</v>
      </c>
      <c r="C2143">
        <v>500</v>
      </c>
      <c r="D2143">
        <v>100</v>
      </c>
      <c r="E2143">
        <v>0</v>
      </c>
      <c r="F2143">
        <v>13000</v>
      </c>
      <c r="G2143">
        <v>1000</v>
      </c>
      <c r="H2143">
        <v>2000</v>
      </c>
      <c r="I2143">
        <v>400</v>
      </c>
      <c r="J2143">
        <v>10</v>
      </c>
      <c r="K2143">
        <v>10</v>
      </c>
      <c r="L2143">
        <v>100</v>
      </c>
      <c r="M2143">
        <v>1800</v>
      </c>
      <c r="N2143">
        <v>25203</v>
      </c>
      <c r="O2143">
        <v>100000</v>
      </c>
      <c r="P2143">
        <v>0</v>
      </c>
      <c r="Q2143">
        <v>0</v>
      </c>
      <c r="R2143">
        <v>0</v>
      </c>
    </row>
    <row r="2144" spans="1:18" x14ac:dyDescent="0.25">
      <c r="A2144" s="3">
        <v>44503</v>
      </c>
      <c r="B2144">
        <v>4000</v>
      </c>
      <c r="C2144">
        <v>500</v>
      </c>
      <c r="D2144">
        <v>100</v>
      </c>
      <c r="E2144">
        <v>0</v>
      </c>
      <c r="F2144">
        <v>13000</v>
      </c>
      <c r="G2144">
        <v>1000</v>
      </c>
      <c r="H2144">
        <v>2000</v>
      </c>
      <c r="I2144">
        <v>400</v>
      </c>
      <c r="J2144">
        <v>10</v>
      </c>
      <c r="K2144">
        <v>10</v>
      </c>
      <c r="L2144">
        <v>100</v>
      </c>
      <c r="M2144">
        <v>1800</v>
      </c>
      <c r="N2144">
        <v>25203</v>
      </c>
      <c r="O2144">
        <v>100000</v>
      </c>
      <c r="P2144">
        <v>0</v>
      </c>
      <c r="Q2144">
        <v>0</v>
      </c>
      <c r="R2144">
        <v>0</v>
      </c>
    </row>
    <row r="2145" spans="1:18" x14ac:dyDescent="0.25">
      <c r="A2145" s="3">
        <v>44504</v>
      </c>
      <c r="B2145">
        <v>4000</v>
      </c>
      <c r="C2145">
        <v>500</v>
      </c>
      <c r="D2145">
        <v>100</v>
      </c>
      <c r="E2145">
        <v>0</v>
      </c>
      <c r="F2145">
        <v>13000</v>
      </c>
      <c r="G2145">
        <v>1000</v>
      </c>
      <c r="H2145">
        <v>2000</v>
      </c>
      <c r="I2145">
        <v>400</v>
      </c>
      <c r="J2145">
        <v>10</v>
      </c>
      <c r="K2145">
        <v>10</v>
      </c>
      <c r="L2145">
        <v>100</v>
      </c>
      <c r="M2145">
        <v>1800</v>
      </c>
      <c r="N2145">
        <v>25203</v>
      </c>
      <c r="O2145">
        <v>100000</v>
      </c>
      <c r="P2145">
        <v>0</v>
      </c>
      <c r="Q2145">
        <v>0</v>
      </c>
      <c r="R2145">
        <v>0</v>
      </c>
    </row>
    <row r="2146" spans="1:18" x14ac:dyDescent="0.25">
      <c r="A2146" s="3">
        <v>44505</v>
      </c>
      <c r="B2146">
        <v>4000</v>
      </c>
      <c r="C2146">
        <v>500</v>
      </c>
      <c r="D2146">
        <v>100</v>
      </c>
      <c r="E2146">
        <v>0</v>
      </c>
      <c r="F2146">
        <v>13000</v>
      </c>
      <c r="G2146">
        <v>1000</v>
      </c>
      <c r="H2146">
        <v>2000</v>
      </c>
      <c r="I2146">
        <v>400</v>
      </c>
      <c r="J2146">
        <v>10</v>
      </c>
      <c r="K2146">
        <v>10</v>
      </c>
      <c r="L2146">
        <v>100</v>
      </c>
      <c r="M2146">
        <v>1800</v>
      </c>
      <c r="N2146">
        <v>25203</v>
      </c>
      <c r="O2146">
        <v>100000</v>
      </c>
      <c r="P2146">
        <v>0</v>
      </c>
      <c r="Q2146">
        <v>0</v>
      </c>
      <c r="R2146">
        <v>0</v>
      </c>
    </row>
    <row r="2147" spans="1:18" x14ac:dyDescent="0.25">
      <c r="A2147" s="3">
        <v>44508</v>
      </c>
      <c r="B2147">
        <v>4000</v>
      </c>
      <c r="C2147">
        <v>500</v>
      </c>
      <c r="D2147">
        <v>100</v>
      </c>
      <c r="E2147">
        <v>0</v>
      </c>
      <c r="F2147">
        <v>13000</v>
      </c>
      <c r="G2147">
        <v>1000</v>
      </c>
      <c r="H2147">
        <v>2000</v>
      </c>
      <c r="I2147">
        <v>400</v>
      </c>
      <c r="J2147">
        <v>10</v>
      </c>
      <c r="K2147">
        <v>10</v>
      </c>
      <c r="L2147">
        <v>100</v>
      </c>
      <c r="M2147">
        <v>1800</v>
      </c>
      <c r="N2147">
        <v>25203</v>
      </c>
      <c r="O2147">
        <v>100000</v>
      </c>
      <c r="P2147">
        <v>0</v>
      </c>
      <c r="Q2147">
        <v>0</v>
      </c>
      <c r="R2147">
        <v>0</v>
      </c>
    </row>
    <row r="2148" spans="1:18" x14ac:dyDescent="0.25">
      <c r="A2148" s="3">
        <v>44509</v>
      </c>
      <c r="B2148">
        <v>4000</v>
      </c>
      <c r="C2148">
        <v>500</v>
      </c>
      <c r="D2148">
        <v>100</v>
      </c>
      <c r="E2148">
        <v>0</v>
      </c>
      <c r="F2148">
        <v>13000</v>
      </c>
      <c r="G2148">
        <v>1000</v>
      </c>
      <c r="H2148">
        <v>2000</v>
      </c>
      <c r="I2148">
        <v>400</v>
      </c>
      <c r="J2148">
        <v>10</v>
      </c>
      <c r="K2148">
        <v>10</v>
      </c>
      <c r="L2148">
        <v>100</v>
      </c>
      <c r="M2148">
        <v>1800</v>
      </c>
      <c r="N2148">
        <v>25203</v>
      </c>
      <c r="O2148">
        <v>100000</v>
      </c>
      <c r="P2148">
        <v>0</v>
      </c>
      <c r="Q2148">
        <v>0</v>
      </c>
      <c r="R2148">
        <v>0</v>
      </c>
    </row>
    <row r="2149" spans="1:18" x14ac:dyDescent="0.25">
      <c r="A2149" s="3">
        <v>44510</v>
      </c>
      <c r="B2149">
        <v>4000</v>
      </c>
      <c r="C2149">
        <v>500</v>
      </c>
      <c r="D2149">
        <v>100</v>
      </c>
      <c r="E2149">
        <v>0</v>
      </c>
      <c r="F2149">
        <v>13000</v>
      </c>
      <c r="G2149">
        <v>1000</v>
      </c>
      <c r="H2149">
        <v>2000</v>
      </c>
      <c r="I2149">
        <v>400</v>
      </c>
      <c r="J2149">
        <v>10</v>
      </c>
      <c r="K2149">
        <v>10</v>
      </c>
      <c r="L2149">
        <v>100</v>
      </c>
      <c r="M2149">
        <v>1800</v>
      </c>
      <c r="N2149">
        <v>25203</v>
      </c>
      <c r="O2149">
        <v>100000</v>
      </c>
      <c r="P2149">
        <v>0</v>
      </c>
      <c r="Q2149">
        <v>0</v>
      </c>
      <c r="R2149">
        <v>0</v>
      </c>
    </row>
    <row r="2150" spans="1:18" x14ac:dyDescent="0.25">
      <c r="A2150" s="3">
        <v>44511</v>
      </c>
      <c r="B2150">
        <v>4000</v>
      </c>
      <c r="C2150">
        <v>500</v>
      </c>
      <c r="D2150">
        <v>100</v>
      </c>
      <c r="E2150">
        <v>0</v>
      </c>
      <c r="F2150">
        <v>13000</v>
      </c>
      <c r="G2150">
        <v>1000</v>
      </c>
      <c r="H2150">
        <v>2000</v>
      </c>
      <c r="I2150">
        <v>400</v>
      </c>
      <c r="J2150">
        <v>10</v>
      </c>
      <c r="K2150">
        <v>10</v>
      </c>
      <c r="L2150">
        <v>100</v>
      </c>
      <c r="M2150">
        <v>1800</v>
      </c>
      <c r="N2150">
        <v>25203</v>
      </c>
      <c r="O2150">
        <v>100000</v>
      </c>
      <c r="P2150">
        <v>0</v>
      </c>
      <c r="Q2150">
        <v>0</v>
      </c>
      <c r="R2150">
        <v>0</v>
      </c>
    </row>
    <row r="2151" spans="1:18" x14ac:dyDescent="0.25">
      <c r="A2151" s="3">
        <v>44512</v>
      </c>
      <c r="B2151">
        <v>4000</v>
      </c>
      <c r="C2151">
        <v>500</v>
      </c>
      <c r="D2151">
        <v>100</v>
      </c>
      <c r="E2151">
        <v>0</v>
      </c>
      <c r="F2151">
        <v>13000</v>
      </c>
      <c r="G2151">
        <v>1000</v>
      </c>
      <c r="H2151">
        <v>2000</v>
      </c>
      <c r="I2151">
        <v>400</v>
      </c>
      <c r="J2151">
        <v>10</v>
      </c>
      <c r="K2151">
        <v>10</v>
      </c>
      <c r="L2151">
        <v>100</v>
      </c>
      <c r="M2151">
        <v>1800</v>
      </c>
      <c r="N2151">
        <v>25203</v>
      </c>
      <c r="O2151">
        <v>100000</v>
      </c>
      <c r="P2151">
        <v>0</v>
      </c>
      <c r="Q2151">
        <v>0</v>
      </c>
      <c r="R2151">
        <v>0</v>
      </c>
    </row>
    <row r="2152" spans="1:18" x14ac:dyDescent="0.25">
      <c r="A2152" s="3">
        <v>44515</v>
      </c>
      <c r="B2152">
        <v>4000</v>
      </c>
      <c r="C2152">
        <v>500</v>
      </c>
      <c r="D2152">
        <v>100</v>
      </c>
      <c r="E2152">
        <v>0</v>
      </c>
      <c r="F2152">
        <v>13000</v>
      </c>
      <c r="G2152">
        <v>1000</v>
      </c>
      <c r="H2152">
        <v>2000</v>
      </c>
      <c r="I2152">
        <v>400</v>
      </c>
      <c r="J2152">
        <v>10</v>
      </c>
      <c r="K2152">
        <v>10</v>
      </c>
      <c r="L2152">
        <v>100</v>
      </c>
      <c r="M2152">
        <v>1800</v>
      </c>
      <c r="N2152">
        <v>25203</v>
      </c>
      <c r="O2152">
        <v>100000</v>
      </c>
      <c r="P2152">
        <v>0</v>
      </c>
      <c r="Q2152">
        <v>0</v>
      </c>
      <c r="R2152">
        <v>0</v>
      </c>
    </row>
    <row r="2153" spans="1:18" x14ac:dyDescent="0.25">
      <c r="A2153" s="3">
        <v>44516</v>
      </c>
      <c r="B2153">
        <v>4000</v>
      </c>
      <c r="C2153">
        <v>500</v>
      </c>
      <c r="D2153">
        <v>100</v>
      </c>
      <c r="E2153">
        <v>0</v>
      </c>
      <c r="F2153">
        <v>13000</v>
      </c>
      <c r="G2153">
        <v>1000</v>
      </c>
      <c r="H2153">
        <v>2000</v>
      </c>
      <c r="I2153">
        <v>400</v>
      </c>
      <c r="J2153">
        <v>10</v>
      </c>
      <c r="K2153">
        <v>10</v>
      </c>
      <c r="L2153">
        <v>100</v>
      </c>
      <c r="M2153">
        <v>1800</v>
      </c>
      <c r="N2153">
        <v>25203</v>
      </c>
      <c r="O2153">
        <v>100000</v>
      </c>
      <c r="P2153">
        <v>0</v>
      </c>
      <c r="Q2153">
        <v>0</v>
      </c>
      <c r="R2153">
        <v>0</v>
      </c>
    </row>
    <row r="2154" spans="1:18" x14ac:dyDescent="0.25">
      <c r="A2154" s="3">
        <v>44517</v>
      </c>
      <c r="B2154">
        <v>4000</v>
      </c>
      <c r="C2154">
        <v>500</v>
      </c>
      <c r="D2154">
        <v>100</v>
      </c>
      <c r="E2154">
        <v>0</v>
      </c>
      <c r="F2154">
        <v>13000</v>
      </c>
      <c r="G2154">
        <v>1000</v>
      </c>
      <c r="H2154">
        <v>2000</v>
      </c>
      <c r="I2154">
        <v>400</v>
      </c>
      <c r="J2154">
        <v>10</v>
      </c>
      <c r="K2154">
        <v>10</v>
      </c>
      <c r="L2154">
        <v>100</v>
      </c>
      <c r="M2154">
        <v>1800</v>
      </c>
      <c r="N2154">
        <v>25203</v>
      </c>
      <c r="O2154">
        <v>100000</v>
      </c>
      <c r="P2154">
        <v>0</v>
      </c>
      <c r="Q2154">
        <v>0</v>
      </c>
      <c r="R2154">
        <v>0</v>
      </c>
    </row>
    <row r="2155" spans="1:18" x14ac:dyDescent="0.25">
      <c r="A2155" s="3">
        <v>44518</v>
      </c>
      <c r="B2155">
        <v>4000</v>
      </c>
      <c r="C2155">
        <v>500</v>
      </c>
      <c r="D2155">
        <v>100</v>
      </c>
      <c r="E2155">
        <v>0</v>
      </c>
      <c r="F2155">
        <v>13000</v>
      </c>
      <c r="G2155">
        <v>1000</v>
      </c>
      <c r="H2155">
        <v>2000</v>
      </c>
      <c r="I2155">
        <v>400</v>
      </c>
      <c r="J2155">
        <v>10</v>
      </c>
      <c r="K2155">
        <v>10</v>
      </c>
      <c r="L2155">
        <v>100</v>
      </c>
      <c r="M2155">
        <v>1800</v>
      </c>
      <c r="N2155">
        <v>25203</v>
      </c>
      <c r="O2155">
        <v>100000</v>
      </c>
      <c r="P2155">
        <v>0</v>
      </c>
      <c r="Q2155">
        <v>0</v>
      </c>
      <c r="R2155">
        <v>0</v>
      </c>
    </row>
    <row r="2156" spans="1:18" x14ac:dyDescent="0.25">
      <c r="A2156" s="3">
        <v>44519</v>
      </c>
      <c r="B2156">
        <v>4000</v>
      </c>
      <c r="C2156">
        <v>500</v>
      </c>
      <c r="D2156">
        <v>100</v>
      </c>
      <c r="E2156">
        <v>0</v>
      </c>
      <c r="F2156">
        <v>13000</v>
      </c>
      <c r="G2156">
        <v>1000</v>
      </c>
      <c r="H2156">
        <v>2000</v>
      </c>
      <c r="I2156">
        <v>400</v>
      </c>
      <c r="J2156">
        <v>10</v>
      </c>
      <c r="K2156">
        <v>10</v>
      </c>
      <c r="L2156">
        <v>100</v>
      </c>
      <c r="M2156">
        <v>1800</v>
      </c>
      <c r="N2156">
        <v>25203</v>
      </c>
      <c r="O2156">
        <v>100000</v>
      </c>
      <c r="P2156">
        <v>0</v>
      </c>
      <c r="Q2156">
        <v>0</v>
      </c>
      <c r="R2156">
        <v>0</v>
      </c>
    </row>
    <row r="2157" spans="1:18" x14ac:dyDescent="0.25">
      <c r="A2157" s="3">
        <v>44522</v>
      </c>
      <c r="B2157">
        <v>4000</v>
      </c>
      <c r="C2157">
        <v>500</v>
      </c>
      <c r="D2157">
        <v>100</v>
      </c>
      <c r="E2157">
        <v>0</v>
      </c>
      <c r="F2157">
        <v>13000</v>
      </c>
      <c r="G2157">
        <v>1000</v>
      </c>
      <c r="H2157">
        <v>2000</v>
      </c>
      <c r="I2157">
        <v>400</v>
      </c>
      <c r="J2157">
        <v>10</v>
      </c>
      <c r="K2157">
        <v>10</v>
      </c>
      <c r="L2157">
        <v>100</v>
      </c>
      <c r="M2157">
        <v>1800</v>
      </c>
      <c r="N2157">
        <v>25203</v>
      </c>
      <c r="O2157">
        <v>100000</v>
      </c>
      <c r="P2157">
        <v>0</v>
      </c>
      <c r="Q2157">
        <v>0</v>
      </c>
      <c r="R2157">
        <v>0</v>
      </c>
    </row>
    <row r="2158" spans="1:18" x14ac:dyDescent="0.25">
      <c r="A2158" s="3">
        <v>44523</v>
      </c>
      <c r="B2158">
        <v>4000</v>
      </c>
      <c r="C2158">
        <v>500</v>
      </c>
      <c r="D2158">
        <v>100</v>
      </c>
      <c r="E2158">
        <v>0</v>
      </c>
      <c r="F2158">
        <v>13000</v>
      </c>
      <c r="G2158">
        <v>1000</v>
      </c>
      <c r="H2158">
        <v>2000</v>
      </c>
      <c r="I2158">
        <v>400</v>
      </c>
      <c r="J2158">
        <v>10</v>
      </c>
      <c r="K2158">
        <v>10</v>
      </c>
      <c r="L2158">
        <v>100</v>
      </c>
      <c r="M2158">
        <v>1800</v>
      </c>
      <c r="N2158">
        <v>25203</v>
      </c>
      <c r="O2158">
        <v>100000</v>
      </c>
      <c r="P2158">
        <v>0</v>
      </c>
      <c r="Q2158">
        <v>0</v>
      </c>
      <c r="R2158">
        <v>0</v>
      </c>
    </row>
    <row r="2159" spans="1:18" x14ac:dyDescent="0.25">
      <c r="A2159" s="3">
        <v>44524</v>
      </c>
      <c r="B2159">
        <v>4000</v>
      </c>
      <c r="C2159">
        <v>500</v>
      </c>
      <c r="D2159">
        <v>100</v>
      </c>
      <c r="E2159">
        <v>0</v>
      </c>
      <c r="F2159">
        <v>13000</v>
      </c>
      <c r="G2159">
        <v>1000</v>
      </c>
      <c r="H2159">
        <v>2000</v>
      </c>
      <c r="I2159">
        <v>400</v>
      </c>
      <c r="J2159">
        <v>10</v>
      </c>
      <c r="K2159">
        <v>10</v>
      </c>
      <c r="L2159">
        <v>100</v>
      </c>
      <c r="M2159">
        <v>1800</v>
      </c>
      <c r="N2159">
        <v>25203</v>
      </c>
      <c r="O2159">
        <v>100000</v>
      </c>
      <c r="P2159">
        <v>0</v>
      </c>
      <c r="Q2159">
        <v>0</v>
      </c>
      <c r="R2159">
        <v>0</v>
      </c>
    </row>
    <row r="2160" spans="1:18" x14ac:dyDescent="0.25">
      <c r="A2160" s="3">
        <v>44525</v>
      </c>
      <c r="B2160">
        <v>4000</v>
      </c>
      <c r="C2160">
        <v>500</v>
      </c>
      <c r="D2160">
        <v>100</v>
      </c>
      <c r="E2160">
        <v>0</v>
      </c>
      <c r="F2160">
        <v>13000</v>
      </c>
      <c r="G2160">
        <v>1000</v>
      </c>
      <c r="H2160">
        <v>2000</v>
      </c>
      <c r="I2160">
        <v>400</v>
      </c>
      <c r="J2160">
        <v>10</v>
      </c>
      <c r="K2160">
        <v>10</v>
      </c>
      <c r="L2160">
        <v>100</v>
      </c>
      <c r="M2160">
        <v>1800</v>
      </c>
      <c r="N2160">
        <v>25203</v>
      </c>
      <c r="O2160">
        <v>100000</v>
      </c>
      <c r="P2160">
        <v>0</v>
      </c>
      <c r="Q2160">
        <v>0</v>
      </c>
      <c r="R2160">
        <v>0</v>
      </c>
    </row>
    <row r="2161" spans="1:18" x14ac:dyDescent="0.25">
      <c r="A2161" s="3">
        <v>44526</v>
      </c>
      <c r="B2161">
        <v>4000</v>
      </c>
      <c r="C2161">
        <v>500</v>
      </c>
      <c r="D2161">
        <v>100</v>
      </c>
      <c r="E2161">
        <v>0</v>
      </c>
      <c r="F2161">
        <v>13000</v>
      </c>
      <c r="G2161">
        <v>1000</v>
      </c>
      <c r="H2161">
        <v>2000</v>
      </c>
      <c r="I2161">
        <v>400</v>
      </c>
      <c r="J2161">
        <v>10</v>
      </c>
      <c r="K2161">
        <v>10</v>
      </c>
      <c r="L2161">
        <v>100</v>
      </c>
      <c r="M2161">
        <v>1800</v>
      </c>
      <c r="N2161">
        <v>25203</v>
      </c>
      <c r="O2161">
        <v>100000</v>
      </c>
      <c r="P2161">
        <v>0</v>
      </c>
      <c r="Q2161">
        <v>0</v>
      </c>
      <c r="R2161">
        <v>0</v>
      </c>
    </row>
    <row r="2162" spans="1:18" x14ac:dyDescent="0.25">
      <c r="A2162" s="3">
        <v>44529</v>
      </c>
      <c r="B2162">
        <v>4000</v>
      </c>
      <c r="C2162">
        <v>500</v>
      </c>
      <c r="D2162">
        <v>100</v>
      </c>
      <c r="E2162">
        <v>0</v>
      </c>
      <c r="F2162">
        <v>13000</v>
      </c>
      <c r="G2162">
        <v>1000</v>
      </c>
      <c r="H2162">
        <v>2000</v>
      </c>
      <c r="I2162">
        <v>400</v>
      </c>
      <c r="J2162">
        <v>10</v>
      </c>
      <c r="K2162">
        <v>10</v>
      </c>
      <c r="L2162">
        <v>100</v>
      </c>
      <c r="M2162">
        <v>1800</v>
      </c>
      <c r="N2162">
        <v>25203</v>
      </c>
      <c r="O2162">
        <v>100000</v>
      </c>
      <c r="P2162">
        <v>0</v>
      </c>
      <c r="Q2162">
        <v>0</v>
      </c>
      <c r="R2162">
        <v>0</v>
      </c>
    </row>
    <row r="2163" spans="1:18" x14ac:dyDescent="0.25">
      <c r="A2163" s="3">
        <v>44530</v>
      </c>
      <c r="B2163">
        <v>4000</v>
      </c>
      <c r="C2163">
        <v>500</v>
      </c>
      <c r="D2163">
        <v>100</v>
      </c>
      <c r="E2163">
        <v>0</v>
      </c>
      <c r="F2163">
        <v>13000</v>
      </c>
      <c r="G2163">
        <v>1000</v>
      </c>
      <c r="H2163">
        <v>2000</v>
      </c>
      <c r="I2163">
        <v>400</v>
      </c>
      <c r="J2163">
        <v>10</v>
      </c>
      <c r="K2163">
        <v>10</v>
      </c>
      <c r="L2163">
        <v>100</v>
      </c>
      <c r="M2163">
        <v>1800</v>
      </c>
      <c r="N2163">
        <v>25203</v>
      </c>
      <c r="O2163">
        <v>100000</v>
      </c>
      <c r="P2163">
        <v>0</v>
      </c>
      <c r="Q2163">
        <v>0</v>
      </c>
      <c r="R2163">
        <v>0</v>
      </c>
    </row>
    <row r="2164" spans="1:18" x14ac:dyDescent="0.25">
      <c r="A2164" s="3">
        <v>44531</v>
      </c>
      <c r="B2164">
        <v>4000</v>
      </c>
      <c r="C2164">
        <v>500</v>
      </c>
      <c r="D2164">
        <v>100</v>
      </c>
      <c r="E2164">
        <v>0</v>
      </c>
      <c r="F2164">
        <v>13000</v>
      </c>
      <c r="G2164">
        <v>1000</v>
      </c>
      <c r="H2164">
        <v>2000</v>
      </c>
      <c r="I2164">
        <v>400</v>
      </c>
      <c r="J2164">
        <v>10</v>
      </c>
      <c r="K2164">
        <v>10</v>
      </c>
      <c r="L2164">
        <v>100</v>
      </c>
      <c r="M2164">
        <v>1800</v>
      </c>
      <c r="N2164">
        <v>25203</v>
      </c>
      <c r="O2164">
        <v>100000</v>
      </c>
      <c r="P2164">
        <v>0</v>
      </c>
      <c r="Q2164">
        <v>0</v>
      </c>
      <c r="R2164">
        <v>0</v>
      </c>
    </row>
    <row r="2165" spans="1:18" x14ac:dyDescent="0.25">
      <c r="A2165" s="3">
        <v>44532</v>
      </c>
      <c r="B2165">
        <v>4000</v>
      </c>
      <c r="C2165">
        <v>500</v>
      </c>
      <c r="D2165">
        <v>100</v>
      </c>
      <c r="E2165">
        <v>0</v>
      </c>
      <c r="F2165">
        <v>13000</v>
      </c>
      <c r="G2165">
        <v>1000</v>
      </c>
      <c r="H2165">
        <v>2000</v>
      </c>
      <c r="I2165">
        <v>400</v>
      </c>
      <c r="J2165">
        <v>10</v>
      </c>
      <c r="K2165">
        <v>10</v>
      </c>
      <c r="L2165">
        <v>100</v>
      </c>
      <c r="M2165">
        <v>1800</v>
      </c>
      <c r="N2165">
        <v>25203</v>
      </c>
      <c r="O2165">
        <v>100000</v>
      </c>
      <c r="P2165">
        <v>0</v>
      </c>
      <c r="Q2165">
        <v>0</v>
      </c>
      <c r="R2165">
        <v>0</v>
      </c>
    </row>
    <row r="2166" spans="1:18" x14ac:dyDescent="0.25">
      <c r="A2166" s="3">
        <v>44533</v>
      </c>
      <c r="B2166">
        <v>4000</v>
      </c>
      <c r="C2166">
        <v>500</v>
      </c>
      <c r="D2166">
        <v>100</v>
      </c>
      <c r="E2166">
        <v>0</v>
      </c>
      <c r="F2166">
        <v>13000</v>
      </c>
      <c r="G2166">
        <v>1000</v>
      </c>
      <c r="H2166">
        <v>2000</v>
      </c>
      <c r="I2166">
        <v>400</v>
      </c>
      <c r="J2166">
        <v>10</v>
      </c>
      <c r="K2166">
        <v>10</v>
      </c>
      <c r="L2166">
        <v>100</v>
      </c>
      <c r="M2166">
        <v>1800</v>
      </c>
      <c r="N2166">
        <v>25203</v>
      </c>
      <c r="O2166">
        <v>100000</v>
      </c>
      <c r="P2166">
        <v>0</v>
      </c>
      <c r="Q2166">
        <v>0</v>
      </c>
      <c r="R2166">
        <v>0</v>
      </c>
    </row>
    <row r="2167" spans="1:18" x14ac:dyDescent="0.25">
      <c r="A2167" s="3">
        <v>44536</v>
      </c>
      <c r="B2167">
        <v>4000</v>
      </c>
      <c r="C2167">
        <v>500</v>
      </c>
      <c r="D2167">
        <v>100</v>
      </c>
      <c r="E2167">
        <v>0</v>
      </c>
      <c r="F2167">
        <v>13000</v>
      </c>
      <c r="G2167">
        <v>1000</v>
      </c>
      <c r="H2167">
        <v>2000</v>
      </c>
      <c r="I2167">
        <v>400</v>
      </c>
      <c r="J2167">
        <v>10</v>
      </c>
      <c r="K2167">
        <v>10</v>
      </c>
      <c r="L2167">
        <v>100</v>
      </c>
      <c r="M2167">
        <v>1800</v>
      </c>
      <c r="N2167">
        <v>25203</v>
      </c>
      <c r="O2167">
        <v>100000</v>
      </c>
      <c r="P2167">
        <v>0</v>
      </c>
      <c r="Q2167">
        <v>0</v>
      </c>
      <c r="R2167">
        <v>0</v>
      </c>
    </row>
    <row r="2168" spans="1:18" x14ac:dyDescent="0.25">
      <c r="A2168" s="3">
        <v>44537</v>
      </c>
      <c r="B2168">
        <v>4000</v>
      </c>
      <c r="C2168">
        <v>500</v>
      </c>
      <c r="D2168">
        <v>100</v>
      </c>
      <c r="E2168">
        <v>0</v>
      </c>
      <c r="F2168">
        <v>13000</v>
      </c>
      <c r="G2168">
        <v>1000</v>
      </c>
      <c r="H2168">
        <v>2000</v>
      </c>
      <c r="I2168">
        <v>400</v>
      </c>
      <c r="J2168">
        <v>10</v>
      </c>
      <c r="K2168">
        <v>10</v>
      </c>
      <c r="L2168">
        <v>100</v>
      </c>
      <c r="M2168">
        <v>1800</v>
      </c>
      <c r="N2168">
        <v>25203</v>
      </c>
      <c r="O2168">
        <v>100000</v>
      </c>
      <c r="P2168">
        <v>0</v>
      </c>
      <c r="Q2168">
        <v>0</v>
      </c>
      <c r="R2168">
        <v>0</v>
      </c>
    </row>
    <row r="2169" spans="1:18" x14ac:dyDescent="0.25">
      <c r="A2169" s="3">
        <v>44538</v>
      </c>
      <c r="B2169">
        <v>4000</v>
      </c>
      <c r="C2169">
        <v>500</v>
      </c>
      <c r="D2169">
        <v>100</v>
      </c>
      <c r="E2169">
        <v>0</v>
      </c>
      <c r="F2169">
        <v>13000</v>
      </c>
      <c r="G2169">
        <v>1000</v>
      </c>
      <c r="H2169">
        <v>2000</v>
      </c>
      <c r="I2169">
        <v>400</v>
      </c>
      <c r="J2169">
        <v>10</v>
      </c>
      <c r="K2169">
        <v>10</v>
      </c>
      <c r="L2169">
        <v>100</v>
      </c>
      <c r="M2169">
        <v>1800</v>
      </c>
      <c r="N2169">
        <v>25203</v>
      </c>
      <c r="O2169">
        <v>100000</v>
      </c>
      <c r="P2169">
        <v>0</v>
      </c>
      <c r="Q2169">
        <v>0</v>
      </c>
      <c r="R2169">
        <v>0</v>
      </c>
    </row>
    <row r="2170" spans="1:18" x14ac:dyDescent="0.25">
      <c r="A2170" s="3">
        <v>44539</v>
      </c>
      <c r="B2170">
        <v>4000</v>
      </c>
      <c r="C2170">
        <v>500</v>
      </c>
      <c r="D2170">
        <v>100</v>
      </c>
      <c r="E2170">
        <v>0</v>
      </c>
      <c r="F2170">
        <v>13000</v>
      </c>
      <c r="G2170">
        <v>1000</v>
      </c>
      <c r="H2170">
        <v>2000</v>
      </c>
      <c r="I2170">
        <v>400</v>
      </c>
      <c r="J2170">
        <v>10</v>
      </c>
      <c r="K2170">
        <v>10</v>
      </c>
      <c r="L2170">
        <v>100</v>
      </c>
      <c r="M2170">
        <v>1800</v>
      </c>
      <c r="N2170">
        <v>25203</v>
      </c>
      <c r="O2170">
        <v>100000</v>
      </c>
      <c r="P2170">
        <v>0</v>
      </c>
      <c r="Q2170">
        <v>0</v>
      </c>
      <c r="R2170">
        <v>0</v>
      </c>
    </row>
    <row r="2171" spans="1:18" x14ac:dyDescent="0.25">
      <c r="A2171" s="3">
        <v>44540</v>
      </c>
      <c r="B2171">
        <v>4000</v>
      </c>
      <c r="C2171">
        <v>500</v>
      </c>
      <c r="D2171">
        <v>100</v>
      </c>
      <c r="E2171">
        <v>0</v>
      </c>
      <c r="F2171">
        <v>13000</v>
      </c>
      <c r="G2171">
        <v>1000</v>
      </c>
      <c r="H2171">
        <v>2000</v>
      </c>
      <c r="I2171">
        <v>400</v>
      </c>
      <c r="J2171">
        <v>10</v>
      </c>
      <c r="K2171">
        <v>10</v>
      </c>
      <c r="L2171">
        <v>100</v>
      </c>
      <c r="M2171">
        <v>1800</v>
      </c>
      <c r="N2171">
        <v>25203</v>
      </c>
      <c r="O2171">
        <v>100000</v>
      </c>
      <c r="P2171">
        <v>0</v>
      </c>
      <c r="Q2171">
        <v>0</v>
      </c>
      <c r="R2171">
        <v>0</v>
      </c>
    </row>
    <row r="2172" spans="1:18" x14ac:dyDescent="0.25">
      <c r="A2172" s="3">
        <v>44543</v>
      </c>
      <c r="B2172">
        <v>4000</v>
      </c>
      <c r="C2172">
        <v>500</v>
      </c>
      <c r="D2172">
        <v>100</v>
      </c>
      <c r="E2172">
        <v>0</v>
      </c>
      <c r="F2172">
        <v>13000</v>
      </c>
      <c r="G2172">
        <v>1000</v>
      </c>
      <c r="H2172">
        <v>2000</v>
      </c>
      <c r="I2172">
        <v>400</v>
      </c>
      <c r="J2172">
        <v>10</v>
      </c>
      <c r="K2172">
        <v>10</v>
      </c>
      <c r="L2172">
        <v>100</v>
      </c>
      <c r="M2172">
        <v>1800</v>
      </c>
      <c r="N2172">
        <v>25203</v>
      </c>
      <c r="O2172">
        <v>100000</v>
      </c>
      <c r="P2172">
        <v>0</v>
      </c>
      <c r="Q2172">
        <v>0</v>
      </c>
      <c r="R2172">
        <v>0</v>
      </c>
    </row>
    <row r="2173" spans="1:18" x14ac:dyDescent="0.25">
      <c r="A2173" s="3">
        <v>44544</v>
      </c>
      <c r="B2173">
        <v>4000</v>
      </c>
      <c r="C2173">
        <v>500</v>
      </c>
      <c r="D2173">
        <v>100</v>
      </c>
      <c r="E2173">
        <v>0</v>
      </c>
      <c r="F2173">
        <v>13000</v>
      </c>
      <c r="G2173">
        <v>1000</v>
      </c>
      <c r="H2173">
        <v>2000</v>
      </c>
      <c r="I2173">
        <v>400</v>
      </c>
      <c r="J2173">
        <v>10</v>
      </c>
      <c r="K2173">
        <v>10</v>
      </c>
      <c r="L2173">
        <v>100</v>
      </c>
      <c r="M2173">
        <v>1800</v>
      </c>
      <c r="N2173">
        <v>25203</v>
      </c>
      <c r="O2173">
        <v>100000</v>
      </c>
      <c r="P2173">
        <v>0</v>
      </c>
      <c r="Q2173">
        <v>0</v>
      </c>
      <c r="R2173">
        <v>0</v>
      </c>
    </row>
    <row r="2174" spans="1:18" x14ac:dyDescent="0.25">
      <c r="A2174" s="3">
        <v>44545</v>
      </c>
      <c r="B2174">
        <v>4000</v>
      </c>
      <c r="C2174">
        <v>500</v>
      </c>
      <c r="D2174">
        <v>100</v>
      </c>
      <c r="E2174">
        <v>0</v>
      </c>
      <c r="F2174">
        <v>13000</v>
      </c>
      <c r="G2174">
        <v>1000</v>
      </c>
      <c r="H2174">
        <v>2000</v>
      </c>
      <c r="I2174">
        <v>400</v>
      </c>
      <c r="J2174">
        <v>10</v>
      </c>
      <c r="K2174">
        <v>10</v>
      </c>
      <c r="L2174">
        <v>100</v>
      </c>
      <c r="M2174">
        <v>1800</v>
      </c>
      <c r="N2174">
        <v>25203</v>
      </c>
      <c r="O2174">
        <v>100000</v>
      </c>
      <c r="P2174">
        <v>0</v>
      </c>
      <c r="Q2174">
        <v>0</v>
      </c>
      <c r="R2174">
        <v>0</v>
      </c>
    </row>
    <row r="2175" spans="1:18" x14ac:dyDescent="0.25">
      <c r="A2175" s="3">
        <v>44546</v>
      </c>
      <c r="B2175">
        <v>4000</v>
      </c>
      <c r="C2175">
        <v>500</v>
      </c>
      <c r="D2175">
        <v>100</v>
      </c>
      <c r="E2175">
        <v>0</v>
      </c>
      <c r="F2175">
        <v>13000</v>
      </c>
      <c r="G2175">
        <v>1000</v>
      </c>
      <c r="H2175">
        <v>2000</v>
      </c>
      <c r="I2175">
        <v>400</v>
      </c>
      <c r="J2175">
        <v>10</v>
      </c>
      <c r="K2175">
        <v>10</v>
      </c>
      <c r="L2175">
        <v>100</v>
      </c>
      <c r="M2175">
        <v>1800</v>
      </c>
      <c r="N2175">
        <v>25203</v>
      </c>
      <c r="O2175">
        <v>100000</v>
      </c>
      <c r="P2175">
        <v>0</v>
      </c>
      <c r="Q2175">
        <v>0</v>
      </c>
      <c r="R2175">
        <v>0</v>
      </c>
    </row>
    <row r="2176" spans="1:18" x14ac:dyDescent="0.25">
      <c r="A2176" s="3">
        <v>44547</v>
      </c>
      <c r="B2176">
        <v>4000</v>
      </c>
      <c r="C2176">
        <v>500</v>
      </c>
      <c r="D2176">
        <v>100</v>
      </c>
      <c r="E2176">
        <v>0</v>
      </c>
      <c r="F2176">
        <v>13000</v>
      </c>
      <c r="G2176">
        <v>1000</v>
      </c>
      <c r="H2176">
        <v>2000</v>
      </c>
      <c r="I2176">
        <v>400</v>
      </c>
      <c r="J2176">
        <v>10</v>
      </c>
      <c r="K2176">
        <v>10</v>
      </c>
      <c r="L2176">
        <v>100</v>
      </c>
      <c r="M2176">
        <v>1800</v>
      </c>
      <c r="N2176">
        <v>25203</v>
      </c>
      <c r="O2176">
        <v>100000</v>
      </c>
      <c r="P2176">
        <v>0</v>
      </c>
      <c r="Q2176">
        <v>0</v>
      </c>
      <c r="R2176">
        <v>0</v>
      </c>
    </row>
    <row r="2177" spans="1:18" x14ac:dyDescent="0.25">
      <c r="A2177" s="3">
        <v>44550</v>
      </c>
      <c r="B2177">
        <v>4000</v>
      </c>
      <c r="C2177">
        <v>500</v>
      </c>
      <c r="D2177">
        <v>100</v>
      </c>
      <c r="E2177">
        <v>0</v>
      </c>
      <c r="F2177">
        <v>13000</v>
      </c>
      <c r="G2177">
        <v>1000</v>
      </c>
      <c r="H2177">
        <v>2000</v>
      </c>
      <c r="I2177">
        <v>400</v>
      </c>
      <c r="J2177">
        <v>10</v>
      </c>
      <c r="K2177">
        <v>10</v>
      </c>
      <c r="L2177">
        <v>100</v>
      </c>
      <c r="M2177">
        <v>1800</v>
      </c>
      <c r="N2177">
        <v>25203</v>
      </c>
      <c r="O2177">
        <v>100000</v>
      </c>
      <c r="P2177">
        <v>0</v>
      </c>
      <c r="Q2177">
        <v>0</v>
      </c>
      <c r="R2177">
        <v>0</v>
      </c>
    </row>
    <row r="2178" spans="1:18" x14ac:dyDescent="0.25">
      <c r="A2178" s="3">
        <v>44551</v>
      </c>
      <c r="B2178">
        <v>4000</v>
      </c>
      <c r="C2178">
        <v>500</v>
      </c>
      <c r="D2178">
        <v>100</v>
      </c>
      <c r="E2178">
        <v>0</v>
      </c>
      <c r="F2178">
        <v>13000</v>
      </c>
      <c r="G2178">
        <v>1000</v>
      </c>
      <c r="H2178">
        <v>2000</v>
      </c>
      <c r="I2178">
        <v>400</v>
      </c>
      <c r="J2178">
        <v>10</v>
      </c>
      <c r="K2178">
        <v>10</v>
      </c>
      <c r="L2178">
        <v>100</v>
      </c>
      <c r="M2178">
        <v>1800</v>
      </c>
      <c r="N2178">
        <v>25203</v>
      </c>
      <c r="O2178">
        <v>100000</v>
      </c>
      <c r="P2178">
        <v>0</v>
      </c>
      <c r="Q2178">
        <v>0</v>
      </c>
      <c r="R2178">
        <v>0</v>
      </c>
    </row>
    <row r="2179" spans="1:18" x14ac:dyDescent="0.25">
      <c r="A2179" s="3">
        <v>44552</v>
      </c>
      <c r="B2179">
        <v>4000</v>
      </c>
      <c r="C2179">
        <v>500</v>
      </c>
      <c r="D2179">
        <v>100</v>
      </c>
      <c r="E2179">
        <v>0</v>
      </c>
      <c r="F2179">
        <v>13000</v>
      </c>
      <c r="G2179">
        <v>1000</v>
      </c>
      <c r="H2179">
        <v>2000</v>
      </c>
      <c r="I2179">
        <v>400</v>
      </c>
      <c r="J2179">
        <v>10</v>
      </c>
      <c r="K2179">
        <v>10</v>
      </c>
      <c r="L2179">
        <v>100</v>
      </c>
      <c r="M2179">
        <v>1800</v>
      </c>
      <c r="N2179">
        <v>25203</v>
      </c>
      <c r="O2179">
        <v>100000</v>
      </c>
      <c r="P2179">
        <v>0</v>
      </c>
      <c r="Q2179">
        <v>0</v>
      </c>
      <c r="R2179">
        <v>0</v>
      </c>
    </row>
    <row r="2180" spans="1:18" x14ac:dyDescent="0.25">
      <c r="A2180" s="3">
        <v>44553</v>
      </c>
      <c r="B2180">
        <v>4000</v>
      </c>
      <c r="C2180">
        <v>500</v>
      </c>
      <c r="D2180">
        <v>100</v>
      </c>
      <c r="E2180">
        <v>0</v>
      </c>
      <c r="F2180">
        <v>13000</v>
      </c>
      <c r="G2180">
        <v>1000</v>
      </c>
      <c r="H2180">
        <v>2000</v>
      </c>
      <c r="I2180">
        <v>400</v>
      </c>
      <c r="J2180">
        <v>10</v>
      </c>
      <c r="K2180">
        <v>10</v>
      </c>
      <c r="L2180">
        <v>100</v>
      </c>
      <c r="M2180">
        <v>1800</v>
      </c>
      <c r="N2180">
        <v>25203</v>
      </c>
      <c r="O2180">
        <v>100000</v>
      </c>
      <c r="P2180">
        <v>0</v>
      </c>
      <c r="Q2180">
        <v>0</v>
      </c>
      <c r="R2180">
        <v>0</v>
      </c>
    </row>
    <row r="2181" spans="1:18" x14ac:dyDescent="0.25">
      <c r="A2181" s="3">
        <v>44554</v>
      </c>
      <c r="B2181">
        <v>4000</v>
      </c>
      <c r="C2181">
        <v>500</v>
      </c>
      <c r="D2181">
        <v>100</v>
      </c>
      <c r="E2181">
        <v>0</v>
      </c>
      <c r="F2181">
        <v>13000</v>
      </c>
      <c r="G2181">
        <v>1000</v>
      </c>
      <c r="H2181">
        <v>2000</v>
      </c>
      <c r="I2181">
        <v>400</v>
      </c>
      <c r="J2181">
        <v>10</v>
      </c>
      <c r="K2181">
        <v>10</v>
      </c>
      <c r="L2181">
        <v>100</v>
      </c>
      <c r="M2181">
        <v>1800</v>
      </c>
      <c r="N2181">
        <v>25203</v>
      </c>
      <c r="O2181">
        <v>100000</v>
      </c>
      <c r="P2181">
        <v>0</v>
      </c>
      <c r="Q2181">
        <v>0</v>
      </c>
      <c r="R2181">
        <v>0</v>
      </c>
    </row>
    <row r="2182" spans="1:18" x14ac:dyDescent="0.25">
      <c r="A2182" s="3">
        <v>44557</v>
      </c>
      <c r="B2182">
        <v>4000</v>
      </c>
      <c r="C2182">
        <v>500</v>
      </c>
      <c r="D2182">
        <v>100</v>
      </c>
      <c r="E2182">
        <v>0</v>
      </c>
      <c r="F2182">
        <v>13000</v>
      </c>
      <c r="G2182">
        <v>1000</v>
      </c>
      <c r="H2182">
        <v>2000</v>
      </c>
      <c r="I2182">
        <v>400</v>
      </c>
      <c r="J2182">
        <v>10</v>
      </c>
      <c r="K2182">
        <v>10</v>
      </c>
      <c r="L2182">
        <v>100</v>
      </c>
      <c r="M2182">
        <v>1800</v>
      </c>
      <c r="N2182">
        <v>25203</v>
      </c>
      <c r="O2182">
        <v>100000</v>
      </c>
      <c r="P2182">
        <v>0</v>
      </c>
      <c r="Q2182">
        <v>0</v>
      </c>
      <c r="R2182">
        <v>0</v>
      </c>
    </row>
    <row r="2183" spans="1:18" x14ac:dyDescent="0.25">
      <c r="A2183" s="3">
        <v>44558</v>
      </c>
      <c r="B2183">
        <v>4000</v>
      </c>
      <c r="C2183">
        <v>500</v>
      </c>
      <c r="D2183">
        <v>100</v>
      </c>
      <c r="E2183">
        <v>0</v>
      </c>
      <c r="F2183">
        <v>13000</v>
      </c>
      <c r="G2183">
        <v>1000</v>
      </c>
      <c r="H2183">
        <v>2000</v>
      </c>
      <c r="I2183">
        <v>400</v>
      </c>
      <c r="J2183">
        <v>10</v>
      </c>
      <c r="K2183">
        <v>10</v>
      </c>
      <c r="L2183">
        <v>100</v>
      </c>
      <c r="M2183">
        <v>1800</v>
      </c>
      <c r="N2183">
        <v>25203</v>
      </c>
      <c r="O2183">
        <v>100000</v>
      </c>
      <c r="P2183">
        <v>0</v>
      </c>
      <c r="Q2183">
        <v>0</v>
      </c>
      <c r="R2183">
        <v>0</v>
      </c>
    </row>
    <row r="2184" spans="1:18" x14ac:dyDescent="0.25">
      <c r="A2184" s="3">
        <v>44559</v>
      </c>
      <c r="B2184">
        <v>4000</v>
      </c>
      <c r="C2184">
        <v>500</v>
      </c>
      <c r="D2184">
        <v>100</v>
      </c>
      <c r="E2184">
        <v>0</v>
      </c>
      <c r="F2184">
        <v>13000</v>
      </c>
      <c r="G2184">
        <v>1000</v>
      </c>
      <c r="H2184">
        <v>2000</v>
      </c>
      <c r="I2184">
        <v>400</v>
      </c>
      <c r="J2184">
        <v>10</v>
      </c>
      <c r="K2184">
        <v>10</v>
      </c>
      <c r="L2184">
        <v>100</v>
      </c>
      <c r="M2184">
        <v>1800</v>
      </c>
      <c r="N2184">
        <v>25203</v>
      </c>
      <c r="O2184">
        <v>100000</v>
      </c>
      <c r="P2184">
        <v>0</v>
      </c>
      <c r="Q2184">
        <v>0</v>
      </c>
      <c r="R2184">
        <v>0</v>
      </c>
    </row>
    <row r="2185" spans="1:18" x14ac:dyDescent="0.25">
      <c r="A2185" s="3">
        <v>44560</v>
      </c>
      <c r="B2185">
        <v>4000</v>
      </c>
      <c r="C2185">
        <v>500</v>
      </c>
      <c r="D2185">
        <v>100</v>
      </c>
      <c r="E2185">
        <v>0</v>
      </c>
      <c r="F2185">
        <v>13000</v>
      </c>
      <c r="G2185">
        <v>1000</v>
      </c>
      <c r="H2185">
        <v>2000</v>
      </c>
      <c r="I2185">
        <v>400</v>
      </c>
      <c r="J2185">
        <v>10</v>
      </c>
      <c r="K2185">
        <v>10</v>
      </c>
      <c r="L2185">
        <v>100</v>
      </c>
      <c r="M2185">
        <v>1800</v>
      </c>
      <c r="N2185">
        <v>25203</v>
      </c>
      <c r="O2185">
        <v>100000</v>
      </c>
      <c r="P2185">
        <v>0</v>
      </c>
      <c r="Q2185">
        <v>0</v>
      </c>
      <c r="R2185">
        <v>0</v>
      </c>
    </row>
    <row r="2186" spans="1:18" x14ac:dyDescent="0.25">
      <c r="A2186" s="3">
        <v>44561</v>
      </c>
      <c r="B2186">
        <v>4000</v>
      </c>
      <c r="C2186">
        <v>500</v>
      </c>
      <c r="D2186">
        <v>100</v>
      </c>
      <c r="E2186">
        <v>0</v>
      </c>
      <c r="F2186">
        <v>13000</v>
      </c>
      <c r="G2186">
        <v>1000</v>
      </c>
      <c r="H2186">
        <v>2000</v>
      </c>
      <c r="I2186">
        <v>400</v>
      </c>
      <c r="J2186">
        <v>10</v>
      </c>
      <c r="K2186">
        <v>10</v>
      </c>
      <c r="L2186">
        <v>100</v>
      </c>
      <c r="M2186">
        <v>1800</v>
      </c>
      <c r="N2186">
        <v>25203</v>
      </c>
      <c r="O2186">
        <v>100000</v>
      </c>
      <c r="P2186">
        <v>0</v>
      </c>
      <c r="Q2186">
        <v>0</v>
      </c>
      <c r="R2186">
        <v>0</v>
      </c>
    </row>
    <row r="2187" spans="1:18" x14ac:dyDescent="0.25">
      <c r="A2187" s="3">
        <v>44564</v>
      </c>
      <c r="B2187">
        <v>4000</v>
      </c>
      <c r="C2187">
        <v>500</v>
      </c>
      <c r="D2187">
        <v>100</v>
      </c>
      <c r="E2187">
        <v>0</v>
      </c>
      <c r="F2187">
        <v>13000</v>
      </c>
      <c r="G2187">
        <v>1000</v>
      </c>
      <c r="H2187">
        <v>2000</v>
      </c>
      <c r="I2187">
        <v>400</v>
      </c>
      <c r="J2187">
        <v>10</v>
      </c>
      <c r="K2187">
        <v>10</v>
      </c>
      <c r="L2187">
        <v>100</v>
      </c>
      <c r="M2187">
        <v>1800</v>
      </c>
      <c r="N2187">
        <v>25203</v>
      </c>
      <c r="O2187">
        <v>100000</v>
      </c>
      <c r="P2187">
        <v>0</v>
      </c>
      <c r="Q2187">
        <v>0</v>
      </c>
      <c r="R2187">
        <v>0</v>
      </c>
    </row>
    <row r="2188" spans="1:18" x14ac:dyDescent="0.25">
      <c r="A2188" s="3">
        <v>44565</v>
      </c>
      <c r="B2188">
        <v>4000</v>
      </c>
      <c r="C2188">
        <v>500</v>
      </c>
      <c r="D2188">
        <v>100</v>
      </c>
      <c r="E2188">
        <v>0</v>
      </c>
      <c r="F2188">
        <v>13000</v>
      </c>
      <c r="G2188">
        <v>1000</v>
      </c>
      <c r="H2188">
        <v>2000</v>
      </c>
      <c r="I2188">
        <v>400</v>
      </c>
      <c r="J2188">
        <v>10</v>
      </c>
      <c r="K2188">
        <v>10</v>
      </c>
      <c r="L2188">
        <v>100</v>
      </c>
      <c r="M2188">
        <v>1800</v>
      </c>
      <c r="N2188">
        <v>25203</v>
      </c>
      <c r="O2188">
        <v>100000</v>
      </c>
      <c r="P2188">
        <v>0</v>
      </c>
      <c r="Q2188">
        <v>0</v>
      </c>
      <c r="R2188">
        <v>0</v>
      </c>
    </row>
    <row r="2189" spans="1:18" x14ac:dyDescent="0.25">
      <c r="A2189" s="3">
        <v>44566</v>
      </c>
      <c r="B2189">
        <v>4000</v>
      </c>
      <c r="C2189">
        <v>500</v>
      </c>
      <c r="D2189">
        <v>100</v>
      </c>
      <c r="E2189">
        <v>0</v>
      </c>
      <c r="F2189">
        <v>13000</v>
      </c>
      <c r="G2189">
        <v>1000</v>
      </c>
      <c r="H2189">
        <v>2000</v>
      </c>
      <c r="I2189">
        <v>400</v>
      </c>
      <c r="J2189">
        <v>10</v>
      </c>
      <c r="K2189">
        <v>10</v>
      </c>
      <c r="L2189">
        <v>100</v>
      </c>
      <c r="M2189">
        <v>1800</v>
      </c>
      <c r="N2189">
        <v>25203</v>
      </c>
      <c r="O2189">
        <v>100000</v>
      </c>
      <c r="P2189">
        <v>0</v>
      </c>
      <c r="Q2189">
        <v>0</v>
      </c>
      <c r="R2189">
        <v>0</v>
      </c>
    </row>
    <row r="2190" spans="1:18" x14ac:dyDescent="0.25">
      <c r="A2190" s="3">
        <v>44567</v>
      </c>
      <c r="B2190">
        <v>4000</v>
      </c>
      <c r="C2190">
        <v>500</v>
      </c>
      <c r="D2190">
        <v>100</v>
      </c>
      <c r="E2190">
        <v>0</v>
      </c>
      <c r="F2190">
        <v>13000</v>
      </c>
      <c r="G2190">
        <v>1000</v>
      </c>
      <c r="H2190">
        <v>2000</v>
      </c>
      <c r="I2190">
        <v>400</v>
      </c>
      <c r="J2190">
        <v>10</v>
      </c>
      <c r="K2190">
        <v>10</v>
      </c>
      <c r="L2190">
        <v>100</v>
      </c>
      <c r="M2190">
        <v>1800</v>
      </c>
      <c r="N2190">
        <v>25203</v>
      </c>
      <c r="O2190">
        <v>100000</v>
      </c>
      <c r="P2190">
        <v>0</v>
      </c>
      <c r="Q2190">
        <v>0</v>
      </c>
      <c r="R2190">
        <v>0</v>
      </c>
    </row>
    <row r="2191" spans="1:18" x14ac:dyDescent="0.25">
      <c r="A2191" s="3">
        <v>44568</v>
      </c>
      <c r="B2191">
        <v>4000</v>
      </c>
      <c r="C2191">
        <v>500</v>
      </c>
      <c r="D2191">
        <v>100</v>
      </c>
      <c r="E2191">
        <v>0</v>
      </c>
      <c r="F2191">
        <v>13000</v>
      </c>
      <c r="G2191">
        <v>1000</v>
      </c>
      <c r="H2191">
        <v>2000</v>
      </c>
      <c r="I2191">
        <v>400</v>
      </c>
      <c r="J2191">
        <v>10</v>
      </c>
      <c r="K2191">
        <v>10</v>
      </c>
      <c r="L2191">
        <v>100</v>
      </c>
      <c r="M2191">
        <v>1800</v>
      </c>
      <c r="N2191">
        <v>25203</v>
      </c>
      <c r="O2191">
        <v>100000</v>
      </c>
      <c r="P2191">
        <v>0</v>
      </c>
      <c r="Q2191">
        <v>0</v>
      </c>
      <c r="R2191">
        <v>0</v>
      </c>
    </row>
    <row r="2192" spans="1:18" x14ac:dyDescent="0.25">
      <c r="A2192" s="3">
        <v>44571</v>
      </c>
      <c r="B2192">
        <v>4000</v>
      </c>
      <c r="C2192">
        <v>500</v>
      </c>
      <c r="D2192">
        <v>100</v>
      </c>
      <c r="E2192">
        <v>0</v>
      </c>
      <c r="F2192">
        <v>13000</v>
      </c>
      <c r="G2192">
        <v>1000</v>
      </c>
      <c r="H2192">
        <v>2000</v>
      </c>
      <c r="I2192">
        <v>400</v>
      </c>
      <c r="J2192">
        <v>10</v>
      </c>
      <c r="K2192">
        <v>10</v>
      </c>
      <c r="L2192">
        <v>100</v>
      </c>
      <c r="M2192">
        <v>1800</v>
      </c>
      <c r="N2192">
        <v>25203</v>
      </c>
      <c r="O2192">
        <v>100000</v>
      </c>
      <c r="P2192">
        <v>0</v>
      </c>
      <c r="Q2192">
        <v>0</v>
      </c>
      <c r="R2192">
        <v>0</v>
      </c>
    </row>
    <row r="2193" spans="1:18" x14ac:dyDescent="0.25">
      <c r="A2193" s="3">
        <v>44572</v>
      </c>
      <c r="B2193">
        <v>4000</v>
      </c>
      <c r="C2193">
        <v>500</v>
      </c>
      <c r="D2193">
        <v>100</v>
      </c>
      <c r="E2193">
        <v>0</v>
      </c>
      <c r="F2193">
        <v>13000</v>
      </c>
      <c r="G2193">
        <v>1000</v>
      </c>
      <c r="H2193">
        <v>2000</v>
      </c>
      <c r="I2193">
        <v>400</v>
      </c>
      <c r="J2193">
        <v>10</v>
      </c>
      <c r="K2193">
        <v>10</v>
      </c>
      <c r="L2193">
        <v>100</v>
      </c>
      <c r="M2193">
        <v>1800</v>
      </c>
      <c r="N2193">
        <v>25203</v>
      </c>
      <c r="O2193">
        <v>100000</v>
      </c>
      <c r="P2193">
        <v>0</v>
      </c>
      <c r="Q2193">
        <v>0</v>
      </c>
      <c r="R2193">
        <v>0</v>
      </c>
    </row>
    <row r="2194" spans="1:18" x14ac:dyDescent="0.25">
      <c r="A2194" s="3">
        <v>44573</v>
      </c>
      <c r="B2194">
        <v>4000</v>
      </c>
      <c r="C2194">
        <v>500</v>
      </c>
      <c r="D2194">
        <v>100</v>
      </c>
      <c r="E2194">
        <v>0</v>
      </c>
      <c r="F2194">
        <v>13000</v>
      </c>
      <c r="G2194">
        <v>1000</v>
      </c>
      <c r="H2194">
        <v>2000</v>
      </c>
      <c r="I2194">
        <v>400</v>
      </c>
      <c r="J2194">
        <v>10</v>
      </c>
      <c r="K2194">
        <v>10</v>
      </c>
      <c r="L2194">
        <v>100</v>
      </c>
      <c r="M2194">
        <v>1800</v>
      </c>
      <c r="N2194">
        <v>25203</v>
      </c>
      <c r="O2194">
        <v>100000</v>
      </c>
      <c r="P2194">
        <v>0</v>
      </c>
      <c r="Q2194">
        <v>0</v>
      </c>
      <c r="R2194">
        <v>0</v>
      </c>
    </row>
    <row r="2195" spans="1:18" x14ac:dyDescent="0.25">
      <c r="A2195" s="3">
        <v>44574</v>
      </c>
      <c r="B2195">
        <v>4000</v>
      </c>
      <c r="C2195">
        <v>500</v>
      </c>
      <c r="D2195">
        <v>100</v>
      </c>
      <c r="E2195">
        <v>0</v>
      </c>
      <c r="F2195">
        <v>13000</v>
      </c>
      <c r="G2195">
        <v>1000</v>
      </c>
      <c r="H2195">
        <v>2000</v>
      </c>
      <c r="I2195">
        <v>400</v>
      </c>
      <c r="J2195">
        <v>10</v>
      </c>
      <c r="K2195">
        <v>10</v>
      </c>
      <c r="L2195">
        <v>100</v>
      </c>
      <c r="M2195">
        <v>1800</v>
      </c>
      <c r="N2195">
        <v>25203</v>
      </c>
      <c r="O2195">
        <v>100000</v>
      </c>
      <c r="P2195">
        <v>0</v>
      </c>
      <c r="Q2195">
        <v>0</v>
      </c>
      <c r="R2195">
        <v>0</v>
      </c>
    </row>
    <row r="2196" spans="1:18" x14ac:dyDescent="0.25">
      <c r="A2196" s="3">
        <v>44575</v>
      </c>
      <c r="B2196">
        <v>4000</v>
      </c>
      <c r="C2196">
        <v>500</v>
      </c>
      <c r="D2196">
        <v>100</v>
      </c>
      <c r="E2196">
        <v>0</v>
      </c>
      <c r="F2196">
        <v>13000</v>
      </c>
      <c r="G2196">
        <v>1000</v>
      </c>
      <c r="H2196">
        <v>2000</v>
      </c>
      <c r="I2196">
        <v>400</v>
      </c>
      <c r="J2196">
        <v>10</v>
      </c>
      <c r="K2196">
        <v>10</v>
      </c>
      <c r="L2196">
        <v>100</v>
      </c>
      <c r="M2196">
        <v>1800</v>
      </c>
      <c r="N2196">
        <v>25203</v>
      </c>
      <c r="O2196">
        <v>100000</v>
      </c>
      <c r="P2196">
        <v>0</v>
      </c>
      <c r="Q2196">
        <v>0</v>
      </c>
      <c r="R2196">
        <v>0</v>
      </c>
    </row>
    <row r="2197" spans="1:18" x14ac:dyDescent="0.25">
      <c r="A2197" s="3">
        <v>44578</v>
      </c>
      <c r="B2197">
        <v>4000</v>
      </c>
      <c r="C2197">
        <v>500</v>
      </c>
      <c r="D2197">
        <v>100</v>
      </c>
      <c r="E2197">
        <v>0</v>
      </c>
      <c r="F2197">
        <v>13000</v>
      </c>
      <c r="G2197">
        <v>1000</v>
      </c>
      <c r="H2197">
        <v>2000</v>
      </c>
      <c r="I2197">
        <v>400</v>
      </c>
      <c r="J2197">
        <v>10</v>
      </c>
      <c r="K2197">
        <v>10</v>
      </c>
      <c r="L2197">
        <v>100</v>
      </c>
      <c r="M2197">
        <v>1800</v>
      </c>
      <c r="N2197">
        <v>25203</v>
      </c>
      <c r="O2197">
        <v>100000</v>
      </c>
      <c r="P2197">
        <v>0</v>
      </c>
      <c r="Q2197">
        <v>0</v>
      </c>
      <c r="R2197">
        <v>0</v>
      </c>
    </row>
    <row r="2198" spans="1:18" x14ac:dyDescent="0.25">
      <c r="A2198" s="3">
        <v>44579</v>
      </c>
      <c r="B2198">
        <v>4000</v>
      </c>
      <c r="C2198">
        <v>500</v>
      </c>
      <c r="D2198">
        <v>100</v>
      </c>
      <c r="E2198">
        <v>0</v>
      </c>
      <c r="F2198">
        <v>13000</v>
      </c>
      <c r="G2198">
        <v>1000</v>
      </c>
      <c r="H2198">
        <v>2000</v>
      </c>
      <c r="I2198">
        <v>400</v>
      </c>
      <c r="J2198">
        <v>10</v>
      </c>
      <c r="K2198">
        <v>10</v>
      </c>
      <c r="L2198">
        <v>100</v>
      </c>
      <c r="M2198">
        <v>1800</v>
      </c>
      <c r="N2198">
        <v>25203</v>
      </c>
      <c r="O2198">
        <v>100000</v>
      </c>
      <c r="P2198">
        <v>0</v>
      </c>
      <c r="Q2198">
        <v>0</v>
      </c>
      <c r="R2198">
        <v>0</v>
      </c>
    </row>
    <row r="2199" spans="1:18" x14ac:dyDescent="0.25">
      <c r="A2199" s="3">
        <v>44580</v>
      </c>
      <c r="B2199">
        <v>4000</v>
      </c>
      <c r="C2199">
        <v>500</v>
      </c>
      <c r="D2199">
        <v>100</v>
      </c>
      <c r="E2199">
        <v>0</v>
      </c>
      <c r="F2199">
        <v>13000</v>
      </c>
      <c r="G2199">
        <v>1000</v>
      </c>
      <c r="H2199">
        <v>2000</v>
      </c>
      <c r="I2199">
        <v>400</v>
      </c>
      <c r="J2199">
        <v>10</v>
      </c>
      <c r="K2199">
        <v>10</v>
      </c>
      <c r="L2199">
        <v>100</v>
      </c>
      <c r="M2199">
        <v>1800</v>
      </c>
      <c r="N2199">
        <v>25203</v>
      </c>
      <c r="O2199">
        <v>100000</v>
      </c>
      <c r="P2199">
        <v>0</v>
      </c>
      <c r="Q2199">
        <v>0</v>
      </c>
      <c r="R2199">
        <v>0</v>
      </c>
    </row>
    <row r="2200" spans="1:18" x14ac:dyDescent="0.25">
      <c r="A2200" s="3">
        <v>44581</v>
      </c>
      <c r="B2200">
        <v>4000</v>
      </c>
      <c r="C2200">
        <v>500</v>
      </c>
      <c r="D2200">
        <v>100</v>
      </c>
      <c r="E2200">
        <v>0</v>
      </c>
      <c r="F2200">
        <v>13000</v>
      </c>
      <c r="G2200">
        <v>1000</v>
      </c>
      <c r="H2200">
        <v>2000</v>
      </c>
      <c r="I2200">
        <v>400</v>
      </c>
      <c r="J2200">
        <v>10</v>
      </c>
      <c r="K2200">
        <v>10</v>
      </c>
      <c r="L2200">
        <v>100</v>
      </c>
      <c r="M2200">
        <v>1800</v>
      </c>
      <c r="N2200">
        <v>25203</v>
      </c>
      <c r="O2200">
        <v>100000</v>
      </c>
      <c r="P2200">
        <v>0</v>
      </c>
      <c r="Q2200">
        <v>0</v>
      </c>
      <c r="R2200">
        <v>0</v>
      </c>
    </row>
    <row r="2201" spans="1:18" x14ac:dyDescent="0.25">
      <c r="A2201" s="3">
        <v>44582</v>
      </c>
      <c r="B2201">
        <v>4000</v>
      </c>
      <c r="C2201">
        <v>500</v>
      </c>
      <c r="D2201">
        <v>100</v>
      </c>
      <c r="E2201">
        <v>0</v>
      </c>
      <c r="F2201">
        <v>13000</v>
      </c>
      <c r="G2201">
        <v>1000</v>
      </c>
      <c r="H2201">
        <v>2000</v>
      </c>
      <c r="I2201">
        <v>400</v>
      </c>
      <c r="J2201">
        <v>10</v>
      </c>
      <c r="K2201">
        <v>10</v>
      </c>
      <c r="L2201">
        <v>100</v>
      </c>
      <c r="M2201">
        <v>1800</v>
      </c>
      <c r="N2201">
        <v>25203</v>
      </c>
      <c r="O2201">
        <v>100000</v>
      </c>
      <c r="P2201">
        <v>0</v>
      </c>
      <c r="Q2201">
        <v>0</v>
      </c>
      <c r="R2201">
        <v>0</v>
      </c>
    </row>
    <row r="2202" spans="1:18" x14ac:dyDescent="0.25">
      <c r="A2202" s="3">
        <v>44585</v>
      </c>
      <c r="B2202">
        <v>4000</v>
      </c>
      <c r="C2202">
        <v>500</v>
      </c>
      <c r="D2202">
        <v>100</v>
      </c>
      <c r="E2202">
        <v>0</v>
      </c>
      <c r="F2202">
        <v>13000</v>
      </c>
      <c r="G2202">
        <v>1000</v>
      </c>
      <c r="H2202">
        <v>2000</v>
      </c>
      <c r="I2202">
        <v>400</v>
      </c>
      <c r="J2202">
        <v>10</v>
      </c>
      <c r="K2202">
        <v>10</v>
      </c>
      <c r="L2202">
        <v>100</v>
      </c>
      <c r="M2202">
        <v>1800</v>
      </c>
      <c r="N2202">
        <v>25203</v>
      </c>
      <c r="O2202">
        <v>100000</v>
      </c>
      <c r="P2202">
        <v>0</v>
      </c>
      <c r="Q2202">
        <v>0</v>
      </c>
      <c r="R2202">
        <v>0</v>
      </c>
    </row>
    <row r="2203" spans="1:18" x14ac:dyDescent="0.25">
      <c r="A2203" s="3">
        <v>44586</v>
      </c>
      <c r="B2203">
        <v>4000</v>
      </c>
      <c r="C2203">
        <v>500</v>
      </c>
      <c r="D2203">
        <v>100</v>
      </c>
      <c r="E2203">
        <v>0</v>
      </c>
      <c r="F2203">
        <v>13000</v>
      </c>
      <c r="G2203">
        <v>1000</v>
      </c>
      <c r="H2203">
        <v>2000</v>
      </c>
      <c r="I2203">
        <v>400</v>
      </c>
      <c r="J2203">
        <v>10</v>
      </c>
      <c r="K2203">
        <v>10</v>
      </c>
      <c r="L2203">
        <v>100</v>
      </c>
      <c r="M2203">
        <v>1800</v>
      </c>
      <c r="N2203">
        <v>25203</v>
      </c>
      <c r="O2203">
        <v>100000</v>
      </c>
      <c r="P2203">
        <v>0</v>
      </c>
      <c r="Q2203">
        <v>0</v>
      </c>
      <c r="R2203">
        <v>0</v>
      </c>
    </row>
    <row r="2204" spans="1:18" x14ac:dyDescent="0.25">
      <c r="A2204" s="3">
        <v>44587</v>
      </c>
      <c r="B2204">
        <v>4000</v>
      </c>
      <c r="C2204">
        <v>500</v>
      </c>
      <c r="D2204">
        <v>100</v>
      </c>
      <c r="E2204">
        <v>0</v>
      </c>
      <c r="F2204">
        <v>13000</v>
      </c>
      <c r="G2204">
        <v>1000</v>
      </c>
      <c r="H2204">
        <v>2000</v>
      </c>
      <c r="I2204">
        <v>400</v>
      </c>
      <c r="J2204">
        <v>10</v>
      </c>
      <c r="K2204">
        <v>10</v>
      </c>
      <c r="L2204">
        <v>100</v>
      </c>
      <c r="M2204">
        <v>1800</v>
      </c>
      <c r="N2204">
        <v>25203</v>
      </c>
      <c r="O2204">
        <v>100000</v>
      </c>
      <c r="P2204">
        <v>0</v>
      </c>
      <c r="Q2204">
        <v>0</v>
      </c>
      <c r="R2204">
        <v>0</v>
      </c>
    </row>
    <row r="2205" spans="1:18" x14ac:dyDescent="0.25">
      <c r="A2205" s="3">
        <v>44588</v>
      </c>
      <c r="B2205">
        <v>4000</v>
      </c>
      <c r="C2205">
        <v>500</v>
      </c>
      <c r="D2205">
        <v>100</v>
      </c>
      <c r="E2205">
        <v>0</v>
      </c>
      <c r="F2205">
        <v>13000</v>
      </c>
      <c r="G2205">
        <v>1000</v>
      </c>
      <c r="H2205">
        <v>2000</v>
      </c>
      <c r="I2205">
        <v>400</v>
      </c>
      <c r="J2205">
        <v>10</v>
      </c>
      <c r="K2205">
        <v>10</v>
      </c>
      <c r="L2205">
        <v>100</v>
      </c>
      <c r="M2205">
        <v>1800</v>
      </c>
      <c r="N2205">
        <v>25203</v>
      </c>
      <c r="O2205">
        <v>100000</v>
      </c>
      <c r="P2205">
        <v>0</v>
      </c>
      <c r="Q2205">
        <v>0</v>
      </c>
      <c r="R2205">
        <v>0</v>
      </c>
    </row>
    <row r="2206" spans="1:18" x14ac:dyDescent="0.25">
      <c r="A2206" s="3">
        <v>44589</v>
      </c>
      <c r="B2206">
        <v>4000</v>
      </c>
      <c r="C2206">
        <v>500</v>
      </c>
      <c r="D2206">
        <v>100</v>
      </c>
      <c r="E2206">
        <v>0</v>
      </c>
      <c r="F2206">
        <v>13000</v>
      </c>
      <c r="G2206">
        <v>1000</v>
      </c>
      <c r="H2206">
        <v>2000</v>
      </c>
      <c r="I2206">
        <v>400</v>
      </c>
      <c r="J2206">
        <v>10</v>
      </c>
      <c r="K2206">
        <v>10</v>
      </c>
      <c r="L2206">
        <v>100</v>
      </c>
      <c r="M2206">
        <v>1800</v>
      </c>
      <c r="N2206">
        <v>25203</v>
      </c>
      <c r="O2206">
        <v>100000</v>
      </c>
      <c r="P2206">
        <v>0</v>
      </c>
      <c r="Q2206">
        <v>0</v>
      </c>
      <c r="R2206">
        <v>0</v>
      </c>
    </row>
    <row r="2207" spans="1:18" x14ac:dyDescent="0.25">
      <c r="A2207" s="3">
        <v>44592</v>
      </c>
      <c r="B2207">
        <v>4000</v>
      </c>
      <c r="C2207">
        <v>500</v>
      </c>
      <c r="D2207">
        <v>100</v>
      </c>
      <c r="E2207">
        <v>0</v>
      </c>
      <c r="F2207">
        <v>13000</v>
      </c>
      <c r="G2207">
        <v>1000</v>
      </c>
      <c r="H2207">
        <v>2000</v>
      </c>
      <c r="I2207">
        <v>400</v>
      </c>
      <c r="J2207">
        <v>10</v>
      </c>
      <c r="K2207">
        <v>10</v>
      </c>
      <c r="L2207">
        <v>100</v>
      </c>
      <c r="M2207">
        <v>1800</v>
      </c>
      <c r="N2207">
        <v>25203</v>
      </c>
      <c r="O2207">
        <v>100000</v>
      </c>
      <c r="P2207">
        <v>0</v>
      </c>
      <c r="Q2207">
        <v>0</v>
      </c>
      <c r="R2207">
        <v>0</v>
      </c>
    </row>
    <row r="2208" spans="1:18" x14ac:dyDescent="0.25">
      <c r="A2208" s="3">
        <v>44593</v>
      </c>
      <c r="B2208">
        <v>4000</v>
      </c>
      <c r="C2208">
        <v>500</v>
      </c>
      <c r="D2208">
        <v>100</v>
      </c>
      <c r="E2208">
        <v>0</v>
      </c>
      <c r="F2208">
        <v>13000</v>
      </c>
      <c r="G2208">
        <v>1000</v>
      </c>
      <c r="H2208">
        <v>2000</v>
      </c>
      <c r="I2208">
        <v>400</v>
      </c>
      <c r="J2208">
        <v>10</v>
      </c>
      <c r="K2208">
        <v>10</v>
      </c>
      <c r="L2208">
        <v>100</v>
      </c>
      <c r="M2208">
        <v>1800</v>
      </c>
      <c r="N2208">
        <v>25203</v>
      </c>
      <c r="O2208">
        <v>100000</v>
      </c>
      <c r="P2208">
        <v>0</v>
      </c>
      <c r="Q2208">
        <v>0</v>
      </c>
      <c r="R2208">
        <v>0</v>
      </c>
    </row>
    <row r="2209" spans="1:18" x14ac:dyDescent="0.25">
      <c r="A2209" s="3">
        <v>44594</v>
      </c>
      <c r="B2209">
        <v>4000</v>
      </c>
      <c r="C2209">
        <v>500</v>
      </c>
      <c r="D2209">
        <v>100</v>
      </c>
      <c r="E2209">
        <v>0</v>
      </c>
      <c r="F2209">
        <v>13000</v>
      </c>
      <c r="G2209">
        <v>1000</v>
      </c>
      <c r="H2209">
        <v>2000</v>
      </c>
      <c r="I2209">
        <v>400</v>
      </c>
      <c r="J2209">
        <v>10</v>
      </c>
      <c r="K2209">
        <v>10</v>
      </c>
      <c r="L2209">
        <v>100</v>
      </c>
      <c r="M2209">
        <v>1800</v>
      </c>
      <c r="N2209">
        <v>25203</v>
      </c>
      <c r="O2209">
        <v>100000</v>
      </c>
      <c r="P2209">
        <v>0</v>
      </c>
      <c r="Q2209">
        <v>0</v>
      </c>
      <c r="R2209">
        <v>0</v>
      </c>
    </row>
    <row r="2210" spans="1:18" x14ac:dyDescent="0.25">
      <c r="A2210" s="3">
        <v>44595</v>
      </c>
      <c r="B2210">
        <v>4000</v>
      </c>
      <c r="C2210">
        <v>500</v>
      </c>
      <c r="D2210">
        <v>100</v>
      </c>
      <c r="E2210">
        <v>0</v>
      </c>
      <c r="F2210">
        <v>13000</v>
      </c>
      <c r="G2210">
        <v>1000</v>
      </c>
      <c r="H2210">
        <v>2000</v>
      </c>
      <c r="I2210">
        <v>400</v>
      </c>
      <c r="J2210">
        <v>10</v>
      </c>
      <c r="K2210">
        <v>10</v>
      </c>
      <c r="L2210">
        <v>100</v>
      </c>
      <c r="M2210">
        <v>1800</v>
      </c>
      <c r="N2210">
        <v>25203</v>
      </c>
      <c r="O2210">
        <v>100000</v>
      </c>
      <c r="P2210">
        <v>0</v>
      </c>
      <c r="Q2210">
        <v>0</v>
      </c>
      <c r="R2210">
        <v>0</v>
      </c>
    </row>
    <row r="2211" spans="1:18" x14ac:dyDescent="0.25">
      <c r="A2211" s="3">
        <v>44596</v>
      </c>
      <c r="B2211">
        <v>4000</v>
      </c>
      <c r="C2211">
        <v>500</v>
      </c>
      <c r="D2211">
        <v>100</v>
      </c>
      <c r="E2211">
        <v>0</v>
      </c>
      <c r="F2211">
        <v>13000</v>
      </c>
      <c r="G2211">
        <v>1000</v>
      </c>
      <c r="H2211">
        <v>2000</v>
      </c>
      <c r="I2211">
        <v>400</v>
      </c>
      <c r="J2211">
        <v>10</v>
      </c>
      <c r="K2211">
        <v>10</v>
      </c>
      <c r="L2211">
        <v>100</v>
      </c>
      <c r="M2211">
        <v>1800</v>
      </c>
      <c r="N2211">
        <v>25203</v>
      </c>
      <c r="O2211">
        <v>100000</v>
      </c>
      <c r="P2211">
        <v>0</v>
      </c>
      <c r="Q2211">
        <v>0</v>
      </c>
      <c r="R2211">
        <v>0</v>
      </c>
    </row>
    <row r="2212" spans="1:18" x14ac:dyDescent="0.25">
      <c r="A2212" s="3">
        <v>44599</v>
      </c>
      <c r="B2212">
        <v>4000</v>
      </c>
      <c r="C2212">
        <v>500</v>
      </c>
      <c r="D2212">
        <v>100</v>
      </c>
      <c r="E2212">
        <v>0</v>
      </c>
      <c r="F2212">
        <v>13000</v>
      </c>
      <c r="G2212">
        <v>1000</v>
      </c>
      <c r="H2212">
        <v>2000</v>
      </c>
      <c r="I2212">
        <v>400</v>
      </c>
      <c r="J2212">
        <v>10</v>
      </c>
      <c r="K2212">
        <v>10</v>
      </c>
      <c r="L2212">
        <v>100</v>
      </c>
      <c r="M2212">
        <v>1800</v>
      </c>
      <c r="N2212">
        <v>25203</v>
      </c>
      <c r="O2212">
        <v>100000</v>
      </c>
      <c r="P2212">
        <v>0</v>
      </c>
      <c r="Q2212">
        <v>0</v>
      </c>
      <c r="R2212">
        <v>0</v>
      </c>
    </row>
    <row r="2213" spans="1:18" x14ac:dyDescent="0.25">
      <c r="A2213" s="3">
        <v>44600</v>
      </c>
      <c r="B2213">
        <v>4000</v>
      </c>
      <c r="C2213">
        <v>500</v>
      </c>
      <c r="D2213">
        <v>100</v>
      </c>
      <c r="E2213">
        <v>0</v>
      </c>
      <c r="F2213">
        <v>13000</v>
      </c>
      <c r="G2213">
        <v>1000</v>
      </c>
      <c r="H2213">
        <v>2000</v>
      </c>
      <c r="I2213">
        <v>400</v>
      </c>
      <c r="J2213">
        <v>10</v>
      </c>
      <c r="K2213">
        <v>10</v>
      </c>
      <c r="L2213">
        <v>100</v>
      </c>
      <c r="M2213">
        <v>1800</v>
      </c>
      <c r="N2213">
        <v>25203</v>
      </c>
      <c r="O2213">
        <v>100000</v>
      </c>
      <c r="P2213">
        <v>0</v>
      </c>
      <c r="Q2213">
        <v>0</v>
      </c>
      <c r="R2213">
        <v>0</v>
      </c>
    </row>
    <row r="2214" spans="1:18" x14ac:dyDescent="0.25">
      <c r="A2214" s="3">
        <v>44601</v>
      </c>
      <c r="B2214">
        <v>4000</v>
      </c>
      <c r="C2214">
        <v>500</v>
      </c>
      <c r="D2214">
        <v>100</v>
      </c>
      <c r="E2214">
        <v>0</v>
      </c>
      <c r="F2214">
        <v>13000</v>
      </c>
      <c r="G2214">
        <v>1000</v>
      </c>
      <c r="H2214">
        <v>2000</v>
      </c>
      <c r="I2214">
        <v>400</v>
      </c>
      <c r="J2214">
        <v>10</v>
      </c>
      <c r="K2214">
        <v>10</v>
      </c>
      <c r="L2214">
        <v>100</v>
      </c>
      <c r="M2214">
        <v>1800</v>
      </c>
      <c r="N2214">
        <v>25203</v>
      </c>
      <c r="O2214">
        <v>100000</v>
      </c>
      <c r="P2214">
        <v>0</v>
      </c>
      <c r="Q2214">
        <v>0</v>
      </c>
      <c r="R2214">
        <v>0</v>
      </c>
    </row>
    <row r="2215" spans="1:18" x14ac:dyDescent="0.25">
      <c r="A2215" s="3">
        <v>44602</v>
      </c>
      <c r="B2215">
        <v>4000</v>
      </c>
      <c r="C2215">
        <v>500</v>
      </c>
      <c r="D2215">
        <v>100</v>
      </c>
      <c r="E2215">
        <v>0</v>
      </c>
      <c r="F2215">
        <v>13000</v>
      </c>
      <c r="G2215">
        <v>1000</v>
      </c>
      <c r="H2215">
        <v>2000</v>
      </c>
      <c r="I2215">
        <v>400</v>
      </c>
      <c r="J2215">
        <v>10</v>
      </c>
      <c r="K2215">
        <v>10</v>
      </c>
      <c r="L2215">
        <v>100</v>
      </c>
      <c r="M2215">
        <v>1800</v>
      </c>
      <c r="N2215">
        <v>25203</v>
      </c>
      <c r="O2215">
        <v>100000</v>
      </c>
      <c r="P2215">
        <v>0</v>
      </c>
      <c r="Q2215">
        <v>0</v>
      </c>
      <c r="R2215">
        <v>0</v>
      </c>
    </row>
    <row r="2216" spans="1:18" x14ac:dyDescent="0.25">
      <c r="A2216" s="3">
        <v>44603</v>
      </c>
      <c r="B2216">
        <v>4000</v>
      </c>
      <c r="C2216">
        <v>500</v>
      </c>
      <c r="D2216">
        <v>100</v>
      </c>
      <c r="E2216">
        <v>0</v>
      </c>
      <c r="F2216">
        <v>13000</v>
      </c>
      <c r="G2216">
        <v>1000</v>
      </c>
      <c r="H2216">
        <v>2000</v>
      </c>
      <c r="I2216">
        <v>400</v>
      </c>
      <c r="J2216">
        <v>10</v>
      </c>
      <c r="K2216">
        <v>10</v>
      </c>
      <c r="L2216">
        <v>100</v>
      </c>
      <c r="M2216">
        <v>1800</v>
      </c>
      <c r="N2216">
        <v>25203</v>
      </c>
      <c r="O2216">
        <v>100000</v>
      </c>
      <c r="P2216">
        <v>0</v>
      </c>
      <c r="Q2216">
        <v>0</v>
      </c>
      <c r="R2216">
        <v>0</v>
      </c>
    </row>
    <row r="2217" spans="1:18" x14ac:dyDescent="0.25">
      <c r="A2217" s="3">
        <v>44606</v>
      </c>
      <c r="B2217">
        <v>4000</v>
      </c>
      <c r="C2217">
        <v>500</v>
      </c>
      <c r="D2217">
        <v>100</v>
      </c>
      <c r="E2217">
        <v>0</v>
      </c>
      <c r="F2217">
        <v>13000</v>
      </c>
      <c r="G2217">
        <v>1000</v>
      </c>
      <c r="H2217">
        <v>2000</v>
      </c>
      <c r="I2217">
        <v>400</v>
      </c>
      <c r="J2217">
        <v>10</v>
      </c>
      <c r="K2217">
        <v>10</v>
      </c>
      <c r="L2217">
        <v>100</v>
      </c>
      <c r="M2217">
        <v>1800</v>
      </c>
      <c r="N2217">
        <v>25203</v>
      </c>
      <c r="O2217">
        <v>100000</v>
      </c>
      <c r="P2217">
        <v>0</v>
      </c>
      <c r="Q2217">
        <v>0</v>
      </c>
      <c r="R2217">
        <v>0</v>
      </c>
    </row>
    <row r="2218" spans="1:18" x14ac:dyDescent="0.25">
      <c r="A2218" s="3">
        <v>44607</v>
      </c>
      <c r="B2218">
        <v>4000</v>
      </c>
      <c r="C2218">
        <v>500</v>
      </c>
      <c r="D2218">
        <v>100</v>
      </c>
      <c r="E2218">
        <v>0</v>
      </c>
      <c r="F2218">
        <v>13000</v>
      </c>
      <c r="G2218">
        <v>1000</v>
      </c>
      <c r="H2218">
        <v>2000</v>
      </c>
      <c r="I2218">
        <v>400</v>
      </c>
      <c r="J2218">
        <v>10</v>
      </c>
      <c r="K2218">
        <v>10</v>
      </c>
      <c r="L2218">
        <v>100</v>
      </c>
      <c r="M2218">
        <v>1800</v>
      </c>
      <c r="N2218">
        <v>25203</v>
      </c>
      <c r="O2218">
        <v>100000</v>
      </c>
      <c r="P2218">
        <v>0</v>
      </c>
      <c r="Q2218">
        <v>0</v>
      </c>
      <c r="R2218">
        <v>0</v>
      </c>
    </row>
    <row r="2219" spans="1:18" x14ac:dyDescent="0.25">
      <c r="A2219" s="3">
        <v>44608</v>
      </c>
      <c r="B2219">
        <v>4000</v>
      </c>
      <c r="C2219">
        <v>500</v>
      </c>
      <c r="D2219">
        <v>100</v>
      </c>
      <c r="E2219">
        <v>0</v>
      </c>
      <c r="F2219">
        <v>13000</v>
      </c>
      <c r="G2219">
        <v>1000</v>
      </c>
      <c r="H2219">
        <v>2000</v>
      </c>
      <c r="I2219">
        <v>400</v>
      </c>
      <c r="J2219">
        <v>10</v>
      </c>
      <c r="K2219">
        <v>10</v>
      </c>
      <c r="L2219">
        <v>100</v>
      </c>
      <c r="M2219">
        <v>1800</v>
      </c>
      <c r="N2219">
        <v>25203</v>
      </c>
      <c r="O2219">
        <v>100000</v>
      </c>
      <c r="P2219">
        <v>0</v>
      </c>
      <c r="Q2219">
        <v>0</v>
      </c>
      <c r="R2219">
        <v>0</v>
      </c>
    </row>
    <row r="2220" spans="1:18" x14ac:dyDescent="0.25">
      <c r="A2220" s="3">
        <v>44609</v>
      </c>
      <c r="B2220">
        <v>4000</v>
      </c>
      <c r="C2220">
        <v>500</v>
      </c>
      <c r="D2220">
        <v>100</v>
      </c>
      <c r="E2220">
        <v>0</v>
      </c>
      <c r="F2220">
        <v>13000</v>
      </c>
      <c r="G2220">
        <v>1000</v>
      </c>
      <c r="H2220">
        <v>2000</v>
      </c>
      <c r="I2220">
        <v>400</v>
      </c>
      <c r="J2220">
        <v>10</v>
      </c>
      <c r="K2220">
        <v>10</v>
      </c>
      <c r="L2220">
        <v>100</v>
      </c>
      <c r="M2220">
        <v>1800</v>
      </c>
      <c r="N2220">
        <v>25203</v>
      </c>
      <c r="O2220">
        <v>100000</v>
      </c>
      <c r="P2220">
        <v>0</v>
      </c>
      <c r="Q2220">
        <v>0</v>
      </c>
      <c r="R2220">
        <v>0</v>
      </c>
    </row>
    <row r="2221" spans="1:18" x14ac:dyDescent="0.25">
      <c r="A2221" s="3">
        <v>44610</v>
      </c>
      <c r="B2221">
        <v>4000</v>
      </c>
      <c r="C2221">
        <v>500</v>
      </c>
      <c r="D2221">
        <v>100</v>
      </c>
      <c r="E2221">
        <v>0</v>
      </c>
      <c r="F2221">
        <v>13000</v>
      </c>
      <c r="G2221">
        <v>1000</v>
      </c>
      <c r="H2221">
        <v>2000</v>
      </c>
      <c r="I2221">
        <v>400</v>
      </c>
      <c r="J2221">
        <v>10</v>
      </c>
      <c r="K2221">
        <v>10</v>
      </c>
      <c r="L2221">
        <v>100</v>
      </c>
      <c r="M2221">
        <v>1800</v>
      </c>
      <c r="N2221">
        <v>25203</v>
      </c>
      <c r="O2221">
        <v>100000</v>
      </c>
      <c r="P2221">
        <v>0</v>
      </c>
      <c r="Q2221">
        <v>0</v>
      </c>
      <c r="R2221">
        <v>0</v>
      </c>
    </row>
    <row r="2222" spans="1:18" x14ac:dyDescent="0.25">
      <c r="A2222" s="3">
        <v>44613</v>
      </c>
      <c r="B2222">
        <v>4000</v>
      </c>
      <c r="C2222">
        <v>500</v>
      </c>
      <c r="D2222">
        <v>100</v>
      </c>
      <c r="E2222">
        <v>0</v>
      </c>
      <c r="F2222">
        <v>13000</v>
      </c>
      <c r="G2222">
        <v>1000</v>
      </c>
      <c r="H2222">
        <v>2000</v>
      </c>
      <c r="I2222">
        <v>400</v>
      </c>
      <c r="J2222">
        <v>10</v>
      </c>
      <c r="K2222">
        <v>10</v>
      </c>
      <c r="L2222">
        <v>100</v>
      </c>
      <c r="M2222">
        <v>1800</v>
      </c>
      <c r="N2222">
        <v>25203</v>
      </c>
      <c r="O2222">
        <v>100000</v>
      </c>
      <c r="P2222">
        <v>0</v>
      </c>
      <c r="Q2222">
        <v>0</v>
      </c>
      <c r="R2222">
        <v>0</v>
      </c>
    </row>
    <row r="2223" spans="1:18" x14ac:dyDescent="0.25">
      <c r="A2223" s="3">
        <v>44614</v>
      </c>
      <c r="B2223">
        <v>4000</v>
      </c>
      <c r="C2223">
        <v>500</v>
      </c>
      <c r="D2223">
        <v>100</v>
      </c>
      <c r="E2223">
        <v>0</v>
      </c>
      <c r="F2223">
        <v>13000</v>
      </c>
      <c r="G2223">
        <v>1000</v>
      </c>
      <c r="H2223">
        <v>2000</v>
      </c>
      <c r="I2223">
        <v>400</v>
      </c>
      <c r="J2223">
        <v>10</v>
      </c>
      <c r="K2223">
        <v>10</v>
      </c>
      <c r="L2223">
        <v>100</v>
      </c>
      <c r="M2223">
        <v>1800</v>
      </c>
      <c r="N2223">
        <v>25203</v>
      </c>
      <c r="O2223">
        <v>100000</v>
      </c>
      <c r="P2223">
        <v>0</v>
      </c>
      <c r="Q2223">
        <v>0</v>
      </c>
      <c r="R2223">
        <v>0</v>
      </c>
    </row>
    <row r="2224" spans="1:18" x14ac:dyDescent="0.25">
      <c r="A2224" s="3">
        <v>44615</v>
      </c>
      <c r="B2224">
        <v>4000</v>
      </c>
      <c r="C2224">
        <v>500</v>
      </c>
      <c r="D2224">
        <v>100</v>
      </c>
      <c r="E2224">
        <v>0</v>
      </c>
      <c r="F2224">
        <v>13000</v>
      </c>
      <c r="G2224">
        <v>1000</v>
      </c>
      <c r="H2224">
        <v>2000</v>
      </c>
      <c r="I2224">
        <v>400</v>
      </c>
      <c r="J2224">
        <v>10</v>
      </c>
      <c r="K2224">
        <v>10</v>
      </c>
      <c r="L2224">
        <v>100</v>
      </c>
      <c r="M2224">
        <v>1800</v>
      </c>
      <c r="N2224">
        <v>25203</v>
      </c>
      <c r="O2224">
        <v>100000</v>
      </c>
      <c r="P2224">
        <v>0</v>
      </c>
      <c r="Q2224">
        <v>0</v>
      </c>
      <c r="R2224">
        <v>0</v>
      </c>
    </row>
    <row r="2225" spans="1:18" x14ac:dyDescent="0.25">
      <c r="A2225" s="3">
        <v>44616</v>
      </c>
      <c r="B2225">
        <v>4000</v>
      </c>
      <c r="C2225">
        <v>500</v>
      </c>
      <c r="D2225">
        <v>100</v>
      </c>
      <c r="E2225">
        <v>0</v>
      </c>
      <c r="F2225">
        <v>13000</v>
      </c>
      <c r="G2225">
        <v>1000</v>
      </c>
      <c r="H2225">
        <v>2000</v>
      </c>
      <c r="I2225">
        <v>400</v>
      </c>
      <c r="J2225">
        <v>10</v>
      </c>
      <c r="K2225">
        <v>10</v>
      </c>
      <c r="L2225">
        <v>100</v>
      </c>
      <c r="M2225">
        <v>1800</v>
      </c>
      <c r="N2225">
        <v>25203</v>
      </c>
      <c r="O2225">
        <v>100000</v>
      </c>
      <c r="P2225">
        <v>0</v>
      </c>
      <c r="Q2225">
        <v>0</v>
      </c>
      <c r="R2225">
        <v>0</v>
      </c>
    </row>
    <row r="2226" spans="1:18" x14ac:dyDescent="0.25">
      <c r="A2226" s="3">
        <v>44617</v>
      </c>
      <c r="B2226">
        <v>4000</v>
      </c>
      <c r="C2226">
        <v>500</v>
      </c>
      <c r="D2226">
        <v>100</v>
      </c>
      <c r="E2226">
        <v>0</v>
      </c>
      <c r="F2226">
        <v>13000</v>
      </c>
      <c r="G2226">
        <v>1000</v>
      </c>
      <c r="H2226">
        <v>2000</v>
      </c>
      <c r="I2226">
        <v>400</v>
      </c>
      <c r="J2226">
        <v>10</v>
      </c>
      <c r="K2226">
        <v>10</v>
      </c>
      <c r="L2226">
        <v>100</v>
      </c>
      <c r="M2226">
        <v>1800</v>
      </c>
      <c r="N2226">
        <v>25203</v>
      </c>
      <c r="O2226">
        <v>100000</v>
      </c>
      <c r="P2226">
        <v>0</v>
      </c>
      <c r="Q2226">
        <v>0</v>
      </c>
      <c r="R2226">
        <v>0</v>
      </c>
    </row>
    <row r="2227" spans="1:18" x14ac:dyDescent="0.25">
      <c r="A2227" s="3">
        <v>44620</v>
      </c>
      <c r="B2227">
        <v>4000</v>
      </c>
      <c r="C2227">
        <v>500</v>
      </c>
      <c r="D2227">
        <v>100</v>
      </c>
      <c r="E2227">
        <v>0</v>
      </c>
      <c r="F2227">
        <v>13000</v>
      </c>
      <c r="G2227">
        <v>1000</v>
      </c>
      <c r="H2227">
        <v>2000</v>
      </c>
      <c r="I2227">
        <v>400</v>
      </c>
      <c r="J2227">
        <v>10</v>
      </c>
      <c r="K2227">
        <v>10</v>
      </c>
      <c r="L2227">
        <v>100</v>
      </c>
      <c r="M2227">
        <v>1800</v>
      </c>
      <c r="N2227">
        <v>25203</v>
      </c>
      <c r="O2227">
        <v>100000</v>
      </c>
      <c r="P2227">
        <v>0</v>
      </c>
      <c r="Q2227">
        <v>0</v>
      </c>
      <c r="R2227">
        <v>0</v>
      </c>
    </row>
    <row r="2228" spans="1:18" x14ac:dyDescent="0.25">
      <c r="A2228" s="3">
        <v>44621</v>
      </c>
      <c r="B2228">
        <v>4000</v>
      </c>
      <c r="C2228">
        <v>500</v>
      </c>
      <c r="D2228">
        <v>100</v>
      </c>
      <c r="E2228">
        <v>0</v>
      </c>
      <c r="F2228">
        <v>13000</v>
      </c>
      <c r="G2228">
        <v>1000</v>
      </c>
      <c r="H2228">
        <v>2000</v>
      </c>
      <c r="I2228">
        <v>400</v>
      </c>
      <c r="J2228">
        <v>10</v>
      </c>
      <c r="K2228">
        <v>10</v>
      </c>
      <c r="L2228">
        <v>100</v>
      </c>
      <c r="M2228">
        <v>1800</v>
      </c>
      <c r="N2228">
        <v>25203</v>
      </c>
      <c r="O2228">
        <v>100000</v>
      </c>
      <c r="P2228">
        <v>0</v>
      </c>
      <c r="Q2228">
        <v>0</v>
      </c>
      <c r="R2228">
        <v>0</v>
      </c>
    </row>
    <row r="2229" spans="1:18" x14ac:dyDescent="0.25">
      <c r="A2229" s="3">
        <v>44622</v>
      </c>
      <c r="B2229">
        <v>4000</v>
      </c>
      <c r="C2229">
        <v>500</v>
      </c>
      <c r="D2229">
        <v>100</v>
      </c>
      <c r="E2229">
        <v>0</v>
      </c>
      <c r="F2229">
        <v>13000</v>
      </c>
      <c r="G2229">
        <v>1000</v>
      </c>
      <c r="H2229">
        <v>2000</v>
      </c>
      <c r="I2229">
        <v>400</v>
      </c>
      <c r="J2229">
        <v>10</v>
      </c>
      <c r="K2229">
        <v>10</v>
      </c>
      <c r="L2229">
        <v>100</v>
      </c>
      <c r="M2229">
        <v>1800</v>
      </c>
      <c r="N2229">
        <v>25203</v>
      </c>
      <c r="O2229">
        <v>100000</v>
      </c>
      <c r="P2229">
        <v>0</v>
      </c>
      <c r="Q2229">
        <v>0</v>
      </c>
      <c r="R2229">
        <v>0</v>
      </c>
    </row>
    <row r="2230" spans="1:18" x14ac:dyDescent="0.25">
      <c r="A2230" s="3">
        <v>44623</v>
      </c>
      <c r="B2230">
        <v>4000</v>
      </c>
      <c r="C2230">
        <v>500</v>
      </c>
      <c r="D2230">
        <v>100</v>
      </c>
      <c r="E2230">
        <v>0</v>
      </c>
      <c r="F2230">
        <v>13000</v>
      </c>
      <c r="G2230">
        <v>1000</v>
      </c>
      <c r="H2230">
        <v>2000</v>
      </c>
      <c r="I2230">
        <v>400</v>
      </c>
      <c r="J2230">
        <v>10</v>
      </c>
      <c r="K2230">
        <v>10</v>
      </c>
      <c r="L2230">
        <v>100</v>
      </c>
      <c r="M2230">
        <v>1800</v>
      </c>
      <c r="N2230">
        <v>25203</v>
      </c>
      <c r="O2230">
        <v>100000</v>
      </c>
      <c r="P2230">
        <v>0</v>
      </c>
      <c r="Q2230">
        <v>0</v>
      </c>
      <c r="R2230">
        <v>0</v>
      </c>
    </row>
    <row r="2231" spans="1:18" x14ac:dyDescent="0.25">
      <c r="A2231" s="3">
        <v>44624</v>
      </c>
      <c r="B2231">
        <v>4000</v>
      </c>
      <c r="C2231">
        <v>500</v>
      </c>
      <c r="D2231">
        <v>100</v>
      </c>
      <c r="E2231">
        <v>0</v>
      </c>
      <c r="F2231">
        <v>13000</v>
      </c>
      <c r="G2231">
        <v>1000</v>
      </c>
      <c r="H2231">
        <v>2000</v>
      </c>
      <c r="I2231">
        <v>400</v>
      </c>
      <c r="J2231">
        <v>10</v>
      </c>
      <c r="K2231">
        <v>10</v>
      </c>
      <c r="L2231">
        <v>100</v>
      </c>
      <c r="M2231">
        <v>1800</v>
      </c>
      <c r="N2231">
        <v>25203</v>
      </c>
      <c r="O2231">
        <v>100000</v>
      </c>
      <c r="P2231">
        <v>0</v>
      </c>
      <c r="Q2231">
        <v>0</v>
      </c>
      <c r="R2231">
        <v>0</v>
      </c>
    </row>
    <row r="2232" spans="1:18" x14ac:dyDescent="0.25">
      <c r="A2232" s="3">
        <v>44627</v>
      </c>
      <c r="B2232">
        <v>4000</v>
      </c>
      <c r="C2232">
        <v>500</v>
      </c>
      <c r="D2232">
        <v>100</v>
      </c>
      <c r="E2232">
        <v>0</v>
      </c>
      <c r="F2232">
        <v>13000</v>
      </c>
      <c r="G2232">
        <v>1000</v>
      </c>
      <c r="H2232">
        <v>2000</v>
      </c>
      <c r="I2232">
        <v>400</v>
      </c>
      <c r="J2232">
        <v>10</v>
      </c>
      <c r="K2232">
        <v>10</v>
      </c>
      <c r="L2232">
        <v>100</v>
      </c>
      <c r="M2232">
        <v>1800</v>
      </c>
      <c r="N2232">
        <v>25203</v>
      </c>
      <c r="O2232">
        <v>100000</v>
      </c>
      <c r="P2232">
        <v>0</v>
      </c>
      <c r="Q2232">
        <v>0</v>
      </c>
      <c r="R2232">
        <v>0</v>
      </c>
    </row>
    <row r="2233" spans="1:18" x14ac:dyDescent="0.25">
      <c r="A2233" s="3">
        <v>44628</v>
      </c>
      <c r="B2233">
        <v>4000</v>
      </c>
      <c r="C2233">
        <v>500</v>
      </c>
      <c r="D2233">
        <v>100</v>
      </c>
      <c r="E2233">
        <v>0</v>
      </c>
      <c r="F2233">
        <v>13000</v>
      </c>
      <c r="G2233">
        <v>1000</v>
      </c>
      <c r="H2233">
        <v>2000</v>
      </c>
      <c r="I2233">
        <v>400</v>
      </c>
      <c r="J2233">
        <v>10</v>
      </c>
      <c r="K2233">
        <v>10</v>
      </c>
      <c r="L2233">
        <v>100</v>
      </c>
      <c r="M2233">
        <v>1800</v>
      </c>
      <c r="N2233">
        <v>25203</v>
      </c>
      <c r="O2233">
        <v>100000</v>
      </c>
      <c r="P2233">
        <v>0</v>
      </c>
      <c r="Q2233">
        <v>0</v>
      </c>
      <c r="R2233">
        <v>0</v>
      </c>
    </row>
    <row r="2234" spans="1:18" x14ac:dyDescent="0.25">
      <c r="A2234" s="3">
        <v>44629</v>
      </c>
      <c r="B2234">
        <v>4000</v>
      </c>
      <c r="C2234">
        <v>500</v>
      </c>
      <c r="D2234">
        <v>100</v>
      </c>
      <c r="E2234">
        <v>0</v>
      </c>
      <c r="F2234">
        <v>13000</v>
      </c>
      <c r="G2234">
        <v>1000</v>
      </c>
      <c r="H2234">
        <v>2000</v>
      </c>
      <c r="I2234">
        <v>400</v>
      </c>
      <c r="J2234">
        <v>10</v>
      </c>
      <c r="K2234">
        <v>10</v>
      </c>
      <c r="L2234">
        <v>100</v>
      </c>
      <c r="M2234">
        <v>1800</v>
      </c>
      <c r="N2234">
        <v>25203</v>
      </c>
      <c r="O2234">
        <v>100000</v>
      </c>
      <c r="P2234">
        <v>0</v>
      </c>
      <c r="Q2234">
        <v>0</v>
      </c>
      <c r="R2234">
        <v>0</v>
      </c>
    </row>
    <row r="2235" spans="1:18" x14ac:dyDescent="0.25">
      <c r="A2235" s="3">
        <v>44630</v>
      </c>
      <c r="B2235">
        <v>4000</v>
      </c>
      <c r="C2235">
        <v>500</v>
      </c>
      <c r="D2235">
        <v>100</v>
      </c>
      <c r="E2235">
        <v>0</v>
      </c>
      <c r="F2235">
        <v>13000</v>
      </c>
      <c r="G2235">
        <v>1000</v>
      </c>
      <c r="H2235">
        <v>2000</v>
      </c>
      <c r="I2235">
        <v>400</v>
      </c>
      <c r="J2235">
        <v>10</v>
      </c>
      <c r="K2235">
        <v>10</v>
      </c>
      <c r="L2235">
        <v>100</v>
      </c>
      <c r="M2235">
        <v>1800</v>
      </c>
      <c r="N2235">
        <v>25203</v>
      </c>
      <c r="O2235">
        <v>100000</v>
      </c>
      <c r="P2235">
        <v>0</v>
      </c>
      <c r="Q2235">
        <v>0</v>
      </c>
      <c r="R2235">
        <v>0</v>
      </c>
    </row>
    <row r="2236" spans="1:18" x14ac:dyDescent="0.25">
      <c r="A2236" s="3">
        <v>44631</v>
      </c>
      <c r="B2236">
        <v>4000</v>
      </c>
      <c r="C2236">
        <v>500</v>
      </c>
      <c r="D2236">
        <v>100</v>
      </c>
      <c r="E2236">
        <v>0</v>
      </c>
      <c r="F2236">
        <v>13000</v>
      </c>
      <c r="G2236">
        <v>1000</v>
      </c>
      <c r="H2236">
        <v>2000</v>
      </c>
      <c r="I2236">
        <v>400</v>
      </c>
      <c r="J2236">
        <v>10</v>
      </c>
      <c r="K2236">
        <v>10</v>
      </c>
      <c r="L2236">
        <v>100</v>
      </c>
      <c r="M2236">
        <v>1800</v>
      </c>
      <c r="N2236">
        <v>25203</v>
      </c>
      <c r="O2236">
        <v>100000</v>
      </c>
      <c r="P2236">
        <v>0</v>
      </c>
      <c r="Q2236">
        <v>0</v>
      </c>
      <c r="R2236">
        <v>0</v>
      </c>
    </row>
    <row r="2237" spans="1:18" x14ac:dyDescent="0.25">
      <c r="A2237" s="3">
        <v>44634</v>
      </c>
      <c r="B2237">
        <v>4000</v>
      </c>
      <c r="C2237">
        <v>500</v>
      </c>
      <c r="D2237">
        <v>100</v>
      </c>
      <c r="E2237">
        <v>0</v>
      </c>
      <c r="F2237">
        <v>13000</v>
      </c>
      <c r="G2237">
        <v>1000</v>
      </c>
      <c r="H2237">
        <v>2000</v>
      </c>
      <c r="I2237">
        <v>400</v>
      </c>
      <c r="J2237">
        <v>10</v>
      </c>
      <c r="K2237">
        <v>10</v>
      </c>
      <c r="L2237">
        <v>100</v>
      </c>
      <c r="M2237">
        <v>1800</v>
      </c>
      <c r="N2237">
        <v>25203</v>
      </c>
      <c r="O2237">
        <v>100000</v>
      </c>
      <c r="P2237">
        <v>0</v>
      </c>
      <c r="Q2237">
        <v>0</v>
      </c>
      <c r="R2237">
        <v>0</v>
      </c>
    </row>
    <row r="2238" spans="1:18" x14ac:dyDescent="0.25">
      <c r="A2238" s="3">
        <v>44635</v>
      </c>
      <c r="B2238">
        <v>4000</v>
      </c>
      <c r="C2238">
        <v>500</v>
      </c>
      <c r="D2238">
        <v>100</v>
      </c>
      <c r="E2238">
        <v>0</v>
      </c>
      <c r="F2238">
        <v>13000</v>
      </c>
      <c r="G2238">
        <v>1000</v>
      </c>
      <c r="H2238">
        <v>2000</v>
      </c>
      <c r="I2238">
        <v>400</v>
      </c>
      <c r="J2238">
        <v>10</v>
      </c>
      <c r="K2238">
        <v>10</v>
      </c>
      <c r="L2238">
        <v>100</v>
      </c>
      <c r="M2238">
        <v>1800</v>
      </c>
      <c r="N2238">
        <v>25203</v>
      </c>
      <c r="O2238">
        <v>100000</v>
      </c>
      <c r="P2238">
        <v>0</v>
      </c>
      <c r="Q2238">
        <v>0</v>
      </c>
      <c r="R2238">
        <v>0</v>
      </c>
    </row>
    <row r="2239" spans="1:18" x14ac:dyDescent="0.25">
      <c r="A2239" s="3">
        <v>44636</v>
      </c>
      <c r="B2239">
        <v>4000</v>
      </c>
      <c r="C2239">
        <v>500</v>
      </c>
      <c r="D2239">
        <v>100</v>
      </c>
      <c r="E2239">
        <v>0</v>
      </c>
      <c r="F2239">
        <v>13000</v>
      </c>
      <c r="G2239">
        <v>1000</v>
      </c>
      <c r="H2239">
        <v>2000</v>
      </c>
      <c r="I2239">
        <v>400</v>
      </c>
      <c r="J2239">
        <v>10</v>
      </c>
      <c r="K2239">
        <v>10</v>
      </c>
      <c r="L2239">
        <v>100</v>
      </c>
      <c r="M2239">
        <v>1800</v>
      </c>
      <c r="N2239">
        <v>25203</v>
      </c>
      <c r="O2239">
        <v>100000</v>
      </c>
      <c r="P2239">
        <v>0</v>
      </c>
      <c r="Q2239">
        <v>0</v>
      </c>
      <c r="R2239">
        <v>0</v>
      </c>
    </row>
    <row r="2240" spans="1:18" x14ac:dyDescent="0.25">
      <c r="A2240" s="3">
        <v>44637</v>
      </c>
      <c r="B2240">
        <v>4000</v>
      </c>
      <c r="C2240">
        <v>500</v>
      </c>
      <c r="D2240">
        <v>100</v>
      </c>
      <c r="E2240">
        <v>0</v>
      </c>
      <c r="F2240">
        <v>13000</v>
      </c>
      <c r="G2240">
        <v>1000</v>
      </c>
      <c r="H2240">
        <v>2000</v>
      </c>
      <c r="I2240">
        <v>400</v>
      </c>
      <c r="J2240">
        <v>10</v>
      </c>
      <c r="K2240">
        <v>10</v>
      </c>
      <c r="L2240">
        <v>100</v>
      </c>
      <c r="M2240">
        <v>1800</v>
      </c>
      <c r="N2240">
        <v>25203</v>
      </c>
      <c r="O2240">
        <v>100000</v>
      </c>
      <c r="P2240">
        <v>0</v>
      </c>
      <c r="Q2240">
        <v>0</v>
      </c>
      <c r="R2240">
        <v>0</v>
      </c>
    </row>
    <row r="2241" spans="1:18" x14ac:dyDescent="0.25">
      <c r="A2241" s="3">
        <v>44638</v>
      </c>
      <c r="B2241">
        <v>4000</v>
      </c>
      <c r="C2241">
        <v>500</v>
      </c>
      <c r="D2241">
        <v>100</v>
      </c>
      <c r="E2241">
        <v>0</v>
      </c>
      <c r="F2241">
        <v>13000</v>
      </c>
      <c r="G2241">
        <v>1000</v>
      </c>
      <c r="H2241">
        <v>2000</v>
      </c>
      <c r="I2241">
        <v>400</v>
      </c>
      <c r="J2241">
        <v>10</v>
      </c>
      <c r="K2241">
        <v>10</v>
      </c>
      <c r="L2241">
        <v>100</v>
      </c>
      <c r="M2241">
        <v>1800</v>
      </c>
      <c r="N2241">
        <v>25203</v>
      </c>
      <c r="O2241">
        <v>100000</v>
      </c>
      <c r="P2241">
        <v>0</v>
      </c>
      <c r="Q2241">
        <v>0</v>
      </c>
      <c r="R2241">
        <v>0</v>
      </c>
    </row>
    <row r="2242" spans="1:18" x14ac:dyDescent="0.25">
      <c r="A2242" s="3">
        <v>44641</v>
      </c>
      <c r="B2242">
        <v>4000</v>
      </c>
      <c r="C2242">
        <v>500</v>
      </c>
      <c r="D2242">
        <v>100</v>
      </c>
      <c r="E2242">
        <v>0</v>
      </c>
      <c r="F2242">
        <v>13000</v>
      </c>
      <c r="G2242">
        <v>1000</v>
      </c>
      <c r="H2242">
        <v>2000</v>
      </c>
      <c r="I2242">
        <v>400</v>
      </c>
      <c r="J2242">
        <v>10</v>
      </c>
      <c r="K2242">
        <v>10</v>
      </c>
      <c r="L2242">
        <v>100</v>
      </c>
      <c r="M2242">
        <v>1800</v>
      </c>
      <c r="N2242">
        <v>25203</v>
      </c>
      <c r="O2242">
        <v>100000</v>
      </c>
      <c r="P2242">
        <v>0</v>
      </c>
      <c r="Q2242">
        <v>0</v>
      </c>
      <c r="R2242">
        <v>0</v>
      </c>
    </row>
    <row r="2243" spans="1:18" x14ac:dyDescent="0.25">
      <c r="A2243" s="3">
        <v>44642</v>
      </c>
      <c r="B2243">
        <v>4000</v>
      </c>
      <c r="C2243">
        <v>500</v>
      </c>
      <c r="D2243">
        <v>100</v>
      </c>
      <c r="E2243">
        <v>0</v>
      </c>
      <c r="F2243">
        <v>13000</v>
      </c>
      <c r="G2243">
        <v>1000</v>
      </c>
      <c r="H2243">
        <v>2000</v>
      </c>
      <c r="I2243">
        <v>400</v>
      </c>
      <c r="J2243">
        <v>10</v>
      </c>
      <c r="K2243">
        <v>10</v>
      </c>
      <c r="L2243">
        <v>100</v>
      </c>
      <c r="M2243">
        <v>1800</v>
      </c>
      <c r="N2243">
        <v>25203</v>
      </c>
      <c r="O2243">
        <v>100000</v>
      </c>
      <c r="P2243">
        <v>0</v>
      </c>
      <c r="Q2243">
        <v>0</v>
      </c>
      <c r="R2243">
        <v>0</v>
      </c>
    </row>
    <row r="2244" spans="1:18" x14ac:dyDescent="0.25">
      <c r="A2244" s="3">
        <v>44643</v>
      </c>
      <c r="B2244">
        <v>4000</v>
      </c>
      <c r="C2244">
        <v>500</v>
      </c>
      <c r="D2244">
        <v>100</v>
      </c>
      <c r="E2244">
        <v>0</v>
      </c>
      <c r="F2244">
        <v>13000</v>
      </c>
      <c r="G2244">
        <v>1000</v>
      </c>
      <c r="H2244">
        <v>2000</v>
      </c>
      <c r="I2244">
        <v>400</v>
      </c>
      <c r="J2244">
        <v>10</v>
      </c>
      <c r="K2244">
        <v>10</v>
      </c>
      <c r="L2244">
        <v>100</v>
      </c>
      <c r="M2244">
        <v>1800</v>
      </c>
      <c r="N2244">
        <v>25203</v>
      </c>
      <c r="O2244">
        <v>100000</v>
      </c>
      <c r="P2244">
        <v>0</v>
      </c>
      <c r="Q2244">
        <v>0</v>
      </c>
      <c r="R2244">
        <v>0</v>
      </c>
    </row>
    <row r="2245" spans="1:18" x14ac:dyDescent="0.25">
      <c r="A2245" s="3">
        <v>44644</v>
      </c>
      <c r="B2245">
        <v>4000</v>
      </c>
      <c r="C2245">
        <v>500</v>
      </c>
      <c r="D2245">
        <v>100</v>
      </c>
      <c r="E2245">
        <v>0</v>
      </c>
      <c r="F2245">
        <v>13000</v>
      </c>
      <c r="G2245">
        <v>1000</v>
      </c>
      <c r="H2245">
        <v>2000</v>
      </c>
      <c r="I2245">
        <v>400</v>
      </c>
      <c r="J2245">
        <v>10</v>
      </c>
      <c r="K2245">
        <v>10</v>
      </c>
      <c r="L2245">
        <v>100</v>
      </c>
      <c r="M2245">
        <v>1800</v>
      </c>
      <c r="N2245">
        <v>25203</v>
      </c>
      <c r="O2245">
        <v>100000</v>
      </c>
      <c r="P2245">
        <v>0</v>
      </c>
      <c r="Q2245">
        <v>0</v>
      </c>
      <c r="R2245">
        <v>0</v>
      </c>
    </row>
    <row r="2246" spans="1:18" x14ac:dyDescent="0.25">
      <c r="A2246" s="3">
        <v>44645</v>
      </c>
      <c r="B2246">
        <v>4000</v>
      </c>
      <c r="C2246">
        <v>500</v>
      </c>
      <c r="D2246">
        <v>100</v>
      </c>
      <c r="E2246">
        <v>0</v>
      </c>
      <c r="F2246">
        <v>13000</v>
      </c>
      <c r="G2246">
        <v>1000</v>
      </c>
      <c r="H2246">
        <v>2000</v>
      </c>
      <c r="I2246">
        <v>400</v>
      </c>
      <c r="J2246">
        <v>10</v>
      </c>
      <c r="K2246">
        <v>10</v>
      </c>
      <c r="L2246">
        <v>100</v>
      </c>
      <c r="M2246">
        <v>1800</v>
      </c>
      <c r="N2246">
        <v>25203</v>
      </c>
      <c r="O2246">
        <v>100000</v>
      </c>
      <c r="P2246">
        <v>0</v>
      </c>
      <c r="Q2246">
        <v>0</v>
      </c>
      <c r="R2246">
        <v>0</v>
      </c>
    </row>
    <row r="2247" spans="1:18" x14ac:dyDescent="0.25">
      <c r="A2247" s="3">
        <v>44648</v>
      </c>
      <c r="B2247">
        <v>4000</v>
      </c>
      <c r="C2247">
        <v>500</v>
      </c>
      <c r="D2247">
        <v>100</v>
      </c>
      <c r="E2247">
        <v>0</v>
      </c>
      <c r="F2247">
        <v>13000</v>
      </c>
      <c r="G2247">
        <v>1000</v>
      </c>
      <c r="H2247">
        <v>2000</v>
      </c>
      <c r="I2247">
        <v>400</v>
      </c>
      <c r="J2247">
        <v>10</v>
      </c>
      <c r="K2247">
        <v>10</v>
      </c>
      <c r="L2247">
        <v>100</v>
      </c>
      <c r="M2247">
        <v>1800</v>
      </c>
      <c r="N2247">
        <v>25203</v>
      </c>
      <c r="O2247">
        <v>100000</v>
      </c>
      <c r="P2247">
        <v>0</v>
      </c>
      <c r="Q2247">
        <v>0</v>
      </c>
      <c r="R2247">
        <v>0</v>
      </c>
    </row>
    <row r="2248" spans="1:18" x14ac:dyDescent="0.25">
      <c r="A2248" s="3">
        <v>44649</v>
      </c>
      <c r="B2248">
        <v>4000</v>
      </c>
      <c r="C2248">
        <v>500</v>
      </c>
      <c r="D2248">
        <v>100</v>
      </c>
      <c r="E2248">
        <v>0</v>
      </c>
      <c r="F2248">
        <v>13000</v>
      </c>
      <c r="G2248">
        <v>1000</v>
      </c>
      <c r="H2248">
        <v>2000</v>
      </c>
      <c r="I2248">
        <v>400</v>
      </c>
      <c r="J2248">
        <v>10</v>
      </c>
      <c r="K2248">
        <v>10</v>
      </c>
      <c r="L2248">
        <v>100</v>
      </c>
      <c r="M2248">
        <v>1800</v>
      </c>
      <c r="N2248">
        <v>25203</v>
      </c>
      <c r="O2248">
        <v>100000</v>
      </c>
      <c r="P2248">
        <v>0</v>
      </c>
      <c r="Q2248">
        <v>0</v>
      </c>
      <c r="R2248">
        <v>0</v>
      </c>
    </row>
    <row r="2249" spans="1:18" x14ac:dyDescent="0.25">
      <c r="A2249" s="3">
        <v>44650</v>
      </c>
      <c r="B2249">
        <v>4000</v>
      </c>
      <c r="C2249">
        <v>500</v>
      </c>
      <c r="D2249">
        <v>100</v>
      </c>
      <c r="E2249">
        <v>0</v>
      </c>
      <c r="F2249">
        <v>13000</v>
      </c>
      <c r="G2249">
        <v>1000</v>
      </c>
      <c r="H2249">
        <v>2000</v>
      </c>
      <c r="I2249">
        <v>400</v>
      </c>
      <c r="J2249">
        <v>10</v>
      </c>
      <c r="K2249">
        <v>10</v>
      </c>
      <c r="L2249">
        <v>100</v>
      </c>
      <c r="M2249">
        <v>1800</v>
      </c>
      <c r="N2249">
        <v>25203</v>
      </c>
      <c r="O2249">
        <v>100000</v>
      </c>
      <c r="P2249">
        <v>0</v>
      </c>
      <c r="Q2249">
        <v>0</v>
      </c>
      <c r="R2249">
        <v>0</v>
      </c>
    </row>
    <row r="2250" spans="1:18" x14ac:dyDescent="0.25">
      <c r="A2250" s="3">
        <v>44651</v>
      </c>
      <c r="B2250">
        <v>4000</v>
      </c>
      <c r="C2250">
        <v>500</v>
      </c>
      <c r="D2250">
        <v>100</v>
      </c>
      <c r="E2250">
        <v>0</v>
      </c>
      <c r="F2250">
        <v>13000</v>
      </c>
      <c r="G2250">
        <v>1000</v>
      </c>
      <c r="H2250">
        <v>2000</v>
      </c>
      <c r="I2250">
        <v>400</v>
      </c>
      <c r="J2250">
        <v>10</v>
      </c>
      <c r="K2250">
        <v>10</v>
      </c>
      <c r="L2250">
        <v>100</v>
      </c>
      <c r="M2250">
        <v>1800</v>
      </c>
      <c r="N2250">
        <v>25203</v>
      </c>
      <c r="O2250">
        <v>100000</v>
      </c>
      <c r="P2250">
        <v>0</v>
      </c>
      <c r="Q2250">
        <v>0</v>
      </c>
      <c r="R2250">
        <v>0</v>
      </c>
    </row>
    <row r="2251" spans="1:18" x14ac:dyDescent="0.25">
      <c r="A2251" s="3">
        <v>44652</v>
      </c>
      <c r="B2251">
        <v>4000</v>
      </c>
      <c r="C2251">
        <v>500</v>
      </c>
      <c r="D2251">
        <v>100</v>
      </c>
      <c r="E2251">
        <v>0</v>
      </c>
      <c r="F2251">
        <v>13000</v>
      </c>
      <c r="G2251">
        <v>1000</v>
      </c>
      <c r="H2251">
        <v>2000</v>
      </c>
      <c r="I2251">
        <v>400</v>
      </c>
      <c r="J2251">
        <v>10</v>
      </c>
      <c r="K2251">
        <v>10</v>
      </c>
      <c r="L2251">
        <v>100</v>
      </c>
      <c r="M2251">
        <v>1800</v>
      </c>
      <c r="N2251">
        <v>25203</v>
      </c>
      <c r="O2251">
        <v>100000</v>
      </c>
      <c r="P2251">
        <v>0</v>
      </c>
      <c r="Q2251">
        <v>0</v>
      </c>
      <c r="R2251">
        <v>0</v>
      </c>
    </row>
    <row r="2252" spans="1:18" x14ac:dyDescent="0.25">
      <c r="A2252" s="3">
        <v>44655</v>
      </c>
      <c r="B2252">
        <v>4000</v>
      </c>
      <c r="C2252">
        <v>500</v>
      </c>
      <c r="D2252">
        <v>100</v>
      </c>
      <c r="E2252">
        <v>0</v>
      </c>
      <c r="F2252">
        <v>13000</v>
      </c>
      <c r="G2252">
        <v>1000</v>
      </c>
      <c r="H2252">
        <v>2000</v>
      </c>
      <c r="I2252">
        <v>400</v>
      </c>
      <c r="J2252">
        <v>10</v>
      </c>
      <c r="K2252">
        <v>10</v>
      </c>
      <c r="L2252">
        <v>100</v>
      </c>
      <c r="M2252">
        <v>1800</v>
      </c>
      <c r="N2252">
        <v>25203</v>
      </c>
      <c r="O2252">
        <v>100000</v>
      </c>
      <c r="P2252">
        <v>0</v>
      </c>
      <c r="Q2252">
        <v>0</v>
      </c>
      <c r="R2252">
        <v>0</v>
      </c>
    </row>
    <row r="2253" spans="1:18" x14ac:dyDescent="0.25">
      <c r="A2253" s="3">
        <v>44656</v>
      </c>
      <c r="B2253">
        <v>4000</v>
      </c>
      <c r="C2253">
        <v>500</v>
      </c>
      <c r="D2253">
        <v>100</v>
      </c>
      <c r="E2253">
        <v>0</v>
      </c>
      <c r="F2253">
        <v>13000</v>
      </c>
      <c r="G2253">
        <v>1000</v>
      </c>
      <c r="H2253">
        <v>2000</v>
      </c>
      <c r="I2253">
        <v>400</v>
      </c>
      <c r="J2253">
        <v>10</v>
      </c>
      <c r="K2253">
        <v>10</v>
      </c>
      <c r="L2253">
        <v>100</v>
      </c>
      <c r="M2253">
        <v>1800</v>
      </c>
      <c r="N2253">
        <v>25203</v>
      </c>
      <c r="O2253">
        <v>100000</v>
      </c>
      <c r="P2253">
        <v>0</v>
      </c>
      <c r="Q2253">
        <v>0</v>
      </c>
      <c r="R2253">
        <v>0</v>
      </c>
    </row>
    <row r="2254" spans="1:18" x14ac:dyDescent="0.25">
      <c r="A2254" s="3">
        <v>44657</v>
      </c>
      <c r="B2254">
        <v>4000</v>
      </c>
      <c r="C2254">
        <v>500</v>
      </c>
      <c r="D2254">
        <v>100</v>
      </c>
      <c r="E2254">
        <v>0</v>
      </c>
      <c r="F2254">
        <v>13000</v>
      </c>
      <c r="G2254">
        <v>1000</v>
      </c>
      <c r="H2254">
        <v>2000</v>
      </c>
      <c r="I2254">
        <v>400</v>
      </c>
      <c r="J2254">
        <v>10</v>
      </c>
      <c r="K2254">
        <v>10</v>
      </c>
      <c r="L2254">
        <v>100</v>
      </c>
      <c r="M2254">
        <v>1800</v>
      </c>
      <c r="N2254">
        <v>25203</v>
      </c>
      <c r="O2254">
        <v>100000</v>
      </c>
      <c r="P2254">
        <v>0</v>
      </c>
      <c r="Q2254">
        <v>0</v>
      </c>
      <c r="R2254">
        <v>0</v>
      </c>
    </row>
    <row r="2255" spans="1:18" x14ac:dyDescent="0.25">
      <c r="A2255" s="3">
        <v>44658</v>
      </c>
      <c r="B2255">
        <v>4000</v>
      </c>
      <c r="C2255">
        <v>500</v>
      </c>
      <c r="D2255">
        <v>100</v>
      </c>
      <c r="E2255">
        <v>0</v>
      </c>
      <c r="F2255">
        <v>13000</v>
      </c>
      <c r="G2255">
        <v>1000</v>
      </c>
      <c r="H2255">
        <v>2000</v>
      </c>
      <c r="I2255">
        <v>400</v>
      </c>
      <c r="J2255">
        <v>10</v>
      </c>
      <c r="K2255">
        <v>10</v>
      </c>
      <c r="L2255">
        <v>100</v>
      </c>
      <c r="M2255">
        <v>1800</v>
      </c>
      <c r="N2255">
        <v>25203</v>
      </c>
      <c r="O2255">
        <v>100000</v>
      </c>
      <c r="P2255">
        <v>0</v>
      </c>
      <c r="Q2255">
        <v>0</v>
      </c>
      <c r="R2255">
        <v>0</v>
      </c>
    </row>
    <row r="2256" spans="1:18" x14ac:dyDescent="0.25">
      <c r="A2256" s="3">
        <v>44659</v>
      </c>
      <c r="B2256">
        <v>4000</v>
      </c>
      <c r="C2256">
        <v>500</v>
      </c>
      <c r="D2256">
        <v>100</v>
      </c>
      <c r="E2256">
        <v>0</v>
      </c>
      <c r="F2256">
        <v>13000</v>
      </c>
      <c r="G2256">
        <v>1000</v>
      </c>
      <c r="H2256">
        <v>2000</v>
      </c>
      <c r="I2256">
        <v>400</v>
      </c>
      <c r="J2256">
        <v>10</v>
      </c>
      <c r="K2256">
        <v>10</v>
      </c>
      <c r="L2256">
        <v>100</v>
      </c>
      <c r="M2256">
        <v>1800</v>
      </c>
      <c r="N2256">
        <v>25203</v>
      </c>
      <c r="O2256">
        <v>100000</v>
      </c>
      <c r="P2256">
        <v>0</v>
      </c>
      <c r="Q2256">
        <v>0</v>
      </c>
      <c r="R2256">
        <v>0</v>
      </c>
    </row>
    <row r="2257" spans="1:18" x14ac:dyDescent="0.25">
      <c r="A2257" s="3">
        <v>44662</v>
      </c>
      <c r="B2257">
        <v>4000</v>
      </c>
      <c r="C2257">
        <v>500</v>
      </c>
      <c r="D2257">
        <v>100</v>
      </c>
      <c r="E2257">
        <v>0</v>
      </c>
      <c r="F2257">
        <v>13000</v>
      </c>
      <c r="G2257">
        <v>1000</v>
      </c>
      <c r="H2257">
        <v>2000</v>
      </c>
      <c r="I2257">
        <v>400</v>
      </c>
      <c r="J2257">
        <v>10</v>
      </c>
      <c r="K2257">
        <v>10</v>
      </c>
      <c r="L2257">
        <v>100</v>
      </c>
      <c r="M2257">
        <v>1800</v>
      </c>
      <c r="N2257">
        <v>25203</v>
      </c>
      <c r="O2257">
        <v>100000</v>
      </c>
      <c r="P2257">
        <v>0</v>
      </c>
      <c r="Q2257">
        <v>0</v>
      </c>
      <c r="R2257">
        <v>0</v>
      </c>
    </row>
    <row r="2258" spans="1:18" x14ac:dyDescent="0.25">
      <c r="A2258" s="3">
        <v>44663</v>
      </c>
      <c r="B2258">
        <v>4000</v>
      </c>
      <c r="C2258">
        <v>500</v>
      </c>
      <c r="D2258">
        <v>100</v>
      </c>
      <c r="E2258">
        <v>0</v>
      </c>
      <c r="F2258">
        <v>13000</v>
      </c>
      <c r="G2258">
        <v>1000</v>
      </c>
      <c r="H2258">
        <v>2000</v>
      </c>
      <c r="I2258">
        <v>400</v>
      </c>
      <c r="J2258">
        <v>10</v>
      </c>
      <c r="K2258">
        <v>10</v>
      </c>
      <c r="L2258">
        <v>100</v>
      </c>
      <c r="M2258">
        <v>1800</v>
      </c>
      <c r="N2258">
        <v>25203</v>
      </c>
      <c r="O2258">
        <v>100000</v>
      </c>
      <c r="P2258">
        <v>0</v>
      </c>
      <c r="Q2258">
        <v>0</v>
      </c>
      <c r="R2258">
        <v>0</v>
      </c>
    </row>
    <row r="2259" spans="1:18" x14ac:dyDescent="0.25">
      <c r="A2259" s="3">
        <v>44664</v>
      </c>
      <c r="B2259">
        <v>4000</v>
      </c>
      <c r="C2259">
        <v>500</v>
      </c>
      <c r="D2259">
        <v>100</v>
      </c>
      <c r="E2259">
        <v>0</v>
      </c>
      <c r="F2259">
        <v>13000</v>
      </c>
      <c r="G2259">
        <v>1000</v>
      </c>
      <c r="H2259">
        <v>2000</v>
      </c>
      <c r="I2259">
        <v>400</v>
      </c>
      <c r="J2259">
        <v>10</v>
      </c>
      <c r="K2259">
        <v>10</v>
      </c>
      <c r="L2259">
        <v>100</v>
      </c>
      <c r="M2259">
        <v>1800</v>
      </c>
      <c r="N2259">
        <v>25203</v>
      </c>
      <c r="O2259">
        <v>100000</v>
      </c>
      <c r="P2259">
        <v>0</v>
      </c>
      <c r="Q2259">
        <v>0</v>
      </c>
      <c r="R2259">
        <v>0</v>
      </c>
    </row>
    <row r="2260" spans="1:18" x14ac:dyDescent="0.25">
      <c r="A2260" s="3">
        <v>44665</v>
      </c>
      <c r="B2260">
        <v>4000</v>
      </c>
      <c r="C2260">
        <v>500</v>
      </c>
      <c r="D2260">
        <v>100</v>
      </c>
      <c r="E2260">
        <v>0</v>
      </c>
      <c r="F2260">
        <v>13000</v>
      </c>
      <c r="G2260">
        <v>1000</v>
      </c>
      <c r="H2260">
        <v>2000</v>
      </c>
      <c r="I2260">
        <v>400</v>
      </c>
      <c r="J2260">
        <v>10</v>
      </c>
      <c r="K2260">
        <v>10</v>
      </c>
      <c r="L2260">
        <v>100</v>
      </c>
      <c r="M2260">
        <v>1800</v>
      </c>
      <c r="N2260">
        <v>25203</v>
      </c>
      <c r="O2260">
        <v>100000</v>
      </c>
      <c r="P2260">
        <v>0</v>
      </c>
      <c r="Q2260">
        <v>0</v>
      </c>
      <c r="R2260">
        <v>0</v>
      </c>
    </row>
    <row r="2261" spans="1:18" x14ac:dyDescent="0.25">
      <c r="A2261" s="3">
        <v>44666</v>
      </c>
      <c r="B2261">
        <v>4000</v>
      </c>
      <c r="C2261">
        <v>500</v>
      </c>
      <c r="D2261">
        <v>100</v>
      </c>
      <c r="E2261">
        <v>0</v>
      </c>
      <c r="F2261">
        <v>13000</v>
      </c>
      <c r="G2261">
        <v>1000</v>
      </c>
      <c r="H2261">
        <v>2000</v>
      </c>
      <c r="I2261">
        <v>400</v>
      </c>
      <c r="J2261">
        <v>10</v>
      </c>
      <c r="K2261">
        <v>10</v>
      </c>
      <c r="L2261">
        <v>100</v>
      </c>
      <c r="M2261">
        <v>1800</v>
      </c>
      <c r="N2261">
        <v>25203</v>
      </c>
      <c r="O2261">
        <v>100000</v>
      </c>
      <c r="P2261">
        <v>0</v>
      </c>
      <c r="Q2261">
        <v>0</v>
      </c>
      <c r="R2261">
        <v>0</v>
      </c>
    </row>
    <row r="2262" spans="1:18" x14ac:dyDescent="0.25">
      <c r="A2262" s="3">
        <v>44669</v>
      </c>
      <c r="B2262">
        <v>4000</v>
      </c>
      <c r="C2262">
        <v>500</v>
      </c>
      <c r="D2262">
        <v>100</v>
      </c>
      <c r="E2262">
        <v>0</v>
      </c>
      <c r="F2262">
        <v>13000</v>
      </c>
      <c r="G2262">
        <v>1000</v>
      </c>
      <c r="H2262">
        <v>2000</v>
      </c>
      <c r="I2262">
        <v>400</v>
      </c>
      <c r="J2262">
        <v>10</v>
      </c>
      <c r="K2262">
        <v>10</v>
      </c>
      <c r="L2262">
        <v>100</v>
      </c>
      <c r="M2262">
        <v>1800</v>
      </c>
      <c r="N2262">
        <v>25203</v>
      </c>
      <c r="O2262">
        <v>100000</v>
      </c>
      <c r="P2262">
        <v>0</v>
      </c>
      <c r="Q2262">
        <v>0</v>
      </c>
      <c r="R2262">
        <v>0</v>
      </c>
    </row>
    <row r="2263" spans="1:18" x14ac:dyDescent="0.25">
      <c r="A2263" s="3">
        <v>44670</v>
      </c>
      <c r="B2263">
        <v>4000</v>
      </c>
      <c r="C2263">
        <v>500</v>
      </c>
      <c r="D2263">
        <v>100</v>
      </c>
      <c r="E2263">
        <v>0</v>
      </c>
      <c r="F2263">
        <v>13000</v>
      </c>
      <c r="G2263">
        <v>1000</v>
      </c>
      <c r="H2263">
        <v>2000</v>
      </c>
      <c r="I2263">
        <v>400</v>
      </c>
      <c r="J2263">
        <v>10</v>
      </c>
      <c r="K2263">
        <v>10</v>
      </c>
      <c r="L2263">
        <v>100</v>
      </c>
      <c r="M2263">
        <v>1800</v>
      </c>
      <c r="N2263">
        <v>25203</v>
      </c>
      <c r="O2263">
        <v>100000</v>
      </c>
      <c r="P2263">
        <v>0</v>
      </c>
      <c r="Q2263">
        <v>0</v>
      </c>
      <c r="R2263">
        <v>0</v>
      </c>
    </row>
    <row r="2264" spans="1:18" x14ac:dyDescent="0.25">
      <c r="A2264" s="3">
        <v>44671</v>
      </c>
      <c r="B2264">
        <v>4000</v>
      </c>
      <c r="C2264">
        <v>500</v>
      </c>
      <c r="D2264">
        <v>100</v>
      </c>
      <c r="E2264">
        <v>0</v>
      </c>
      <c r="F2264">
        <v>13000</v>
      </c>
      <c r="G2264">
        <v>1000</v>
      </c>
      <c r="H2264">
        <v>2000</v>
      </c>
      <c r="I2264">
        <v>400</v>
      </c>
      <c r="J2264">
        <v>10</v>
      </c>
      <c r="K2264">
        <v>10</v>
      </c>
      <c r="L2264">
        <v>100</v>
      </c>
      <c r="M2264">
        <v>1800</v>
      </c>
      <c r="N2264">
        <v>25203</v>
      </c>
      <c r="O2264">
        <v>100000</v>
      </c>
      <c r="P2264">
        <v>0</v>
      </c>
      <c r="Q2264">
        <v>0</v>
      </c>
      <c r="R2264">
        <v>0</v>
      </c>
    </row>
    <row r="2265" spans="1:18" x14ac:dyDescent="0.25">
      <c r="A2265" s="3">
        <v>44672</v>
      </c>
      <c r="B2265">
        <v>4000</v>
      </c>
      <c r="C2265">
        <v>500</v>
      </c>
      <c r="D2265">
        <v>100</v>
      </c>
      <c r="E2265">
        <v>0</v>
      </c>
      <c r="F2265">
        <v>13000</v>
      </c>
      <c r="G2265">
        <v>1000</v>
      </c>
      <c r="H2265">
        <v>2000</v>
      </c>
      <c r="I2265">
        <v>400</v>
      </c>
      <c r="J2265">
        <v>10</v>
      </c>
      <c r="K2265">
        <v>10</v>
      </c>
      <c r="L2265">
        <v>100</v>
      </c>
      <c r="M2265">
        <v>1800</v>
      </c>
      <c r="N2265">
        <v>25203</v>
      </c>
      <c r="O2265">
        <v>100000</v>
      </c>
      <c r="P2265">
        <v>0</v>
      </c>
      <c r="Q2265">
        <v>0</v>
      </c>
      <c r="R2265">
        <v>0</v>
      </c>
    </row>
    <row r="2266" spans="1:18" x14ac:dyDescent="0.25">
      <c r="A2266" s="3">
        <v>44673</v>
      </c>
      <c r="B2266">
        <v>4000</v>
      </c>
      <c r="C2266">
        <v>500</v>
      </c>
      <c r="D2266">
        <v>100</v>
      </c>
      <c r="E2266">
        <v>0</v>
      </c>
      <c r="F2266">
        <v>13000</v>
      </c>
      <c r="G2266">
        <v>1000</v>
      </c>
      <c r="H2266">
        <v>2000</v>
      </c>
      <c r="I2266">
        <v>400</v>
      </c>
      <c r="J2266">
        <v>10</v>
      </c>
      <c r="K2266">
        <v>10</v>
      </c>
      <c r="L2266">
        <v>100</v>
      </c>
      <c r="M2266">
        <v>1800</v>
      </c>
      <c r="N2266">
        <v>25203</v>
      </c>
      <c r="O2266">
        <v>100000</v>
      </c>
      <c r="P2266">
        <v>0</v>
      </c>
      <c r="Q2266">
        <v>0</v>
      </c>
      <c r="R2266">
        <v>0</v>
      </c>
    </row>
    <row r="2267" spans="1:18" x14ac:dyDescent="0.25">
      <c r="A2267" s="3">
        <v>44676</v>
      </c>
      <c r="B2267">
        <v>4000</v>
      </c>
      <c r="C2267">
        <v>500</v>
      </c>
      <c r="D2267">
        <v>100</v>
      </c>
      <c r="E2267">
        <v>0</v>
      </c>
      <c r="F2267">
        <v>13000</v>
      </c>
      <c r="G2267">
        <v>1000</v>
      </c>
      <c r="H2267">
        <v>2000</v>
      </c>
      <c r="I2267">
        <v>400</v>
      </c>
      <c r="J2267">
        <v>10</v>
      </c>
      <c r="K2267">
        <v>10</v>
      </c>
      <c r="L2267">
        <v>100</v>
      </c>
      <c r="M2267">
        <v>1800</v>
      </c>
      <c r="N2267">
        <v>25203</v>
      </c>
      <c r="O2267">
        <v>100000</v>
      </c>
      <c r="P2267">
        <v>0</v>
      </c>
      <c r="Q2267">
        <v>0</v>
      </c>
      <c r="R2267">
        <v>0</v>
      </c>
    </row>
    <row r="2268" spans="1:18" x14ac:dyDescent="0.25">
      <c r="A2268" s="3">
        <v>44677</v>
      </c>
      <c r="B2268">
        <v>4000</v>
      </c>
      <c r="C2268">
        <v>500</v>
      </c>
      <c r="D2268">
        <v>100</v>
      </c>
      <c r="E2268">
        <v>0</v>
      </c>
      <c r="F2268">
        <v>13000</v>
      </c>
      <c r="G2268">
        <v>1000</v>
      </c>
      <c r="H2268">
        <v>2000</v>
      </c>
      <c r="I2268">
        <v>400</v>
      </c>
      <c r="J2268">
        <v>10</v>
      </c>
      <c r="K2268">
        <v>10</v>
      </c>
      <c r="L2268">
        <v>100</v>
      </c>
      <c r="M2268">
        <v>1800</v>
      </c>
      <c r="N2268">
        <v>25203</v>
      </c>
      <c r="O2268">
        <v>100000</v>
      </c>
      <c r="P2268">
        <v>0</v>
      </c>
      <c r="Q2268">
        <v>0</v>
      </c>
      <c r="R2268">
        <v>0</v>
      </c>
    </row>
    <row r="2269" spans="1:18" x14ac:dyDescent="0.25">
      <c r="A2269" s="3">
        <v>44678</v>
      </c>
      <c r="B2269">
        <v>4000</v>
      </c>
      <c r="C2269">
        <v>500</v>
      </c>
      <c r="D2269">
        <v>100</v>
      </c>
      <c r="E2269">
        <v>0</v>
      </c>
      <c r="F2269">
        <v>13000</v>
      </c>
      <c r="G2269">
        <v>1000</v>
      </c>
      <c r="H2269">
        <v>2000</v>
      </c>
      <c r="I2269">
        <v>400</v>
      </c>
      <c r="J2269">
        <v>10</v>
      </c>
      <c r="K2269">
        <v>10</v>
      </c>
      <c r="L2269">
        <v>100</v>
      </c>
      <c r="M2269">
        <v>1800</v>
      </c>
      <c r="N2269">
        <v>25203</v>
      </c>
      <c r="O2269">
        <v>100000</v>
      </c>
      <c r="P2269">
        <v>0</v>
      </c>
      <c r="Q2269">
        <v>0</v>
      </c>
      <c r="R2269">
        <v>0</v>
      </c>
    </row>
    <row r="2270" spans="1:18" x14ac:dyDescent="0.25">
      <c r="A2270" s="3">
        <v>44679</v>
      </c>
      <c r="B2270">
        <v>4000</v>
      </c>
      <c r="C2270">
        <v>500</v>
      </c>
      <c r="D2270">
        <v>100</v>
      </c>
      <c r="E2270">
        <v>0</v>
      </c>
      <c r="F2270">
        <v>13000</v>
      </c>
      <c r="G2270">
        <v>1000</v>
      </c>
      <c r="H2270">
        <v>2000</v>
      </c>
      <c r="I2270">
        <v>400</v>
      </c>
      <c r="J2270">
        <v>10</v>
      </c>
      <c r="K2270">
        <v>10</v>
      </c>
      <c r="L2270">
        <v>100</v>
      </c>
      <c r="M2270">
        <v>1800</v>
      </c>
      <c r="N2270">
        <v>25203</v>
      </c>
      <c r="O2270">
        <v>100000</v>
      </c>
      <c r="P2270">
        <v>0</v>
      </c>
      <c r="Q2270">
        <v>0</v>
      </c>
      <c r="R2270">
        <v>0</v>
      </c>
    </row>
    <row r="2271" spans="1:18" x14ac:dyDescent="0.25">
      <c r="A2271" s="3">
        <v>44680</v>
      </c>
      <c r="B2271">
        <v>4000</v>
      </c>
      <c r="C2271">
        <v>500</v>
      </c>
      <c r="D2271">
        <v>100</v>
      </c>
      <c r="E2271">
        <v>0</v>
      </c>
      <c r="F2271">
        <v>13000</v>
      </c>
      <c r="G2271">
        <v>1000</v>
      </c>
      <c r="H2271">
        <v>2000</v>
      </c>
      <c r="I2271">
        <v>400</v>
      </c>
      <c r="J2271">
        <v>10</v>
      </c>
      <c r="K2271">
        <v>10</v>
      </c>
      <c r="L2271">
        <v>100</v>
      </c>
      <c r="M2271">
        <v>1800</v>
      </c>
      <c r="N2271">
        <v>25203</v>
      </c>
      <c r="O2271">
        <v>100000</v>
      </c>
      <c r="P2271">
        <v>0</v>
      </c>
      <c r="Q2271">
        <v>0</v>
      </c>
      <c r="R2271">
        <v>0</v>
      </c>
    </row>
    <row r="2272" spans="1:18" x14ac:dyDescent="0.25">
      <c r="A2272" s="3">
        <v>44683</v>
      </c>
      <c r="B2272">
        <v>4000</v>
      </c>
      <c r="C2272">
        <v>500</v>
      </c>
      <c r="D2272">
        <v>100</v>
      </c>
      <c r="E2272">
        <v>0</v>
      </c>
      <c r="F2272">
        <v>13000</v>
      </c>
      <c r="G2272">
        <v>1000</v>
      </c>
      <c r="H2272">
        <v>2000</v>
      </c>
      <c r="I2272">
        <v>400</v>
      </c>
      <c r="J2272">
        <v>10</v>
      </c>
      <c r="K2272">
        <v>10</v>
      </c>
      <c r="L2272">
        <v>100</v>
      </c>
      <c r="M2272">
        <v>1800</v>
      </c>
      <c r="N2272">
        <v>25203</v>
      </c>
      <c r="O2272">
        <v>100000</v>
      </c>
      <c r="P2272">
        <v>0</v>
      </c>
      <c r="Q2272">
        <v>0</v>
      </c>
      <c r="R2272">
        <v>0</v>
      </c>
    </row>
    <row r="2273" spans="1:18" x14ac:dyDescent="0.25">
      <c r="A2273" s="3">
        <v>44684</v>
      </c>
      <c r="B2273">
        <v>4000</v>
      </c>
      <c r="C2273">
        <v>500</v>
      </c>
      <c r="D2273">
        <v>100</v>
      </c>
      <c r="E2273">
        <v>0</v>
      </c>
      <c r="F2273">
        <v>13000</v>
      </c>
      <c r="G2273">
        <v>1000</v>
      </c>
      <c r="H2273">
        <v>2000</v>
      </c>
      <c r="I2273">
        <v>400</v>
      </c>
      <c r="J2273">
        <v>10</v>
      </c>
      <c r="K2273">
        <v>10</v>
      </c>
      <c r="L2273">
        <v>100</v>
      </c>
      <c r="M2273">
        <v>1800</v>
      </c>
      <c r="N2273">
        <v>25203</v>
      </c>
      <c r="O2273">
        <v>100000</v>
      </c>
      <c r="P2273">
        <v>0</v>
      </c>
      <c r="Q2273">
        <v>0</v>
      </c>
      <c r="R2273">
        <v>0</v>
      </c>
    </row>
    <row r="2274" spans="1:18" x14ac:dyDescent="0.25">
      <c r="A2274" s="3">
        <v>44685</v>
      </c>
      <c r="B2274">
        <v>4000</v>
      </c>
      <c r="C2274">
        <v>500</v>
      </c>
      <c r="D2274">
        <v>100</v>
      </c>
      <c r="E2274">
        <v>0</v>
      </c>
      <c r="F2274">
        <v>13000</v>
      </c>
      <c r="G2274">
        <v>1000</v>
      </c>
      <c r="H2274">
        <v>2000</v>
      </c>
      <c r="I2274">
        <v>400</v>
      </c>
      <c r="J2274">
        <v>10</v>
      </c>
      <c r="K2274">
        <v>10</v>
      </c>
      <c r="L2274">
        <v>100</v>
      </c>
      <c r="M2274">
        <v>1800</v>
      </c>
      <c r="N2274">
        <v>25203</v>
      </c>
      <c r="O2274">
        <v>100000</v>
      </c>
      <c r="P2274">
        <v>0</v>
      </c>
      <c r="Q2274">
        <v>0</v>
      </c>
      <c r="R2274">
        <v>0</v>
      </c>
    </row>
    <row r="2275" spans="1:18" x14ac:dyDescent="0.25">
      <c r="A2275" s="3">
        <v>44686</v>
      </c>
      <c r="B2275">
        <v>4000</v>
      </c>
      <c r="C2275">
        <v>500</v>
      </c>
      <c r="D2275">
        <v>100</v>
      </c>
      <c r="E2275">
        <v>0</v>
      </c>
      <c r="F2275">
        <v>13000</v>
      </c>
      <c r="G2275">
        <v>1000</v>
      </c>
      <c r="H2275">
        <v>2000</v>
      </c>
      <c r="I2275">
        <v>400</v>
      </c>
      <c r="J2275">
        <v>10</v>
      </c>
      <c r="K2275">
        <v>10</v>
      </c>
      <c r="L2275">
        <v>100</v>
      </c>
      <c r="M2275">
        <v>1800</v>
      </c>
      <c r="N2275">
        <v>25203</v>
      </c>
      <c r="O2275">
        <v>100000</v>
      </c>
      <c r="P2275">
        <v>0</v>
      </c>
      <c r="Q2275">
        <v>0</v>
      </c>
      <c r="R2275">
        <v>0</v>
      </c>
    </row>
    <row r="2276" spans="1:18" x14ac:dyDescent="0.25">
      <c r="A2276" s="3">
        <v>44687</v>
      </c>
      <c r="B2276">
        <v>4000</v>
      </c>
      <c r="C2276">
        <v>500</v>
      </c>
      <c r="D2276">
        <v>100</v>
      </c>
      <c r="E2276">
        <v>0</v>
      </c>
      <c r="F2276">
        <v>13000</v>
      </c>
      <c r="G2276">
        <v>1000</v>
      </c>
      <c r="H2276">
        <v>2000</v>
      </c>
      <c r="I2276">
        <v>400</v>
      </c>
      <c r="J2276">
        <v>10</v>
      </c>
      <c r="K2276">
        <v>10</v>
      </c>
      <c r="L2276">
        <v>100</v>
      </c>
      <c r="M2276">
        <v>1800</v>
      </c>
      <c r="N2276">
        <v>25203</v>
      </c>
      <c r="O2276">
        <v>100000</v>
      </c>
      <c r="P2276">
        <v>0</v>
      </c>
      <c r="Q2276">
        <v>0</v>
      </c>
      <c r="R2276">
        <v>0</v>
      </c>
    </row>
    <row r="2277" spans="1:18" x14ac:dyDescent="0.25">
      <c r="A2277" s="3">
        <v>44690</v>
      </c>
      <c r="B2277">
        <v>4000</v>
      </c>
      <c r="C2277">
        <v>500</v>
      </c>
      <c r="D2277">
        <v>100</v>
      </c>
      <c r="E2277">
        <v>0</v>
      </c>
      <c r="F2277">
        <v>13000</v>
      </c>
      <c r="G2277">
        <v>1000</v>
      </c>
      <c r="H2277">
        <v>2000</v>
      </c>
      <c r="I2277">
        <v>400</v>
      </c>
      <c r="J2277">
        <v>10</v>
      </c>
      <c r="K2277">
        <v>10</v>
      </c>
      <c r="L2277">
        <v>100</v>
      </c>
      <c r="M2277">
        <v>1800</v>
      </c>
      <c r="N2277">
        <v>25203</v>
      </c>
      <c r="O2277">
        <v>100000</v>
      </c>
      <c r="P2277">
        <v>0</v>
      </c>
      <c r="Q2277">
        <v>0</v>
      </c>
      <c r="R2277">
        <v>0</v>
      </c>
    </row>
    <row r="2278" spans="1:18" x14ac:dyDescent="0.25">
      <c r="A2278" s="3">
        <v>44691</v>
      </c>
      <c r="B2278">
        <v>4000</v>
      </c>
      <c r="C2278">
        <v>500</v>
      </c>
      <c r="D2278">
        <v>100</v>
      </c>
      <c r="E2278">
        <v>0</v>
      </c>
      <c r="F2278">
        <v>13000</v>
      </c>
      <c r="G2278">
        <v>1000</v>
      </c>
      <c r="H2278">
        <v>2000</v>
      </c>
      <c r="I2278">
        <v>400</v>
      </c>
      <c r="J2278">
        <v>10</v>
      </c>
      <c r="K2278">
        <v>10</v>
      </c>
      <c r="L2278">
        <v>100</v>
      </c>
      <c r="M2278">
        <v>1800</v>
      </c>
      <c r="N2278">
        <v>25203</v>
      </c>
      <c r="O2278">
        <v>100000</v>
      </c>
      <c r="P2278">
        <v>0</v>
      </c>
      <c r="Q2278">
        <v>0</v>
      </c>
      <c r="R2278">
        <v>0</v>
      </c>
    </row>
    <row r="2279" spans="1:18" x14ac:dyDescent="0.25">
      <c r="A2279" s="3">
        <v>44692</v>
      </c>
      <c r="B2279">
        <v>4000</v>
      </c>
      <c r="C2279">
        <v>500</v>
      </c>
      <c r="D2279">
        <v>100</v>
      </c>
      <c r="E2279">
        <v>0</v>
      </c>
      <c r="F2279">
        <v>13000</v>
      </c>
      <c r="G2279">
        <v>1000</v>
      </c>
      <c r="H2279">
        <v>2000</v>
      </c>
      <c r="I2279">
        <v>400</v>
      </c>
      <c r="J2279">
        <v>10</v>
      </c>
      <c r="K2279">
        <v>10</v>
      </c>
      <c r="L2279">
        <v>100</v>
      </c>
      <c r="M2279">
        <v>1800</v>
      </c>
      <c r="N2279">
        <v>25203</v>
      </c>
      <c r="O2279">
        <v>100000</v>
      </c>
      <c r="P2279">
        <v>0</v>
      </c>
      <c r="Q2279">
        <v>0</v>
      </c>
      <c r="R2279">
        <v>0</v>
      </c>
    </row>
    <row r="2280" spans="1:18" x14ac:dyDescent="0.25">
      <c r="A2280" s="3">
        <v>44693</v>
      </c>
      <c r="B2280">
        <v>4000</v>
      </c>
      <c r="C2280">
        <v>500</v>
      </c>
      <c r="D2280">
        <v>100</v>
      </c>
      <c r="E2280">
        <v>0</v>
      </c>
      <c r="F2280">
        <v>13000</v>
      </c>
      <c r="G2280">
        <v>1000</v>
      </c>
      <c r="H2280">
        <v>2000</v>
      </c>
      <c r="I2280">
        <v>400</v>
      </c>
      <c r="J2280">
        <v>10</v>
      </c>
      <c r="K2280">
        <v>10</v>
      </c>
      <c r="L2280">
        <v>100</v>
      </c>
      <c r="M2280">
        <v>1800</v>
      </c>
      <c r="N2280">
        <v>25203</v>
      </c>
      <c r="O2280">
        <v>100000</v>
      </c>
      <c r="P2280">
        <v>0</v>
      </c>
      <c r="Q2280">
        <v>0</v>
      </c>
      <c r="R2280">
        <v>0</v>
      </c>
    </row>
    <row r="2281" spans="1:18" x14ac:dyDescent="0.25">
      <c r="A2281" s="3">
        <v>44694</v>
      </c>
      <c r="B2281">
        <v>4000</v>
      </c>
      <c r="C2281">
        <v>500</v>
      </c>
      <c r="D2281">
        <v>100</v>
      </c>
      <c r="E2281">
        <v>0</v>
      </c>
      <c r="F2281">
        <v>13000</v>
      </c>
      <c r="G2281">
        <v>1000</v>
      </c>
      <c r="H2281">
        <v>2000</v>
      </c>
      <c r="I2281">
        <v>400</v>
      </c>
      <c r="J2281">
        <v>10</v>
      </c>
      <c r="K2281">
        <v>10</v>
      </c>
      <c r="L2281">
        <v>100</v>
      </c>
      <c r="M2281">
        <v>1800</v>
      </c>
      <c r="N2281">
        <v>25203</v>
      </c>
      <c r="O2281">
        <v>100000</v>
      </c>
      <c r="P2281">
        <v>0</v>
      </c>
      <c r="Q2281">
        <v>0</v>
      </c>
      <c r="R2281">
        <v>0</v>
      </c>
    </row>
    <row r="2282" spans="1:18" x14ac:dyDescent="0.25">
      <c r="A2282" s="3">
        <v>44697</v>
      </c>
      <c r="B2282">
        <v>4000</v>
      </c>
      <c r="C2282">
        <v>500</v>
      </c>
      <c r="D2282">
        <v>100</v>
      </c>
      <c r="E2282">
        <v>0</v>
      </c>
      <c r="F2282">
        <v>13000</v>
      </c>
      <c r="G2282">
        <v>1000</v>
      </c>
      <c r="H2282">
        <v>2000</v>
      </c>
      <c r="I2282">
        <v>400</v>
      </c>
      <c r="J2282">
        <v>10</v>
      </c>
      <c r="K2282">
        <v>10</v>
      </c>
      <c r="L2282">
        <v>100</v>
      </c>
      <c r="M2282">
        <v>1800</v>
      </c>
      <c r="N2282">
        <v>25203</v>
      </c>
      <c r="O2282">
        <v>100000</v>
      </c>
      <c r="P2282">
        <v>0</v>
      </c>
      <c r="Q2282">
        <v>0</v>
      </c>
      <c r="R2282">
        <v>0</v>
      </c>
    </row>
    <row r="2283" spans="1:18" x14ac:dyDescent="0.25">
      <c r="A2283" s="3">
        <v>44698</v>
      </c>
      <c r="B2283">
        <v>4000</v>
      </c>
      <c r="C2283">
        <v>500</v>
      </c>
      <c r="D2283">
        <v>100</v>
      </c>
      <c r="E2283">
        <v>0</v>
      </c>
      <c r="F2283">
        <v>13000</v>
      </c>
      <c r="G2283">
        <v>1000</v>
      </c>
      <c r="H2283">
        <v>2000</v>
      </c>
      <c r="I2283">
        <v>400</v>
      </c>
      <c r="J2283">
        <v>10</v>
      </c>
      <c r="K2283">
        <v>10</v>
      </c>
      <c r="L2283">
        <v>100</v>
      </c>
      <c r="M2283">
        <v>1800</v>
      </c>
      <c r="N2283">
        <v>25203</v>
      </c>
      <c r="O2283">
        <v>100000</v>
      </c>
      <c r="P2283">
        <v>0</v>
      </c>
      <c r="Q2283">
        <v>0</v>
      </c>
      <c r="R2283">
        <v>0</v>
      </c>
    </row>
    <row r="2284" spans="1:18" x14ac:dyDescent="0.25">
      <c r="A2284" s="3">
        <v>44699</v>
      </c>
      <c r="B2284">
        <v>4000</v>
      </c>
      <c r="C2284">
        <v>500</v>
      </c>
      <c r="D2284">
        <v>100</v>
      </c>
      <c r="E2284">
        <v>0</v>
      </c>
      <c r="F2284">
        <v>13000</v>
      </c>
      <c r="G2284">
        <v>1000</v>
      </c>
      <c r="H2284">
        <v>2000</v>
      </c>
      <c r="I2284">
        <v>400</v>
      </c>
      <c r="J2284">
        <v>10</v>
      </c>
      <c r="K2284">
        <v>10</v>
      </c>
      <c r="L2284">
        <v>100</v>
      </c>
      <c r="M2284">
        <v>1800</v>
      </c>
      <c r="N2284">
        <v>25203</v>
      </c>
      <c r="O2284">
        <v>100000</v>
      </c>
      <c r="P2284">
        <v>0</v>
      </c>
      <c r="Q2284">
        <v>0</v>
      </c>
      <c r="R2284">
        <v>0</v>
      </c>
    </row>
    <row r="2285" spans="1:18" x14ac:dyDescent="0.25">
      <c r="A2285" s="3">
        <v>44700</v>
      </c>
      <c r="B2285">
        <v>4000</v>
      </c>
      <c r="C2285">
        <v>500</v>
      </c>
      <c r="D2285">
        <v>100</v>
      </c>
      <c r="E2285">
        <v>0</v>
      </c>
      <c r="F2285">
        <v>13000</v>
      </c>
      <c r="G2285">
        <v>1000</v>
      </c>
      <c r="H2285">
        <v>2000</v>
      </c>
      <c r="I2285">
        <v>400</v>
      </c>
      <c r="J2285">
        <v>10</v>
      </c>
      <c r="K2285">
        <v>10</v>
      </c>
      <c r="L2285">
        <v>100</v>
      </c>
      <c r="M2285">
        <v>1800</v>
      </c>
      <c r="N2285">
        <v>25203</v>
      </c>
      <c r="O2285">
        <v>100000</v>
      </c>
      <c r="P2285">
        <v>0</v>
      </c>
      <c r="Q2285">
        <v>0</v>
      </c>
      <c r="R2285">
        <v>0</v>
      </c>
    </row>
    <row r="2286" spans="1:18" x14ac:dyDescent="0.25">
      <c r="A2286" s="3">
        <v>44701</v>
      </c>
      <c r="B2286">
        <v>4000</v>
      </c>
      <c r="C2286">
        <v>500</v>
      </c>
      <c r="D2286">
        <v>100</v>
      </c>
      <c r="E2286">
        <v>0</v>
      </c>
      <c r="F2286">
        <v>13000</v>
      </c>
      <c r="G2286">
        <v>1000</v>
      </c>
      <c r="H2286">
        <v>2000</v>
      </c>
      <c r="I2286">
        <v>400</v>
      </c>
      <c r="J2286">
        <v>10</v>
      </c>
      <c r="K2286">
        <v>10</v>
      </c>
      <c r="L2286">
        <v>100</v>
      </c>
      <c r="M2286">
        <v>1800</v>
      </c>
      <c r="N2286">
        <v>25203</v>
      </c>
      <c r="O2286">
        <v>100000</v>
      </c>
      <c r="P2286">
        <v>0</v>
      </c>
      <c r="Q2286">
        <v>0</v>
      </c>
      <c r="R2286">
        <v>0</v>
      </c>
    </row>
    <row r="2287" spans="1:18" x14ac:dyDescent="0.25">
      <c r="A2287" s="3">
        <v>44704</v>
      </c>
      <c r="B2287">
        <v>4000</v>
      </c>
      <c r="C2287">
        <v>500</v>
      </c>
      <c r="D2287">
        <v>100</v>
      </c>
      <c r="E2287">
        <v>0</v>
      </c>
      <c r="F2287">
        <v>13000</v>
      </c>
      <c r="G2287">
        <v>1000</v>
      </c>
      <c r="H2287">
        <v>2000</v>
      </c>
      <c r="I2287">
        <v>400</v>
      </c>
      <c r="J2287">
        <v>10</v>
      </c>
      <c r="K2287">
        <v>10</v>
      </c>
      <c r="L2287">
        <v>100</v>
      </c>
      <c r="M2287">
        <v>1800</v>
      </c>
      <c r="N2287">
        <v>25203</v>
      </c>
      <c r="O2287">
        <v>100000</v>
      </c>
      <c r="P2287">
        <v>0</v>
      </c>
      <c r="Q2287">
        <v>0</v>
      </c>
      <c r="R2287">
        <v>0</v>
      </c>
    </row>
    <row r="2288" spans="1:18" x14ac:dyDescent="0.25">
      <c r="A2288" s="3">
        <v>44705</v>
      </c>
      <c r="B2288">
        <v>4000</v>
      </c>
      <c r="C2288">
        <v>500</v>
      </c>
      <c r="D2288">
        <v>100</v>
      </c>
      <c r="E2288">
        <v>0</v>
      </c>
      <c r="F2288">
        <v>13000</v>
      </c>
      <c r="G2288">
        <v>1000</v>
      </c>
      <c r="H2288">
        <v>2000</v>
      </c>
      <c r="I2288">
        <v>400</v>
      </c>
      <c r="J2288">
        <v>10</v>
      </c>
      <c r="K2288">
        <v>10</v>
      </c>
      <c r="L2288">
        <v>100</v>
      </c>
      <c r="M2288">
        <v>1800</v>
      </c>
      <c r="N2288">
        <v>25203</v>
      </c>
      <c r="O2288">
        <v>100000</v>
      </c>
      <c r="P2288">
        <v>0</v>
      </c>
      <c r="Q2288">
        <v>0</v>
      </c>
      <c r="R2288">
        <v>0</v>
      </c>
    </row>
    <row r="2289" spans="1:18" x14ac:dyDescent="0.25">
      <c r="A2289" s="3">
        <v>44706</v>
      </c>
      <c r="B2289">
        <v>4000</v>
      </c>
      <c r="C2289">
        <v>500</v>
      </c>
      <c r="D2289">
        <v>100</v>
      </c>
      <c r="E2289">
        <v>0</v>
      </c>
      <c r="F2289">
        <v>13000</v>
      </c>
      <c r="G2289">
        <v>1000</v>
      </c>
      <c r="H2289">
        <v>2000</v>
      </c>
      <c r="I2289">
        <v>400</v>
      </c>
      <c r="J2289">
        <v>10</v>
      </c>
      <c r="K2289">
        <v>10</v>
      </c>
      <c r="L2289">
        <v>100</v>
      </c>
      <c r="M2289">
        <v>1800</v>
      </c>
      <c r="N2289">
        <v>25203</v>
      </c>
      <c r="O2289">
        <v>100000</v>
      </c>
      <c r="P2289">
        <v>0</v>
      </c>
      <c r="Q2289">
        <v>0</v>
      </c>
      <c r="R2289">
        <v>0</v>
      </c>
    </row>
    <row r="2290" spans="1:18" x14ac:dyDescent="0.25">
      <c r="A2290" s="3">
        <v>44707</v>
      </c>
      <c r="B2290">
        <v>4000</v>
      </c>
      <c r="C2290">
        <v>500</v>
      </c>
      <c r="D2290">
        <v>100</v>
      </c>
      <c r="E2290">
        <v>0</v>
      </c>
      <c r="F2290">
        <v>13000</v>
      </c>
      <c r="G2290">
        <v>1000</v>
      </c>
      <c r="H2290">
        <v>2000</v>
      </c>
      <c r="I2290">
        <v>400</v>
      </c>
      <c r="J2290">
        <v>10</v>
      </c>
      <c r="K2290">
        <v>10</v>
      </c>
      <c r="L2290">
        <v>100</v>
      </c>
      <c r="M2290">
        <v>1800</v>
      </c>
      <c r="N2290">
        <v>25203</v>
      </c>
      <c r="O2290">
        <v>100000</v>
      </c>
      <c r="P2290">
        <v>0</v>
      </c>
      <c r="Q2290">
        <v>0</v>
      </c>
      <c r="R2290">
        <v>0</v>
      </c>
    </row>
    <row r="2291" spans="1:18" x14ac:dyDescent="0.25">
      <c r="A2291" s="3">
        <v>44708</v>
      </c>
      <c r="B2291">
        <v>4000</v>
      </c>
      <c r="C2291">
        <v>500</v>
      </c>
      <c r="D2291">
        <v>100</v>
      </c>
      <c r="E2291">
        <v>0</v>
      </c>
      <c r="F2291">
        <v>13000</v>
      </c>
      <c r="G2291">
        <v>1000</v>
      </c>
      <c r="H2291">
        <v>2000</v>
      </c>
      <c r="I2291">
        <v>400</v>
      </c>
      <c r="J2291">
        <v>10</v>
      </c>
      <c r="K2291">
        <v>10</v>
      </c>
      <c r="L2291">
        <v>100</v>
      </c>
      <c r="M2291">
        <v>1800</v>
      </c>
      <c r="N2291">
        <v>25203</v>
      </c>
      <c r="O2291">
        <v>100000</v>
      </c>
      <c r="P2291">
        <v>0</v>
      </c>
      <c r="Q2291">
        <v>0</v>
      </c>
      <c r="R2291">
        <v>0</v>
      </c>
    </row>
    <row r="2292" spans="1:18" x14ac:dyDescent="0.25">
      <c r="A2292" s="3">
        <v>44711</v>
      </c>
      <c r="B2292">
        <v>4000</v>
      </c>
      <c r="C2292">
        <v>500</v>
      </c>
      <c r="D2292">
        <v>100</v>
      </c>
      <c r="E2292">
        <v>0</v>
      </c>
      <c r="F2292">
        <v>13000</v>
      </c>
      <c r="G2292">
        <v>1000</v>
      </c>
      <c r="H2292">
        <v>2000</v>
      </c>
      <c r="I2292">
        <v>400</v>
      </c>
      <c r="J2292">
        <v>10</v>
      </c>
      <c r="K2292">
        <v>10</v>
      </c>
      <c r="L2292">
        <v>100</v>
      </c>
      <c r="M2292">
        <v>1800</v>
      </c>
      <c r="N2292">
        <v>25203</v>
      </c>
      <c r="O2292">
        <v>100000</v>
      </c>
      <c r="P2292">
        <v>0</v>
      </c>
      <c r="Q2292">
        <v>0</v>
      </c>
      <c r="R2292">
        <v>0</v>
      </c>
    </row>
    <row r="2293" spans="1:18" x14ac:dyDescent="0.25">
      <c r="A2293" s="3">
        <v>44712</v>
      </c>
      <c r="B2293">
        <v>4000</v>
      </c>
      <c r="C2293">
        <v>500</v>
      </c>
      <c r="D2293">
        <v>100</v>
      </c>
      <c r="E2293">
        <v>0</v>
      </c>
      <c r="F2293">
        <v>13000</v>
      </c>
      <c r="G2293">
        <v>1000</v>
      </c>
      <c r="H2293">
        <v>2000</v>
      </c>
      <c r="I2293">
        <v>400</v>
      </c>
      <c r="J2293">
        <v>10</v>
      </c>
      <c r="K2293">
        <v>10</v>
      </c>
      <c r="L2293">
        <v>100</v>
      </c>
      <c r="M2293">
        <v>1800</v>
      </c>
      <c r="N2293">
        <v>25203</v>
      </c>
      <c r="O2293">
        <v>100000</v>
      </c>
      <c r="P2293">
        <v>0</v>
      </c>
      <c r="Q2293">
        <v>0</v>
      </c>
      <c r="R2293">
        <v>0</v>
      </c>
    </row>
    <row r="2294" spans="1:18" x14ac:dyDescent="0.25">
      <c r="A2294" s="3">
        <v>44713</v>
      </c>
      <c r="B2294">
        <v>4000</v>
      </c>
      <c r="C2294">
        <v>500</v>
      </c>
      <c r="D2294">
        <v>100</v>
      </c>
      <c r="E2294">
        <v>0</v>
      </c>
      <c r="F2294">
        <v>13000</v>
      </c>
      <c r="G2294">
        <v>1000</v>
      </c>
      <c r="H2294">
        <v>2000</v>
      </c>
      <c r="I2294">
        <v>400</v>
      </c>
      <c r="J2294">
        <v>10</v>
      </c>
      <c r="K2294">
        <v>10</v>
      </c>
      <c r="L2294">
        <v>100</v>
      </c>
      <c r="M2294">
        <v>1800</v>
      </c>
      <c r="N2294">
        <v>25203</v>
      </c>
      <c r="O2294">
        <v>100000</v>
      </c>
      <c r="P2294">
        <v>0</v>
      </c>
      <c r="Q2294">
        <v>0</v>
      </c>
      <c r="R2294">
        <v>0</v>
      </c>
    </row>
    <row r="2295" spans="1:18" x14ac:dyDescent="0.25">
      <c r="A2295" s="3">
        <v>44714</v>
      </c>
      <c r="B2295">
        <v>4000</v>
      </c>
      <c r="C2295">
        <v>500</v>
      </c>
      <c r="D2295">
        <v>100</v>
      </c>
      <c r="E2295">
        <v>0</v>
      </c>
      <c r="F2295">
        <v>13000</v>
      </c>
      <c r="G2295">
        <v>1000</v>
      </c>
      <c r="H2295">
        <v>2000</v>
      </c>
      <c r="I2295">
        <v>400</v>
      </c>
      <c r="J2295">
        <v>10</v>
      </c>
      <c r="K2295">
        <v>10</v>
      </c>
      <c r="L2295">
        <v>100</v>
      </c>
      <c r="M2295">
        <v>1800</v>
      </c>
      <c r="N2295">
        <v>25203</v>
      </c>
      <c r="O2295">
        <v>100000</v>
      </c>
      <c r="P2295">
        <v>0</v>
      </c>
      <c r="Q2295">
        <v>0</v>
      </c>
      <c r="R2295">
        <v>0</v>
      </c>
    </row>
    <row r="2296" spans="1:18" x14ac:dyDescent="0.25">
      <c r="A2296" s="3">
        <v>44715</v>
      </c>
      <c r="B2296">
        <v>4000</v>
      </c>
      <c r="C2296">
        <v>500</v>
      </c>
      <c r="D2296">
        <v>100</v>
      </c>
      <c r="E2296">
        <v>0</v>
      </c>
      <c r="F2296">
        <v>13000</v>
      </c>
      <c r="G2296">
        <v>1000</v>
      </c>
      <c r="H2296">
        <v>2000</v>
      </c>
      <c r="I2296">
        <v>400</v>
      </c>
      <c r="J2296">
        <v>10</v>
      </c>
      <c r="K2296">
        <v>10</v>
      </c>
      <c r="L2296">
        <v>100</v>
      </c>
      <c r="M2296">
        <v>1800</v>
      </c>
      <c r="N2296">
        <v>25203</v>
      </c>
      <c r="O2296">
        <v>100000</v>
      </c>
      <c r="P2296">
        <v>0</v>
      </c>
      <c r="Q2296">
        <v>0</v>
      </c>
      <c r="R2296">
        <v>0</v>
      </c>
    </row>
    <row r="2297" spans="1:18" x14ac:dyDescent="0.25">
      <c r="A2297" s="3">
        <v>44718</v>
      </c>
      <c r="B2297">
        <v>4000</v>
      </c>
      <c r="C2297">
        <v>500</v>
      </c>
      <c r="D2297">
        <v>100</v>
      </c>
      <c r="E2297">
        <v>0</v>
      </c>
      <c r="F2297">
        <v>13000</v>
      </c>
      <c r="G2297">
        <v>1000</v>
      </c>
      <c r="H2297">
        <v>2000</v>
      </c>
      <c r="I2297">
        <v>400</v>
      </c>
      <c r="J2297">
        <v>10</v>
      </c>
      <c r="K2297">
        <v>10</v>
      </c>
      <c r="L2297">
        <v>100</v>
      </c>
      <c r="M2297">
        <v>1800</v>
      </c>
      <c r="N2297">
        <v>25203</v>
      </c>
      <c r="O2297">
        <v>100000</v>
      </c>
      <c r="P2297">
        <v>0</v>
      </c>
      <c r="Q2297">
        <v>0</v>
      </c>
      <c r="R2297">
        <v>0</v>
      </c>
    </row>
    <row r="2298" spans="1:18" x14ac:dyDescent="0.25">
      <c r="A2298" s="3">
        <v>44719</v>
      </c>
      <c r="B2298">
        <v>4000</v>
      </c>
      <c r="C2298">
        <v>500</v>
      </c>
      <c r="D2298">
        <v>100</v>
      </c>
      <c r="E2298">
        <v>0</v>
      </c>
      <c r="F2298">
        <v>13000</v>
      </c>
      <c r="G2298">
        <v>1000</v>
      </c>
      <c r="H2298">
        <v>2000</v>
      </c>
      <c r="I2298">
        <v>400</v>
      </c>
      <c r="J2298">
        <v>10</v>
      </c>
      <c r="K2298">
        <v>10</v>
      </c>
      <c r="L2298">
        <v>100</v>
      </c>
      <c r="M2298">
        <v>1800</v>
      </c>
      <c r="N2298">
        <v>25203</v>
      </c>
      <c r="O2298">
        <v>100000</v>
      </c>
      <c r="P2298">
        <v>0</v>
      </c>
      <c r="Q2298">
        <v>0</v>
      </c>
      <c r="R2298">
        <v>0</v>
      </c>
    </row>
    <row r="2299" spans="1:18" x14ac:dyDescent="0.25">
      <c r="A2299" s="3">
        <v>44720</v>
      </c>
      <c r="B2299">
        <v>4000</v>
      </c>
      <c r="C2299">
        <v>500</v>
      </c>
      <c r="D2299">
        <v>100</v>
      </c>
      <c r="E2299">
        <v>0</v>
      </c>
      <c r="F2299">
        <v>13000</v>
      </c>
      <c r="G2299">
        <v>1000</v>
      </c>
      <c r="H2299">
        <v>2000</v>
      </c>
      <c r="I2299">
        <v>400</v>
      </c>
      <c r="J2299">
        <v>10</v>
      </c>
      <c r="K2299">
        <v>10</v>
      </c>
      <c r="L2299">
        <v>100</v>
      </c>
      <c r="M2299">
        <v>1800</v>
      </c>
      <c r="N2299">
        <v>25203</v>
      </c>
      <c r="O2299">
        <v>100000</v>
      </c>
      <c r="P2299">
        <v>0</v>
      </c>
      <c r="Q2299">
        <v>0</v>
      </c>
      <c r="R2299">
        <v>0</v>
      </c>
    </row>
    <row r="2300" spans="1:18" x14ac:dyDescent="0.25">
      <c r="A2300" s="3">
        <v>44721</v>
      </c>
      <c r="B2300">
        <v>4000</v>
      </c>
      <c r="C2300">
        <v>500</v>
      </c>
      <c r="D2300">
        <v>100</v>
      </c>
      <c r="E2300">
        <v>0</v>
      </c>
      <c r="F2300">
        <v>13000</v>
      </c>
      <c r="G2300">
        <v>1000</v>
      </c>
      <c r="H2300">
        <v>2000</v>
      </c>
      <c r="I2300">
        <v>400</v>
      </c>
      <c r="J2300">
        <v>10</v>
      </c>
      <c r="K2300">
        <v>10</v>
      </c>
      <c r="L2300">
        <v>100</v>
      </c>
      <c r="M2300">
        <v>1800</v>
      </c>
      <c r="N2300">
        <v>25203</v>
      </c>
      <c r="O2300">
        <v>100000</v>
      </c>
      <c r="P2300">
        <v>0</v>
      </c>
      <c r="Q2300">
        <v>0</v>
      </c>
      <c r="R2300">
        <v>0</v>
      </c>
    </row>
    <row r="2301" spans="1:18" x14ac:dyDescent="0.25">
      <c r="A2301" s="3">
        <v>44722</v>
      </c>
      <c r="B2301">
        <v>4000</v>
      </c>
      <c r="C2301">
        <v>500</v>
      </c>
      <c r="D2301">
        <v>100</v>
      </c>
      <c r="E2301">
        <v>0</v>
      </c>
      <c r="F2301">
        <v>13000</v>
      </c>
      <c r="G2301">
        <v>1000</v>
      </c>
      <c r="H2301">
        <v>2000</v>
      </c>
      <c r="I2301">
        <v>400</v>
      </c>
      <c r="J2301">
        <v>10</v>
      </c>
      <c r="K2301">
        <v>10</v>
      </c>
      <c r="L2301">
        <v>100</v>
      </c>
      <c r="M2301">
        <v>1800</v>
      </c>
      <c r="N2301">
        <v>25203</v>
      </c>
      <c r="O2301">
        <v>100000</v>
      </c>
      <c r="P2301">
        <v>0</v>
      </c>
      <c r="Q2301">
        <v>0</v>
      </c>
      <c r="R2301">
        <v>0</v>
      </c>
    </row>
    <row r="2302" spans="1:18" x14ac:dyDescent="0.25">
      <c r="A2302" s="3">
        <v>44725</v>
      </c>
      <c r="B2302">
        <v>4000</v>
      </c>
      <c r="C2302">
        <v>500</v>
      </c>
      <c r="D2302">
        <v>100</v>
      </c>
      <c r="E2302">
        <v>0</v>
      </c>
      <c r="F2302">
        <v>13000</v>
      </c>
      <c r="G2302">
        <v>1000</v>
      </c>
      <c r="H2302">
        <v>2000</v>
      </c>
      <c r="I2302">
        <v>400</v>
      </c>
      <c r="J2302">
        <v>10</v>
      </c>
      <c r="K2302">
        <v>10</v>
      </c>
      <c r="L2302">
        <v>100</v>
      </c>
      <c r="M2302">
        <v>1800</v>
      </c>
      <c r="N2302">
        <v>25203</v>
      </c>
      <c r="O2302">
        <v>100000</v>
      </c>
      <c r="P2302">
        <v>0</v>
      </c>
      <c r="Q2302">
        <v>0</v>
      </c>
      <c r="R2302">
        <v>0</v>
      </c>
    </row>
    <row r="2303" spans="1:18" x14ac:dyDescent="0.25">
      <c r="A2303" s="3">
        <v>44726</v>
      </c>
      <c r="B2303">
        <v>4000</v>
      </c>
      <c r="C2303">
        <v>500</v>
      </c>
      <c r="D2303">
        <v>100</v>
      </c>
      <c r="E2303">
        <v>0</v>
      </c>
      <c r="F2303">
        <v>13000</v>
      </c>
      <c r="G2303">
        <v>1000</v>
      </c>
      <c r="H2303">
        <v>2000</v>
      </c>
      <c r="I2303">
        <v>400</v>
      </c>
      <c r="J2303">
        <v>10</v>
      </c>
      <c r="K2303">
        <v>10</v>
      </c>
      <c r="L2303">
        <v>100</v>
      </c>
      <c r="M2303">
        <v>1800</v>
      </c>
      <c r="N2303">
        <v>25203</v>
      </c>
      <c r="O2303">
        <v>100000</v>
      </c>
      <c r="P2303">
        <v>0</v>
      </c>
      <c r="Q2303">
        <v>0</v>
      </c>
      <c r="R2303">
        <v>0</v>
      </c>
    </row>
    <row r="2304" spans="1:18" x14ac:dyDescent="0.25">
      <c r="A2304" s="3">
        <v>44727</v>
      </c>
      <c r="B2304">
        <v>4000</v>
      </c>
      <c r="C2304">
        <v>500</v>
      </c>
      <c r="D2304">
        <v>100</v>
      </c>
      <c r="E2304">
        <v>0</v>
      </c>
      <c r="F2304">
        <v>13000</v>
      </c>
      <c r="G2304">
        <v>1000</v>
      </c>
      <c r="H2304">
        <v>2000</v>
      </c>
      <c r="I2304">
        <v>400</v>
      </c>
      <c r="J2304">
        <v>10</v>
      </c>
      <c r="K2304">
        <v>10</v>
      </c>
      <c r="L2304">
        <v>100</v>
      </c>
      <c r="M2304">
        <v>1800</v>
      </c>
      <c r="N2304">
        <v>25203</v>
      </c>
      <c r="O2304">
        <v>100000</v>
      </c>
      <c r="P2304">
        <v>0</v>
      </c>
      <c r="Q2304">
        <v>0</v>
      </c>
      <c r="R2304">
        <v>0</v>
      </c>
    </row>
    <row r="2305" spans="1:18" x14ac:dyDescent="0.25">
      <c r="A2305" s="3">
        <v>44728</v>
      </c>
      <c r="B2305">
        <v>4000</v>
      </c>
      <c r="C2305">
        <v>500</v>
      </c>
      <c r="D2305">
        <v>100</v>
      </c>
      <c r="E2305">
        <v>0</v>
      </c>
      <c r="F2305">
        <v>13000</v>
      </c>
      <c r="G2305">
        <v>1000</v>
      </c>
      <c r="H2305">
        <v>2000</v>
      </c>
      <c r="I2305">
        <v>400</v>
      </c>
      <c r="J2305">
        <v>10</v>
      </c>
      <c r="K2305">
        <v>10</v>
      </c>
      <c r="L2305">
        <v>100</v>
      </c>
      <c r="M2305">
        <v>1800</v>
      </c>
      <c r="N2305">
        <v>25203</v>
      </c>
      <c r="O2305">
        <v>100000</v>
      </c>
      <c r="P2305">
        <v>0</v>
      </c>
      <c r="Q2305">
        <v>0</v>
      </c>
      <c r="R2305">
        <v>0</v>
      </c>
    </row>
    <row r="2306" spans="1:18" x14ac:dyDescent="0.25">
      <c r="A2306" s="3">
        <v>44729</v>
      </c>
      <c r="B2306">
        <v>4000</v>
      </c>
      <c r="C2306">
        <v>500</v>
      </c>
      <c r="D2306">
        <v>100</v>
      </c>
      <c r="E2306">
        <v>0</v>
      </c>
      <c r="F2306">
        <v>13000</v>
      </c>
      <c r="G2306">
        <v>1000</v>
      </c>
      <c r="H2306">
        <v>2000</v>
      </c>
      <c r="I2306">
        <v>400</v>
      </c>
      <c r="J2306">
        <v>10</v>
      </c>
      <c r="K2306">
        <v>10</v>
      </c>
      <c r="L2306">
        <v>100</v>
      </c>
      <c r="M2306">
        <v>1800</v>
      </c>
      <c r="N2306">
        <v>25203</v>
      </c>
      <c r="O2306">
        <v>100000</v>
      </c>
      <c r="P2306">
        <v>0</v>
      </c>
      <c r="Q2306">
        <v>0</v>
      </c>
      <c r="R2306">
        <v>0</v>
      </c>
    </row>
    <row r="2307" spans="1:18" x14ac:dyDescent="0.25">
      <c r="A2307" s="3">
        <v>44732</v>
      </c>
      <c r="B2307">
        <v>4000</v>
      </c>
      <c r="C2307">
        <v>500</v>
      </c>
      <c r="D2307">
        <v>100</v>
      </c>
      <c r="E2307">
        <v>0</v>
      </c>
      <c r="F2307">
        <v>13000</v>
      </c>
      <c r="G2307">
        <v>1000</v>
      </c>
      <c r="H2307">
        <v>2000</v>
      </c>
      <c r="I2307">
        <v>400</v>
      </c>
      <c r="J2307">
        <v>10</v>
      </c>
      <c r="K2307">
        <v>10</v>
      </c>
      <c r="L2307">
        <v>100</v>
      </c>
      <c r="M2307">
        <v>1800</v>
      </c>
      <c r="N2307">
        <v>25203</v>
      </c>
      <c r="O2307">
        <v>100000</v>
      </c>
      <c r="P2307">
        <v>0</v>
      </c>
      <c r="Q2307">
        <v>0</v>
      </c>
      <c r="R2307">
        <v>0</v>
      </c>
    </row>
    <row r="2308" spans="1:18" x14ac:dyDescent="0.25">
      <c r="A2308" s="3">
        <v>44733</v>
      </c>
      <c r="B2308">
        <v>4000</v>
      </c>
      <c r="C2308">
        <v>500</v>
      </c>
      <c r="D2308">
        <v>100</v>
      </c>
      <c r="E2308">
        <v>0</v>
      </c>
      <c r="F2308">
        <v>13000</v>
      </c>
      <c r="G2308">
        <v>1000</v>
      </c>
      <c r="H2308">
        <v>2000</v>
      </c>
      <c r="I2308">
        <v>400</v>
      </c>
      <c r="J2308">
        <v>10</v>
      </c>
      <c r="K2308">
        <v>10</v>
      </c>
      <c r="L2308">
        <v>100</v>
      </c>
      <c r="M2308">
        <v>1800</v>
      </c>
      <c r="N2308">
        <v>25203</v>
      </c>
      <c r="O2308">
        <v>100000</v>
      </c>
      <c r="P2308">
        <v>0</v>
      </c>
      <c r="Q2308">
        <v>0</v>
      </c>
      <c r="R2308">
        <v>0</v>
      </c>
    </row>
    <row r="2309" spans="1:18" x14ac:dyDescent="0.25">
      <c r="A2309" s="3">
        <v>44734</v>
      </c>
      <c r="B2309">
        <v>4000</v>
      </c>
      <c r="C2309">
        <v>500</v>
      </c>
      <c r="D2309">
        <v>100</v>
      </c>
      <c r="E2309">
        <v>0</v>
      </c>
      <c r="F2309">
        <v>13000</v>
      </c>
      <c r="G2309">
        <v>1000</v>
      </c>
      <c r="H2309">
        <v>2000</v>
      </c>
      <c r="I2309">
        <v>400</v>
      </c>
      <c r="J2309">
        <v>10</v>
      </c>
      <c r="K2309">
        <v>10</v>
      </c>
      <c r="L2309">
        <v>100</v>
      </c>
      <c r="M2309">
        <v>1800</v>
      </c>
      <c r="N2309">
        <v>25203</v>
      </c>
      <c r="O2309">
        <v>100000</v>
      </c>
      <c r="P2309">
        <v>0</v>
      </c>
      <c r="Q2309">
        <v>0</v>
      </c>
      <c r="R2309">
        <v>0</v>
      </c>
    </row>
    <row r="2310" spans="1:18" x14ac:dyDescent="0.25">
      <c r="A2310" s="3">
        <v>44735</v>
      </c>
      <c r="B2310">
        <v>4000</v>
      </c>
      <c r="C2310">
        <v>500</v>
      </c>
      <c r="D2310">
        <v>100</v>
      </c>
      <c r="E2310">
        <v>0</v>
      </c>
      <c r="F2310">
        <v>13000</v>
      </c>
      <c r="G2310">
        <v>1000</v>
      </c>
      <c r="H2310">
        <v>2000</v>
      </c>
      <c r="I2310">
        <v>400</v>
      </c>
      <c r="J2310">
        <v>10</v>
      </c>
      <c r="K2310">
        <v>10</v>
      </c>
      <c r="L2310">
        <v>100</v>
      </c>
      <c r="M2310">
        <v>1800</v>
      </c>
      <c r="N2310">
        <v>25203</v>
      </c>
      <c r="O2310">
        <v>100000</v>
      </c>
      <c r="P2310">
        <v>0</v>
      </c>
      <c r="Q2310">
        <v>0</v>
      </c>
      <c r="R2310">
        <v>0</v>
      </c>
    </row>
    <row r="2311" spans="1:18" x14ac:dyDescent="0.25">
      <c r="A2311" s="3">
        <v>44736</v>
      </c>
      <c r="B2311">
        <v>4000</v>
      </c>
      <c r="C2311">
        <v>500</v>
      </c>
      <c r="D2311">
        <v>100</v>
      </c>
      <c r="E2311">
        <v>0</v>
      </c>
      <c r="F2311">
        <v>13000</v>
      </c>
      <c r="G2311">
        <v>1000</v>
      </c>
      <c r="H2311">
        <v>2000</v>
      </c>
      <c r="I2311">
        <v>400</v>
      </c>
      <c r="J2311">
        <v>10</v>
      </c>
      <c r="K2311">
        <v>10</v>
      </c>
      <c r="L2311">
        <v>100</v>
      </c>
      <c r="M2311">
        <v>1800</v>
      </c>
      <c r="N2311">
        <v>25203</v>
      </c>
      <c r="O2311">
        <v>100000</v>
      </c>
      <c r="P2311">
        <v>0</v>
      </c>
      <c r="Q2311">
        <v>0</v>
      </c>
      <c r="R2311">
        <v>0</v>
      </c>
    </row>
    <row r="2312" spans="1:18" x14ac:dyDescent="0.25">
      <c r="A2312" s="3">
        <v>44739</v>
      </c>
      <c r="B2312">
        <v>4000</v>
      </c>
      <c r="C2312">
        <v>500</v>
      </c>
      <c r="D2312">
        <v>100</v>
      </c>
      <c r="E2312">
        <v>0</v>
      </c>
      <c r="F2312">
        <v>13000</v>
      </c>
      <c r="G2312">
        <v>1000</v>
      </c>
      <c r="H2312">
        <v>2000</v>
      </c>
      <c r="I2312">
        <v>400</v>
      </c>
      <c r="J2312">
        <v>10</v>
      </c>
      <c r="K2312">
        <v>10</v>
      </c>
      <c r="L2312">
        <v>100</v>
      </c>
      <c r="M2312">
        <v>1800</v>
      </c>
      <c r="N2312">
        <v>25203</v>
      </c>
      <c r="O2312">
        <v>100000</v>
      </c>
      <c r="P2312">
        <v>0</v>
      </c>
      <c r="Q2312">
        <v>0</v>
      </c>
      <c r="R2312">
        <v>0</v>
      </c>
    </row>
    <row r="2313" spans="1:18" x14ac:dyDescent="0.25">
      <c r="A2313" s="3">
        <v>44740</v>
      </c>
      <c r="B2313">
        <v>4000</v>
      </c>
      <c r="C2313">
        <v>500</v>
      </c>
      <c r="D2313">
        <v>100</v>
      </c>
      <c r="E2313">
        <v>0</v>
      </c>
      <c r="F2313">
        <v>13000</v>
      </c>
      <c r="G2313">
        <v>1000</v>
      </c>
      <c r="H2313">
        <v>2000</v>
      </c>
      <c r="I2313">
        <v>400</v>
      </c>
      <c r="J2313">
        <v>10</v>
      </c>
      <c r="K2313">
        <v>10</v>
      </c>
      <c r="L2313">
        <v>100</v>
      </c>
      <c r="M2313">
        <v>1800</v>
      </c>
      <c r="N2313">
        <v>25203</v>
      </c>
      <c r="O2313">
        <v>100000</v>
      </c>
      <c r="P2313">
        <v>0</v>
      </c>
      <c r="Q2313">
        <v>0</v>
      </c>
      <c r="R2313">
        <v>0</v>
      </c>
    </row>
    <row r="2314" spans="1:18" x14ac:dyDescent="0.25">
      <c r="A2314" s="3">
        <v>44741</v>
      </c>
      <c r="B2314">
        <v>4000</v>
      </c>
      <c r="C2314">
        <v>500</v>
      </c>
      <c r="D2314">
        <v>100</v>
      </c>
      <c r="E2314">
        <v>0</v>
      </c>
      <c r="F2314">
        <v>13000</v>
      </c>
      <c r="G2314">
        <v>1000</v>
      </c>
      <c r="H2314">
        <v>2000</v>
      </c>
      <c r="I2314">
        <v>400</v>
      </c>
      <c r="J2314">
        <v>10</v>
      </c>
      <c r="K2314">
        <v>10</v>
      </c>
      <c r="L2314">
        <v>100</v>
      </c>
      <c r="M2314">
        <v>1800</v>
      </c>
      <c r="N2314">
        <v>25203</v>
      </c>
      <c r="O2314">
        <v>100000</v>
      </c>
      <c r="P2314">
        <v>0</v>
      </c>
      <c r="Q2314">
        <v>0</v>
      </c>
      <c r="R2314">
        <v>0</v>
      </c>
    </row>
    <row r="2315" spans="1:18" x14ac:dyDescent="0.25">
      <c r="A2315" s="3">
        <v>44742</v>
      </c>
      <c r="B2315">
        <v>4000</v>
      </c>
      <c r="C2315">
        <v>500</v>
      </c>
      <c r="D2315">
        <v>100</v>
      </c>
      <c r="E2315">
        <v>0</v>
      </c>
      <c r="F2315">
        <v>13000</v>
      </c>
      <c r="G2315">
        <v>1000</v>
      </c>
      <c r="H2315">
        <v>2000</v>
      </c>
      <c r="I2315">
        <v>400</v>
      </c>
      <c r="J2315">
        <v>10</v>
      </c>
      <c r="K2315">
        <v>10</v>
      </c>
      <c r="L2315">
        <v>100</v>
      </c>
      <c r="M2315">
        <v>1800</v>
      </c>
      <c r="N2315">
        <v>25203</v>
      </c>
      <c r="O2315">
        <v>100000</v>
      </c>
      <c r="P2315">
        <v>0</v>
      </c>
      <c r="Q2315">
        <v>0</v>
      </c>
      <c r="R2315">
        <v>0</v>
      </c>
    </row>
    <row r="2316" spans="1:18" x14ac:dyDescent="0.25">
      <c r="A2316" s="3">
        <v>44743</v>
      </c>
      <c r="B2316">
        <v>4000</v>
      </c>
      <c r="C2316">
        <v>500</v>
      </c>
      <c r="D2316">
        <v>100</v>
      </c>
      <c r="E2316">
        <v>0</v>
      </c>
      <c r="F2316">
        <v>13000</v>
      </c>
      <c r="G2316">
        <v>1000</v>
      </c>
      <c r="H2316">
        <v>2000</v>
      </c>
      <c r="I2316">
        <v>400</v>
      </c>
      <c r="J2316">
        <v>10</v>
      </c>
      <c r="K2316">
        <v>10</v>
      </c>
      <c r="L2316">
        <v>100</v>
      </c>
      <c r="M2316">
        <v>1800</v>
      </c>
      <c r="N2316">
        <v>25203</v>
      </c>
      <c r="O2316">
        <v>100000</v>
      </c>
      <c r="P2316">
        <v>0</v>
      </c>
      <c r="Q2316">
        <v>0</v>
      </c>
      <c r="R2316">
        <v>0</v>
      </c>
    </row>
    <row r="2317" spans="1:18" x14ac:dyDescent="0.25">
      <c r="A2317" s="3">
        <v>44746</v>
      </c>
      <c r="B2317">
        <v>4000</v>
      </c>
      <c r="C2317">
        <v>500</v>
      </c>
      <c r="D2317">
        <v>100</v>
      </c>
      <c r="E2317">
        <v>0</v>
      </c>
      <c r="F2317">
        <v>13000</v>
      </c>
      <c r="G2317">
        <v>1000</v>
      </c>
      <c r="H2317">
        <v>2000</v>
      </c>
      <c r="I2317">
        <v>400</v>
      </c>
      <c r="J2317">
        <v>10</v>
      </c>
      <c r="K2317">
        <v>10</v>
      </c>
      <c r="L2317">
        <v>100</v>
      </c>
      <c r="M2317">
        <v>1800</v>
      </c>
      <c r="N2317">
        <v>25203</v>
      </c>
      <c r="O2317">
        <v>100000</v>
      </c>
      <c r="P2317">
        <v>0</v>
      </c>
      <c r="Q2317">
        <v>0</v>
      </c>
      <c r="R2317">
        <v>0</v>
      </c>
    </row>
    <row r="2318" spans="1:18" x14ac:dyDescent="0.25">
      <c r="A2318" s="3">
        <v>44747</v>
      </c>
      <c r="B2318">
        <v>4000</v>
      </c>
      <c r="C2318">
        <v>500</v>
      </c>
      <c r="D2318">
        <v>100</v>
      </c>
      <c r="E2318">
        <v>0</v>
      </c>
      <c r="F2318">
        <v>13000</v>
      </c>
      <c r="G2318">
        <v>1000</v>
      </c>
      <c r="H2318">
        <v>2000</v>
      </c>
      <c r="I2318">
        <v>400</v>
      </c>
      <c r="J2318">
        <v>10</v>
      </c>
      <c r="K2318">
        <v>10</v>
      </c>
      <c r="L2318">
        <v>100</v>
      </c>
      <c r="M2318">
        <v>1800</v>
      </c>
      <c r="N2318">
        <v>25203</v>
      </c>
      <c r="O2318">
        <v>100000</v>
      </c>
      <c r="P2318">
        <v>0</v>
      </c>
      <c r="Q2318">
        <v>0</v>
      </c>
      <c r="R2318">
        <v>0</v>
      </c>
    </row>
    <row r="2319" spans="1:18" x14ac:dyDescent="0.25">
      <c r="A2319" s="3">
        <v>44748</v>
      </c>
      <c r="B2319">
        <v>4000</v>
      </c>
      <c r="C2319">
        <v>500</v>
      </c>
      <c r="D2319">
        <v>100</v>
      </c>
      <c r="E2319">
        <v>0</v>
      </c>
      <c r="F2319">
        <v>13000</v>
      </c>
      <c r="G2319">
        <v>1000</v>
      </c>
      <c r="H2319">
        <v>2000</v>
      </c>
      <c r="I2319">
        <v>400</v>
      </c>
      <c r="J2319">
        <v>10</v>
      </c>
      <c r="K2319">
        <v>10</v>
      </c>
      <c r="L2319">
        <v>100</v>
      </c>
      <c r="M2319">
        <v>1800</v>
      </c>
      <c r="N2319">
        <v>25203</v>
      </c>
      <c r="O2319">
        <v>100000</v>
      </c>
      <c r="P2319">
        <v>0</v>
      </c>
      <c r="Q2319">
        <v>0</v>
      </c>
      <c r="R2319">
        <v>0</v>
      </c>
    </row>
    <row r="2320" spans="1:18" x14ac:dyDescent="0.25">
      <c r="A2320" s="3">
        <v>44749</v>
      </c>
      <c r="B2320">
        <v>4000</v>
      </c>
      <c r="C2320">
        <v>500</v>
      </c>
      <c r="D2320">
        <v>100</v>
      </c>
      <c r="E2320">
        <v>0</v>
      </c>
      <c r="F2320">
        <v>13000</v>
      </c>
      <c r="G2320">
        <v>1000</v>
      </c>
      <c r="H2320">
        <v>2000</v>
      </c>
      <c r="I2320">
        <v>400</v>
      </c>
      <c r="J2320">
        <v>10</v>
      </c>
      <c r="K2320">
        <v>10</v>
      </c>
      <c r="L2320">
        <v>100</v>
      </c>
      <c r="M2320">
        <v>1800</v>
      </c>
      <c r="N2320">
        <v>25203</v>
      </c>
      <c r="O2320">
        <v>100000</v>
      </c>
      <c r="P2320">
        <v>0</v>
      </c>
      <c r="Q2320">
        <v>0</v>
      </c>
      <c r="R2320">
        <v>0</v>
      </c>
    </row>
    <row r="2321" spans="1:18" x14ac:dyDescent="0.25">
      <c r="A2321" s="3">
        <v>44750</v>
      </c>
      <c r="B2321">
        <v>4000</v>
      </c>
      <c r="C2321">
        <v>500</v>
      </c>
      <c r="D2321">
        <v>100</v>
      </c>
      <c r="E2321">
        <v>0</v>
      </c>
      <c r="F2321">
        <v>13000</v>
      </c>
      <c r="G2321">
        <v>1000</v>
      </c>
      <c r="H2321">
        <v>2000</v>
      </c>
      <c r="I2321">
        <v>400</v>
      </c>
      <c r="J2321">
        <v>10</v>
      </c>
      <c r="K2321">
        <v>10</v>
      </c>
      <c r="L2321">
        <v>100</v>
      </c>
      <c r="M2321">
        <v>1800</v>
      </c>
      <c r="N2321">
        <v>25203</v>
      </c>
      <c r="O2321">
        <v>100000</v>
      </c>
      <c r="P2321">
        <v>0</v>
      </c>
      <c r="Q2321">
        <v>0</v>
      </c>
      <c r="R2321">
        <v>0</v>
      </c>
    </row>
    <row r="2322" spans="1:18" x14ac:dyDescent="0.25">
      <c r="A2322" s="3">
        <v>44753</v>
      </c>
      <c r="B2322">
        <v>4000</v>
      </c>
      <c r="C2322">
        <v>500</v>
      </c>
      <c r="D2322">
        <v>100</v>
      </c>
      <c r="E2322">
        <v>0</v>
      </c>
      <c r="F2322">
        <v>13000</v>
      </c>
      <c r="G2322">
        <v>1000</v>
      </c>
      <c r="H2322">
        <v>2000</v>
      </c>
      <c r="I2322">
        <v>400</v>
      </c>
      <c r="J2322">
        <v>10</v>
      </c>
      <c r="K2322">
        <v>10</v>
      </c>
      <c r="L2322">
        <v>100</v>
      </c>
      <c r="M2322">
        <v>1800</v>
      </c>
      <c r="N2322">
        <v>25203</v>
      </c>
      <c r="O2322">
        <v>100000</v>
      </c>
      <c r="P2322">
        <v>0</v>
      </c>
      <c r="Q2322">
        <v>0</v>
      </c>
      <c r="R2322">
        <v>0</v>
      </c>
    </row>
    <row r="2323" spans="1:18" x14ac:dyDescent="0.25">
      <c r="A2323" s="3">
        <v>44754</v>
      </c>
      <c r="B2323">
        <v>4000</v>
      </c>
      <c r="C2323">
        <v>500</v>
      </c>
      <c r="D2323">
        <v>100</v>
      </c>
      <c r="E2323">
        <v>0</v>
      </c>
      <c r="F2323">
        <v>13000</v>
      </c>
      <c r="G2323">
        <v>1000</v>
      </c>
      <c r="H2323">
        <v>2000</v>
      </c>
      <c r="I2323">
        <v>400</v>
      </c>
      <c r="J2323">
        <v>10</v>
      </c>
      <c r="K2323">
        <v>10</v>
      </c>
      <c r="L2323">
        <v>100</v>
      </c>
      <c r="M2323">
        <v>1800</v>
      </c>
      <c r="N2323">
        <v>25203</v>
      </c>
      <c r="O2323">
        <v>100000</v>
      </c>
      <c r="P2323">
        <v>0</v>
      </c>
      <c r="Q2323">
        <v>0</v>
      </c>
      <c r="R2323">
        <v>0</v>
      </c>
    </row>
    <row r="2324" spans="1:18" x14ac:dyDescent="0.25">
      <c r="A2324" s="3">
        <v>44755</v>
      </c>
      <c r="B2324">
        <v>4000</v>
      </c>
      <c r="C2324">
        <v>500</v>
      </c>
      <c r="D2324">
        <v>100</v>
      </c>
      <c r="E2324">
        <v>0</v>
      </c>
      <c r="F2324">
        <v>13000</v>
      </c>
      <c r="G2324">
        <v>1000</v>
      </c>
      <c r="H2324">
        <v>2000</v>
      </c>
      <c r="I2324">
        <v>400</v>
      </c>
      <c r="J2324">
        <v>10</v>
      </c>
      <c r="K2324">
        <v>10</v>
      </c>
      <c r="L2324">
        <v>100</v>
      </c>
      <c r="M2324">
        <v>1800</v>
      </c>
      <c r="N2324">
        <v>25203</v>
      </c>
      <c r="O2324">
        <v>100000</v>
      </c>
      <c r="P2324">
        <v>0</v>
      </c>
      <c r="Q2324">
        <v>0</v>
      </c>
      <c r="R2324">
        <v>0</v>
      </c>
    </row>
    <row r="2325" spans="1:18" x14ac:dyDescent="0.25">
      <c r="A2325" s="3">
        <v>44756</v>
      </c>
      <c r="B2325">
        <v>4000</v>
      </c>
      <c r="C2325">
        <v>500</v>
      </c>
      <c r="D2325">
        <v>100</v>
      </c>
      <c r="E2325">
        <v>0</v>
      </c>
      <c r="F2325">
        <v>13000</v>
      </c>
      <c r="G2325">
        <v>1000</v>
      </c>
      <c r="H2325">
        <v>2000</v>
      </c>
      <c r="I2325">
        <v>400</v>
      </c>
      <c r="J2325">
        <v>10</v>
      </c>
      <c r="K2325">
        <v>10</v>
      </c>
      <c r="L2325">
        <v>100</v>
      </c>
      <c r="M2325">
        <v>1800</v>
      </c>
      <c r="N2325">
        <v>25203</v>
      </c>
      <c r="O2325">
        <v>100000</v>
      </c>
      <c r="P2325">
        <v>0</v>
      </c>
      <c r="Q2325">
        <v>0</v>
      </c>
      <c r="R2325">
        <v>0</v>
      </c>
    </row>
    <row r="2326" spans="1:18" x14ac:dyDescent="0.25">
      <c r="A2326" s="3">
        <v>44757</v>
      </c>
      <c r="B2326">
        <v>4000</v>
      </c>
      <c r="C2326">
        <v>500</v>
      </c>
      <c r="D2326">
        <v>100</v>
      </c>
      <c r="E2326">
        <v>0</v>
      </c>
      <c r="F2326">
        <v>13000</v>
      </c>
      <c r="G2326">
        <v>1000</v>
      </c>
      <c r="H2326">
        <v>2000</v>
      </c>
      <c r="I2326">
        <v>400</v>
      </c>
      <c r="J2326">
        <v>10</v>
      </c>
      <c r="K2326">
        <v>10</v>
      </c>
      <c r="L2326">
        <v>100</v>
      </c>
      <c r="M2326">
        <v>1800</v>
      </c>
      <c r="N2326">
        <v>25203</v>
      </c>
      <c r="O2326">
        <v>100000</v>
      </c>
      <c r="P2326">
        <v>0</v>
      </c>
      <c r="Q2326">
        <v>0</v>
      </c>
      <c r="R2326">
        <v>0</v>
      </c>
    </row>
    <row r="2327" spans="1:18" x14ac:dyDescent="0.25">
      <c r="A2327" s="3">
        <v>44760</v>
      </c>
      <c r="B2327">
        <v>4000</v>
      </c>
      <c r="C2327">
        <v>500</v>
      </c>
      <c r="D2327">
        <v>100</v>
      </c>
      <c r="E2327">
        <v>0</v>
      </c>
      <c r="F2327">
        <v>13000</v>
      </c>
      <c r="G2327">
        <v>1000</v>
      </c>
      <c r="H2327">
        <v>2000</v>
      </c>
      <c r="I2327">
        <v>400</v>
      </c>
      <c r="J2327">
        <v>10</v>
      </c>
      <c r="K2327">
        <v>10</v>
      </c>
      <c r="L2327">
        <v>100</v>
      </c>
      <c r="M2327">
        <v>1800</v>
      </c>
      <c r="N2327">
        <v>25203</v>
      </c>
      <c r="O2327">
        <v>100000</v>
      </c>
      <c r="P2327">
        <v>0</v>
      </c>
      <c r="Q2327">
        <v>0</v>
      </c>
      <c r="R2327">
        <v>0</v>
      </c>
    </row>
    <row r="2328" spans="1:18" x14ac:dyDescent="0.25">
      <c r="A2328" s="3">
        <v>44761</v>
      </c>
      <c r="B2328">
        <v>4000</v>
      </c>
      <c r="C2328">
        <v>500</v>
      </c>
      <c r="D2328">
        <v>100</v>
      </c>
      <c r="E2328">
        <v>0</v>
      </c>
      <c r="F2328">
        <v>13000</v>
      </c>
      <c r="G2328">
        <v>1000</v>
      </c>
      <c r="H2328">
        <v>2000</v>
      </c>
      <c r="I2328">
        <v>400</v>
      </c>
      <c r="J2328">
        <v>10</v>
      </c>
      <c r="K2328">
        <v>10</v>
      </c>
      <c r="L2328">
        <v>100</v>
      </c>
      <c r="M2328">
        <v>1800</v>
      </c>
      <c r="N2328">
        <v>25203</v>
      </c>
      <c r="O2328">
        <v>100000</v>
      </c>
      <c r="P2328">
        <v>0</v>
      </c>
      <c r="Q2328">
        <v>0</v>
      </c>
      <c r="R2328">
        <v>0</v>
      </c>
    </row>
    <row r="2329" spans="1:18" x14ac:dyDescent="0.25">
      <c r="A2329" s="3">
        <v>44762</v>
      </c>
      <c r="B2329">
        <v>4000</v>
      </c>
      <c r="C2329">
        <v>500</v>
      </c>
      <c r="D2329">
        <v>100</v>
      </c>
      <c r="E2329">
        <v>0</v>
      </c>
      <c r="F2329">
        <v>13000</v>
      </c>
      <c r="G2329">
        <v>1000</v>
      </c>
      <c r="H2329">
        <v>2000</v>
      </c>
      <c r="I2329">
        <v>400</v>
      </c>
      <c r="J2329">
        <v>10</v>
      </c>
      <c r="K2329">
        <v>10</v>
      </c>
      <c r="L2329">
        <v>100</v>
      </c>
      <c r="M2329">
        <v>1800</v>
      </c>
      <c r="N2329">
        <v>25203</v>
      </c>
      <c r="O2329">
        <v>100000</v>
      </c>
      <c r="P2329">
        <v>0</v>
      </c>
      <c r="Q2329">
        <v>0</v>
      </c>
      <c r="R2329">
        <v>0</v>
      </c>
    </row>
    <row r="2330" spans="1:18" x14ac:dyDescent="0.25">
      <c r="A2330" s="3">
        <v>44763</v>
      </c>
      <c r="B2330">
        <v>4000</v>
      </c>
      <c r="C2330">
        <v>500</v>
      </c>
      <c r="D2330">
        <v>100</v>
      </c>
      <c r="E2330">
        <v>0</v>
      </c>
      <c r="F2330">
        <v>13000</v>
      </c>
      <c r="G2330">
        <v>1000</v>
      </c>
      <c r="H2330">
        <v>2000</v>
      </c>
      <c r="I2330">
        <v>400</v>
      </c>
      <c r="J2330">
        <v>10</v>
      </c>
      <c r="K2330">
        <v>10</v>
      </c>
      <c r="L2330">
        <v>100</v>
      </c>
      <c r="M2330">
        <v>1800</v>
      </c>
      <c r="N2330">
        <v>25203</v>
      </c>
      <c r="O2330">
        <v>100000</v>
      </c>
      <c r="P2330">
        <v>0</v>
      </c>
      <c r="Q2330">
        <v>0</v>
      </c>
      <c r="R2330">
        <v>0</v>
      </c>
    </row>
    <row r="2331" spans="1:18" x14ac:dyDescent="0.25">
      <c r="A2331" s="3">
        <v>44764</v>
      </c>
      <c r="B2331">
        <v>4000</v>
      </c>
      <c r="C2331">
        <v>500</v>
      </c>
      <c r="D2331">
        <v>100</v>
      </c>
      <c r="E2331">
        <v>0</v>
      </c>
      <c r="F2331">
        <v>13000</v>
      </c>
      <c r="G2331">
        <v>1000</v>
      </c>
      <c r="H2331">
        <v>2000</v>
      </c>
      <c r="I2331">
        <v>400</v>
      </c>
      <c r="J2331">
        <v>10</v>
      </c>
      <c r="K2331">
        <v>10</v>
      </c>
      <c r="L2331">
        <v>100</v>
      </c>
      <c r="M2331">
        <v>1800</v>
      </c>
      <c r="N2331">
        <v>25203</v>
      </c>
      <c r="O2331">
        <v>100000</v>
      </c>
      <c r="P2331">
        <v>0</v>
      </c>
      <c r="Q2331">
        <v>0</v>
      </c>
      <c r="R2331">
        <v>0</v>
      </c>
    </row>
    <row r="2332" spans="1:18" x14ac:dyDescent="0.25">
      <c r="A2332" s="3">
        <v>44767</v>
      </c>
      <c r="B2332">
        <v>4000</v>
      </c>
      <c r="C2332">
        <v>500</v>
      </c>
      <c r="D2332">
        <v>100</v>
      </c>
      <c r="E2332">
        <v>0</v>
      </c>
      <c r="F2332">
        <v>13000</v>
      </c>
      <c r="G2332">
        <v>1000</v>
      </c>
      <c r="H2332">
        <v>2000</v>
      </c>
      <c r="I2332">
        <v>400</v>
      </c>
      <c r="J2332">
        <v>10</v>
      </c>
      <c r="K2332">
        <v>10</v>
      </c>
      <c r="L2332">
        <v>100</v>
      </c>
      <c r="M2332">
        <v>1800</v>
      </c>
      <c r="N2332">
        <v>25203</v>
      </c>
      <c r="O2332">
        <v>100000</v>
      </c>
      <c r="P2332">
        <v>0</v>
      </c>
      <c r="Q2332">
        <v>0</v>
      </c>
      <c r="R2332">
        <v>0</v>
      </c>
    </row>
    <row r="2333" spans="1:18" x14ac:dyDescent="0.25">
      <c r="A2333" s="3">
        <v>44768</v>
      </c>
      <c r="B2333">
        <v>4000</v>
      </c>
      <c r="C2333">
        <v>500</v>
      </c>
      <c r="D2333">
        <v>100</v>
      </c>
      <c r="E2333">
        <v>0</v>
      </c>
      <c r="F2333">
        <v>13000</v>
      </c>
      <c r="G2333">
        <v>1000</v>
      </c>
      <c r="H2333">
        <v>2000</v>
      </c>
      <c r="I2333">
        <v>400</v>
      </c>
      <c r="J2333">
        <v>10</v>
      </c>
      <c r="K2333">
        <v>10</v>
      </c>
      <c r="L2333">
        <v>100</v>
      </c>
      <c r="M2333">
        <v>1800</v>
      </c>
      <c r="N2333">
        <v>25203</v>
      </c>
      <c r="O2333">
        <v>100000</v>
      </c>
      <c r="P2333">
        <v>0</v>
      </c>
      <c r="Q2333">
        <v>0</v>
      </c>
      <c r="R2333">
        <v>0</v>
      </c>
    </row>
    <row r="2334" spans="1:18" x14ac:dyDescent="0.25">
      <c r="A2334" s="3">
        <v>44769</v>
      </c>
      <c r="B2334">
        <v>4000</v>
      </c>
      <c r="C2334">
        <v>500</v>
      </c>
      <c r="D2334">
        <v>100</v>
      </c>
      <c r="E2334">
        <v>0</v>
      </c>
      <c r="F2334">
        <v>13000</v>
      </c>
      <c r="G2334">
        <v>1000</v>
      </c>
      <c r="H2334">
        <v>2000</v>
      </c>
      <c r="I2334">
        <v>400</v>
      </c>
      <c r="J2334">
        <v>10</v>
      </c>
      <c r="K2334">
        <v>10</v>
      </c>
      <c r="L2334">
        <v>100</v>
      </c>
      <c r="M2334">
        <v>1800</v>
      </c>
      <c r="N2334">
        <v>25203</v>
      </c>
      <c r="O2334">
        <v>100000</v>
      </c>
      <c r="P2334">
        <v>0</v>
      </c>
      <c r="Q2334">
        <v>0</v>
      </c>
      <c r="R2334">
        <v>0</v>
      </c>
    </row>
    <row r="2335" spans="1:18" x14ac:dyDescent="0.25">
      <c r="A2335" s="3">
        <v>44770</v>
      </c>
      <c r="B2335">
        <v>4000</v>
      </c>
      <c r="C2335">
        <v>500</v>
      </c>
      <c r="D2335">
        <v>100</v>
      </c>
      <c r="E2335">
        <v>0</v>
      </c>
      <c r="F2335">
        <v>13000</v>
      </c>
      <c r="G2335">
        <v>1000</v>
      </c>
      <c r="H2335">
        <v>2000</v>
      </c>
      <c r="I2335">
        <v>400</v>
      </c>
      <c r="J2335">
        <v>10</v>
      </c>
      <c r="K2335">
        <v>10</v>
      </c>
      <c r="L2335">
        <v>100</v>
      </c>
      <c r="M2335">
        <v>1800</v>
      </c>
      <c r="N2335">
        <v>25203</v>
      </c>
      <c r="O2335">
        <v>100000</v>
      </c>
      <c r="P2335">
        <v>0</v>
      </c>
      <c r="Q2335">
        <v>0</v>
      </c>
      <c r="R2335">
        <v>0</v>
      </c>
    </row>
    <row r="2336" spans="1:18" x14ac:dyDescent="0.25">
      <c r="A2336" s="3">
        <v>44771</v>
      </c>
      <c r="B2336">
        <v>4000</v>
      </c>
      <c r="C2336">
        <v>500</v>
      </c>
      <c r="D2336">
        <v>100</v>
      </c>
      <c r="E2336">
        <v>0</v>
      </c>
      <c r="F2336">
        <v>13000</v>
      </c>
      <c r="G2336">
        <v>1000</v>
      </c>
      <c r="H2336">
        <v>2000</v>
      </c>
      <c r="I2336">
        <v>400</v>
      </c>
      <c r="J2336">
        <v>10</v>
      </c>
      <c r="K2336">
        <v>10</v>
      </c>
      <c r="L2336">
        <v>100</v>
      </c>
      <c r="M2336">
        <v>1800</v>
      </c>
      <c r="N2336">
        <v>25203</v>
      </c>
      <c r="O2336">
        <v>100000</v>
      </c>
      <c r="P2336">
        <v>0</v>
      </c>
      <c r="Q2336">
        <v>0</v>
      </c>
      <c r="R2336">
        <v>0</v>
      </c>
    </row>
    <row r="2337" spans="1:18" x14ac:dyDescent="0.25">
      <c r="A2337" s="3">
        <v>44774</v>
      </c>
      <c r="B2337">
        <v>4000</v>
      </c>
      <c r="C2337">
        <v>500</v>
      </c>
      <c r="D2337">
        <v>100</v>
      </c>
      <c r="E2337">
        <v>0</v>
      </c>
      <c r="F2337">
        <v>13000</v>
      </c>
      <c r="G2337">
        <v>1000</v>
      </c>
      <c r="H2337">
        <v>2000</v>
      </c>
      <c r="I2337">
        <v>400</v>
      </c>
      <c r="J2337">
        <v>10</v>
      </c>
      <c r="K2337">
        <v>10</v>
      </c>
      <c r="L2337">
        <v>100</v>
      </c>
      <c r="M2337">
        <v>1800</v>
      </c>
      <c r="N2337">
        <v>25203</v>
      </c>
      <c r="O2337">
        <v>100000</v>
      </c>
      <c r="P2337">
        <v>0</v>
      </c>
      <c r="Q2337">
        <v>0</v>
      </c>
      <c r="R2337">
        <v>0</v>
      </c>
    </row>
    <row r="2338" spans="1:18" x14ac:dyDescent="0.25">
      <c r="A2338" s="3">
        <v>44775</v>
      </c>
      <c r="B2338">
        <v>4000</v>
      </c>
      <c r="C2338">
        <v>500</v>
      </c>
      <c r="D2338">
        <v>100</v>
      </c>
      <c r="E2338">
        <v>0</v>
      </c>
      <c r="F2338">
        <v>13000</v>
      </c>
      <c r="G2338">
        <v>1000</v>
      </c>
      <c r="H2338">
        <v>2000</v>
      </c>
      <c r="I2338">
        <v>400</v>
      </c>
      <c r="J2338">
        <v>10</v>
      </c>
      <c r="K2338">
        <v>10</v>
      </c>
      <c r="L2338">
        <v>100</v>
      </c>
      <c r="M2338">
        <v>1800</v>
      </c>
      <c r="N2338">
        <v>25203</v>
      </c>
      <c r="O2338">
        <v>100000</v>
      </c>
      <c r="P2338">
        <v>0</v>
      </c>
      <c r="Q2338">
        <v>0</v>
      </c>
      <c r="R2338">
        <v>0</v>
      </c>
    </row>
    <row r="2339" spans="1:18" x14ac:dyDescent="0.25">
      <c r="A2339" s="3">
        <v>44776</v>
      </c>
      <c r="B2339">
        <v>4000</v>
      </c>
      <c r="C2339">
        <v>500</v>
      </c>
      <c r="D2339">
        <v>100</v>
      </c>
      <c r="E2339">
        <v>0</v>
      </c>
      <c r="F2339">
        <v>13000</v>
      </c>
      <c r="G2339">
        <v>1000</v>
      </c>
      <c r="H2339">
        <v>2000</v>
      </c>
      <c r="I2339">
        <v>400</v>
      </c>
      <c r="J2339">
        <v>10</v>
      </c>
      <c r="K2339">
        <v>10</v>
      </c>
      <c r="L2339">
        <v>100</v>
      </c>
      <c r="M2339">
        <v>1800</v>
      </c>
      <c r="N2339">
        <v>25203</v>
      </c>
      <c r="O2339">
        <v>100000</v>
      </c>
      <c r="P2339">
        <v>0</v>
      </c>
      <c r="Q2339">
        <v>0</v>
      </c>
      <c r="R2339">
        <v>0</v>
      </c>
    </row>
    <row r="2340" spans="1:18" x14ac:dyDescent="0.25">
      <c r="A2340" s="3">
        <v>44777</v>
      </c>
      <c r="B2340">
        <v>4000</v>
      </c>
      <c r="C2340">
        <v>500</v>
      </c>
      <c r="D2340">
        <v>100</v>
      </c>
      <c r="E2340">
        <v>0</v>
      </c>
      <c r="F2340">
        <v>13000</v>
      </c>
      <c r="G2340">
        <v>1000</v>
      </c>
      <c r="H2340">
        <v>2000</v>
      </c>
      <c r="I2340">
        <v>400</v>
      </c>
      <c r="J2340">
        <v>10</v>
      </c>
      <c r="K2340">
        <v>10</v>
      </c>
      <c r="L2340">
        <v>100</v>
      </c>
      <c r="M2340">
        <v>1800</v>
      </c>
      <c r="N2340">
        <v>25203</v>
      </c>
      <c r="O2340">
        <v>100000</v>
      </c>
      <c r="P2340">
        <v>0</v>
      </c>
      <c r="Q2340">
        <v>0</v>
      </c>
      <c r="R2340">
        <v>0</v>
      </c>
    </row>
    <row r="2341" spans="1:18" x14ac:dyDescent="0.25">
      <c r="A2341" s="3">
        <v>44778</v>
      </c>
      <c r="B2341">
        <v>4000</v>
      </c>
      <c r="C2341">
        <v>500</v>
      </c>
      <c r="D2341">
        <v>100</v>
      </c>
      <c r="E2341">
        <v>0</v>
      </c>
      <c r="F2341">
        <v>13000</v>
      </c>
      <c r="G2341">
        <v>1000</v>
      </c>
      <c r="H2341">
        <v>2000</v>
      </c>
      <c r="I2341">
        <v>400</v>
      </c>
      <c r="J2341">
        <v>10</v>
      </c>
      <c r="K2341">
        <v>10</v>
      </c>
      <c r="L2341">
        <v>100</v>
      </c>
      <c r="M2341">
        <v>1800</v>
      </c>
      <c r="N2341">
        <v>25203</v>
      </c>
      <c r="O2341">
        <v>100000</v>
      </c>
      <c r="P2341">
        <v>0</v>
      </c>
      <c r="Q2341">
        <v>0</v>
      </c>
      <c r="R2341">
        <v>0</v>
      </c>
    </row>
    <row r="2342" spans="1:18" x14ac:dyDescent="0.25">
      <c r="A2342" s="3">
        <v>44781</v>
      </c>
      <c r="B2342">
        <v>4000</v>
      </c>
      <c r="C2342">
        <v>500</v>
      </c>
      <c r="D2342">
        <v>100</v>
      </c>
      <c r="E2342">
        <v>0</v>
      </c>
      <c r="F2342">
        <v>13000</v>
      </c>
      <c r="G2342">
        <v>1000</v>
      </c>
      <c r="H2342">
        <v>2000</v>
      </c>
      <c r="I2342">
        <v>400</v>
      </c>
      <c r="J2342">
        <v>10</v>
      </c>
      <c r="K2342">
        <v>10</v>
      </c>
      <c r="L2342">
        <v>100</v>
      </c>
      <c r="M2342">
        <v>1800</v>
      </c>
      <c r="N2342">
        <v>25203</v>
      </c>
      <c r="O2342">
        <v>100000</v>
      </c>
      <c r="P2342">
        <v>0</v>
      </c>
      <c r="Q2342">
        <v>0</v>
      </c>
      <c r="R2342">
        <v>0</v>
      </c>
    </row>
    <row r="2343" spans="1:18" x14ac:dyDescent="0.25">
      <c r="A2343" s="3">
        <v>44782</v>
      </c>
      <c r="B2343">
        <v>4000</v>
      </c>
      <c r="C2343">
        <v>500</v>
      </c>
      <c r="D2343">
        <v>100</v>
      </c>
      <c r="E2343">
        <v>0</v>
      </c>
      <c r="F2343">
        <v>13000</v>
      </c>
      <c r="G2343">
        <v>1000</v>
      </c>
      <c r="H2343">
        <v>2000</v>
      </c>
      <c r="I2343">
        <v>400</v>
      </c>
      <c r="J2343">
        <v>10</v>
      </c>
      <c r="K2343">
        <v>10</v>
      </c>
      <c r="L2343">
        <v>100</v>
      </c>
      <c r="M2343">
        <v>1800</v>
      </c>
      <c r="N2343">
        <v>25203</v>
      </c>
      <c r="O2343">
        <v>100000</v>
      </c>
      <c r="P2343">
        <v>0</v>
      </c>
      <c r="Q2343">
        <v>0</v>
      </c>
      <c r="R2343">
        <v>0</v>
      </c>
    </row>
    <row r="2344" spans="1:18" x14ac:dyDescent="0.25">
      <c r="A2344" s="3">
        <v>44783</v>
      </c>
      <c r="B2344">
        <v>4000</v>
      </c>
      <c r="C2344">
        <v>500</v>
      </c>
      <c r="D2344">
        <v>100</v>
      </c>
      <c r="E2344">
        <v>0</v>
      </c>
      <c r="F2344">
        <v>13000</v>
      </c>
      <c r="G2344">
        <v>1000</v>
      </c>
      <c r="H2344">
        <v>2000</v>
      </c>
      <c r="I2344">
        <v>400</v>
      </c>
      <c r="J2344">
        <v>10</v>
      </c>
      <c r="K2344">
        <v>10</v>
      </c>
      <c r="L2344">
        <v>100</v>
      </c>
      <c r="M2344">
        <v>1800</v>
      </c>
      <c r="N2344">
        <v>25203</v>
      </c>
      <c r="O2344">
        <v>100000</v>
      </c>
      <c r="P2344">
        <v>0</v>
      </c>
      <c r="Q2344">
        <v>0</v>
      </c>
      <c r="R2344">
        <v>0</v>
      </c>
    </row>
    <row r="2345" spans="1:18" x14ac:dyDescent="0.25">
      <c r="A2345" s="3">
        <v>44784</v>
      </c>
      <c r="B2345">
        <v>4000</v>
      </c>
      <c r="C2345">
        <v>500</v>
      </c>
      <c r="D2345">
        <v>100</v>
      </c>
      <c r="E2345">
        <v>0</v>
      </c>
      <c r="F2345">
        <v>13000</v>
      </c>
      <c r="G2345">
        <v>1000</v>
      </c>
      <c r="H2345">
        <v>2000</v>
      </c>
      <c r="I2345">
        <v>400</v>
      </c>
      <c r="J2345">
        <v>10</v>
      </c>
      <c r="K2345">
        <v>10</v>
      </c>
      <c r="L2345">
        <v>100</v>
      </c>
      <c r="M2345">
        <v>1800</v>
      </c>
      <c r="N2345">
        <v>25203</v>
      </c>
      <c r="O2345">
        <v>100000</v>
      </c>
      <c r="P2345">
        <v>0</v>
      </c>
      <c r="Q2345">
        <v>0</v>
      </c>
      <c r="R2345">
        <v>0</v>
      </c>
    </row>
    <row r="2346" spans="1:18" x14ac:dyDescent="0.25">
      <c r="A2346" s="3">
        <v>44785</v>
      </c>
      <c r="B2346">
        <v>4000</v>
      </c>
      <c r="C2346">
        <v>500</v>
      </c>
      <c r="D2346">
        <v>100</v>
      </c>
      <c r="E2346">
        <v>0</v>
      </c>
      <c r="F2346">
        <v>13000</v>
      </c>
      <c r="G2346">
        <v>1000</v>
      </c>
      <c r="H2346">
        <v>2000</v>
      </c>
      <c r="I2346">
        <v>400</v>
      </c>
      <c r="J2346">
        <v>10</v>
      </c>
      <c r="K2346">
        <v>10</v>
      </c>
      <c r="L2346">
        <v>100</v>
      </c>
      <c r="M2346">
        <v>1800</v>
      </c>
      <c r="N2346">
        <v>25203</v>
      </c>
      <c r="O2346">
        <v>100000</v>
      </c>
      <c r="P2346">
        <v>0</v>
      </c>
      <c r="Q2346">
        <v>0</v>
      </c>
      <c r="R2346">
        <v>0</v>
      </c>
    </row>
    <row r="2347" spans="1:18" x14ac:dyDescent="0.25">
      <c r="A2347" s="3">
        <v>44788</v>
      </c>
      <c r="B2347">
        <v>4000</v>
      </c>
      <c r="C2347">
        <v>500</v>
      </c>
      <c r="D2347">
        <v>100</v>
      </c>
      <c r="E2347">
        <v>0</v>
      </c>
      <c r="F2347">
        <v>13000</v>
      </c>
      <c r="G2347">
        <v>1000</v>
      </c>
      <c r="H2347">
        <v>2000</v>
      </c>
      <c r="I2347">
        <v>400</v>
      </c>
      <c r="J2347">
        <v>10</v>
      </c>
      <c r="K2347">
        <v>10</v>
      </c>
      <c r="L2347">
        <v>100</v>
      </c>
      <c r="M2347">
        <v>1800</v>
      </c>
      <c r="N2347">
        <v>25203</v>
      </c>
      <c r="O2347">
        <v>100000</v>
      </c>
      <c r="P2347">
        <v>0</v>
      </c>
      <c r="Q2347">
        <v>0</v>
      </c>
      <c r="R2347">
        <v>0</v>
      </c>
    </row>
    <row r="2348" spans="1:18" x14ac:dyDescent="0.25">
      <c r="A2348" s="3">
        <v>44789</v>
      </c>
      <c r="B2348">
        <v>4000</v>
      </c>
      <c r="C2348">
        <v>500</v>
      </c>
      <c r="D2348">
        <v>100</v>
      </c>
      <c r="E2348">
        <v>0</v>
      </c>
      <c r="F2348">
        <v>13000</v>
      </c>
      <c r="G2348">
        <v>1000</v>
      </c>
      <c r="H2348">
        <v>2000</v>
      </c>
      <c r="I2348">
        <v>400</v>
      </c>
      <c r="J2348">
        <v>10</v>
      </c>
      <c r="K2348">
        <v>10</v>
      </c>
      <c r="L2348">
        <v>100</v>
      </c>
      <c r="M2348">
        <v>1800</v>
      </c>
      <c r="N2348">
        <v>25203</v>
      </c>
      <c r="O2348">
        <v>100000</v>
      </c>
      <c r="P2348">
        <v>0</v>
      </c>
      <c r="Q2348">
        <v>0</v>
      </c>
      <c r="R2348">
        <v>0</v>
      </c>
    </row>
    <row r="2349" spans="1:18" x14ac:dyDescent="0.25">
      <c r="A2349" s="3">
        <v>44790</v>
      </c>
      <c r="B2349">
        <v>4000</v>
      </c>
      <c r="C2349">
        <v>500</v>
      </c>
      <c r="D2349">
        <v>100</v>
      </c>
      <c r="E2349">
        <v>0</v>
      </c>
      <c r="F2349">
        <v>13000</v>
      </c>
      <c r="G2349">
        <v>1000</v>
      </c>
      <c r="H2349">
        <v>2000</v>
      </c>
      <c r="I2349">
        <v>400</v>
      </c>
      <c r="J2349">
        <v>10</v>
      </c>
      <c r="K2349">
        <v>10</v>
      </c>
      <c r="L2349">
        <v>100</v>
      </c>
      <c r="M2349">
        <v>1800</v>
      </c>
      <c r="N2349">
        <v>25203</v>
      </c>
      <c r="O2349">
        <v>100000</v>
      </c>
      <c r="P2349">
        <v>0</v>
      </c>
      <c r="Q2349">
        <v>0</v>
      </c>
      <c r="R2349">
        <v>0</v>
      </c>
    </row>
    <row r="2350" spans="1:18" x14ac:dyDescent="0.25">
      <c r="A2350" s="3">
        <v>44791</v>
      </c>
      <c r="B2350">
        <v>4000</v>
      </c>
      <c r="C2350">
        <v>500</v>
      </c>
      <c r="D2350">
        <v>100</v>
      </c>
      <c r="E2350">
        <v>0</v>
      </c>
      <c r="F2350">
        <v>13000</v>
      </c>
      <c r="G2350">
        <v>1000</v>
      </c>
      <c r="H2350">
        <v>2000</v>
      </c>
      <c r="I2350">
        <v>400</v>
      </c>
      <c r="J2350">
        <v>10</v>
      </c>
      <c r="K2350">
        <v>10</v>
      </c>
      <c r="L2350">
        <v>100</v>
      </c>
      <c r="M2350">
        <v>1800</v>
      </c>
      <c r="N2350">
        <v>25203</v>
      </c>
      <c r="O2350">
        <v>100000</v>
      </c>
      <c r="P2350">
        <v>0</v>
      </c>
      <c r="Q2350">
        <v>0</v>
      </c>
      <c r="R2350">
        <v>0</v>
      </c>
    </row>
    <row r="2351" spans="1:18" x14ac:dyDescent="0.25">
      <c r="A2351" s="3">
        <v>44792</v>
      </c>
      <c r="B2351">
        <v>4000</v>
      </c>
      <c r="C2351">
        <v>500</v>
      </c>
      <c r="D2351">
        <v>100</v>
      </c>
      <c r="E2351">
        <v>0</v>
      </c>
      <c r="F2351">
        <v>13000</v>
      </c>
      <c r="G2351">
        <v>1000</v>
      </c>
      <c r="H2351">
        <v>2000</v>
      </c>
      <c r="I2351">
        <v>400</v>
      </c>
      <c r="J2351">
        <v>10</v>
      </c>
      <c r="K2351">
        <v>10</v>
      </c>
      <c r="L2351">
        <v>100</v>
      </c>
      <c r="M2351">
        <v>1800</v>
      </c>
      <c r="N2351">
        <v>25203</v>
      </c>
      <c r="O2351">
        <v>100000</v>
      </c>
      <c r="P2351">
        <v>0</v>
      </c>
      <c r="Q2351">
        <v>0</v>
      </c>
      <c r="R2351">
        <v>0</v>
      </c>
    </row>
    <row r="2352" spans="1:18" x14ac:dyDescent="0.25">
      <c r="A2352" s="3">
        <v>44795</v>
      </c>
      <c r="B2352">
        <v>4000</v>
      </c>
      <c r="C2352">
        <v>500</v>
      </c>
      <c r="D2352">
        <v>100</v>
      </c>
      <c r="E2352">
        <v>0</v>
      </c>
      <c r="F2352">
        <v>13000</v>
      </c>
      <c r="G2352">
        <v>1000</v>
      </c>
      <c r="H2352">
        <v>2000</v>
      </c>
      <c r="I2352">
        <v>400</v>
      </c>
      <c r="J2352">
        <v>10</v>
      </c>
      <c r="K2352">
        <v>10</v>
      </c>
      <c r="L2352">
        <v>100</v>
      </c>
      <c r="M2352">
        <v>1800</v>
      </c>
      <c r="N2352">
        <v>25203</v>
      </c>
      <c r="O2352">
        <v>100000</v>
      </c>
      <c r="P2352">
        <v>0</v>
      </c>
      <c r="Q2352">
        <v>0</v>
      </c>
      <c r="R2352">
        <v>0</v>
      </c>
    </row>
    <row r="2353" spans="1:18" x14ac:dyDescent="0.25">
      <c r="A2353" s="3">
        <v>44796</v>
      </c>
      <c r="B2353">
        <v>4000</v>
      </c>
      <c r="C2353">
        <v>500</v>
      </c>
      <c r="D2353">
        <v>100</v>
      </c>
      <c r="E2353">
        <v>0</v>
      </c>
      <c r="F2353">
        <v>13000</v>
      </c>
      <c r="G2353">
        <v>1000</v>
      </c>
      <c r="H2353">
        <v>2000</v>
      </c>
      <c r="I2353">
        <v>400</v>
      </c>
      <c r="J2353">
        <v>10</v>
      </c>
      <c r="K2353">
        <v>10</v>
      </c>
      <c r="L2353">
        <v>100</v>
      </c>
      <c r="M2353">
        <v>1800</v>
      </c>
      <c r="N2353">
        <v>25203</v>
      </c>
      <c r="O2353">
        <v>100000</v>
      </c>
      <c r="P2353">
        <v>0</v>
      </c>
      <c r="Q2353">
        <v>0</v>
      </c>
      <c r="R2353">
        <v>0</v>
      </c>
    </row>
    <row r="2354" spans="1:18" x14ac:dyDescent="0.25">
      <c r="A2354" s="3">
        <v>44797</v>
      </c>
      <c r="B2354">
        <v>4000</v>
      </c>
      <c r="C2354">
        <v>500</v>
      </c>
      <c r="D2354">
        <v>100</v>
      </c>
      <c r="E2354">
        <v>0</v>
      </c>
      <c r="F2354">
        <v>13000</v>
      </c>
      <c r="G2354">
        <v>1000</v>
      </c>
      <c r="H2354">
        <v>2000</v>
      </c>
      <c r="I2354">
        <v>400</v>
      </c>
      <c r="J2354">
        <v>10</v>
      </c>
      <c r="K2354">
        <v>10</v>
      </c>
      <c r="L2354">
        <v>100</v>
      </c>
      <c r="M2354">
        <v>1800</v>
      </c>
      <c r="N2354">
        <v>25203</v>
      </c>
      <c r="O2354">
        <v>100000</v>
      </c>
      <c r="P2354">
        <v>0</v>
      </c>
      <c r="Q2354">
        <v>0</v>
      </c>
      <c r="R2354">
        <v>0</v>
      </c>
    </row>
    <row r="2355" spans="1:18" x14ac:dyDescent="0.25">
      <c r="A2355" s="3">
        <v>44798</v>
      </c>
      <c r="B2355">
        <v>4000</v>
      </c>
      <c r="C2355">
        <v>500</v>
      </c>
      <c r="D2355">
        <v>100</v>
      </c>
      <c r="E2355">
        <v>0</v>
      </c>
      <c r="F2355">
        <v>13000</v>
      </c>
      <c r="G2355">
        <v>1000</v>
      </c>
      <c r="H2355">
        <v>2000</v>
      </c>
      <c r="I2355">
        <v>400</v>
      </c>
      <c r="J2355">
        <v>10</v>
      </c>
      <c r="K2355">
        <v>10</v>
      </c>
      <c r="L2355">
        <v>100</v>
      </c>
      <c r="M2355">
        <v>1800</v>
      </c>
      <c r="N2355">
        <v>25203</v>
      </c>
      <c r="O2355">
        <v>100000</v>
      </c>
      <c r="P2355">
        <v>0</v>
      </c>
      <c r="Q2355">
        <v>0</v>
      </c>
      <c r="R2355">
        <v>0</v>
      </c>
    </row>
    <row r="2356" spans="1:18" x14ac:dyDescent="0.25">
      <c r="A2356" s="3">
        <v>44799</v>
      </c>
      <c r="B2356">
        <v>4000</v>
      </c>
      <c r="C2356">
        <v>500</v>
      </c>
      <c r="D2356">
        <v>100</v>
      </c>
      <c r="E2356">
        <v>0</v>
      </c>
      <c r="F2356">
        <v>13000</v>
      </c>
      <c r="G2356">
        <v>1000</v>
      </c>
      <c r="H2356">
        <v>2000</v>
      </c>
      <c r="I2356">
        <v>400</v>
      </c>
      <c r="J2356">
        <v>10</v>
      </c>
      <c r="K2356">
        <v>10</v>
      </c>
      <c r="L2356">
        <v>100</v>
      </c>
      <c r="M2356">
        <v>1800</v>
      </c>
      <c r="N2356">
        <v>25203</v>
      </c>
      <c r="O2356">
        <v>100000</v>
      </c>
      <c r="P2356">
        <v>0</v>
      </c>
      <c r="Q2356">
        <v>0</v>
      </c>
      <c r="R2356">
        <v>0</v>
      </c>
    </row>
    <row r="2357" spans="1:18" x14ac:dyDescent="0.25">
      <c r="A2357" s="3">
        <v>44802</v>
      </c>
      <c r="B2357">
        <v>4000</v>
      </c>
      <c r="C2357">
        <v>500</v>
      </c>
      <c r="D2357">
        <v>100</v>
      </c>
      <c r="E2357">
        <v>0</v>
      </c>
      <c r="F2357">
        <v>13000</v>
      </c>
      <c r="G2357">
        <v>1000</v>
      </c>
      <c r="H2357">
        <v>2000</v>
      </c>
      <c r="I2357">
        <v>400</v>
      </c>
      <c r="J2357">
        <v>10</v>
      </c>
      <c r="K2357">
        <v>10</v>
      </c>
      <c r="L2357">
        <v>100</v>
      </c>
      <c r="M2357">
        <v>1800</v>
      </c>
      <c r="N2357">
        <v>25203</v>
      </c>
      <c r="O2357">
        <v>100000</v>
      </c>
      <c r="P2357">
        <v>0</v>
      </c>
      <c r="Q2357">
        <v>0</v>
      </c>
      <c r="R2357">
        <v>0</v>
      </c>
    </row>
    <row r="2358" spans="1:18" x14ac:dyDescent="0.25">
      <c r="A2358" s="3">
        <v>44803</v>
      </c>
      <c r="B2358">
        <v>4000</v>
      </c>
      <c r="C2358">
        <v>500</v>
      </c>
      <c r="D2358">
        <v>100</v>
      </c>
      <c r="E2358">
        <v>0</v>
      </c>
      <c r="F2358">
        <v>13000</v>
      </c>
      <c r="G2358">
        <v>1000</v>
      </c>
      <c r="H2358">
        <v>2000</v>
      </c>
      <c r="I2358">
        <v>400</v>
      </c>
      <c r="J2358">
        <v>10</v>
      </c>
      <c r="K2358">
        <v>10</v>
      </c>
      <c r="L2358">
        <v>100</v>
      </c>
      <c r="M2358">
        <v>1800</v>
      </c>
      <c r="N2358">
        <v>25203</v>
      </c>
      <c r="O2358">
        <v>100000</v>
      </c>
      <c r="P2358">
        <v>0</v>
      </c>
      <c r="Q2358">
        <v>0</v>
      </c>
      <c r="R2358">
        <v>0</v>
      </c>
    </row>
    <row r="2359" spans="1:18" x14ac:dyDescent="0.25">
      <c r="A2359" s="3">
        <v>44804</v>
      </c>
      <c r="B2359">
        <v>4000</v>
      </c>
      <c r="C2359">
        <v>500</v>
      </c>
      <c r="D2359">
        <v>100</v>
      </c>
      <c r="E2359">
        <v>0</v>
      </c>
      <c r="F2359">
        <v>13000</v>
      </c>
      <c r="G2359">
        <v>1000</v>
      </c>
      <c r="H2359">
        <v>2000</v>
      </c>
      <c r="I2359">
        <v>400</v>
      </c>
      <c r="J2359">
        <v>10</v>
      </c>
      <c r="K2359">
        <v>10</v>
      </c>
      <c r="L2359">
        <v>100</v>
      </c>
      <c r="M2359">
        <v>1800</v>
      </c>
      <c r="N2359">
        <v>25203</v>
      </c>
      <c r="O2359">
        <v>100000</v>
      </c>
      <c r="P2359">
        <v>0</v>
      </c>
      <c r="Q2359">
        <v>0</v>
      </c>
      <c r="R2359">
        <v>0</v>
      </c>
    </row>
    <row r="2360" spans="1:18" x14ac:dyDescent="0.25">
      <c r="A2360" s="3">
        <v>44805</v>
      </c>
      <c r="B2360">
        <v>4000</v>
      </c>
      <c r="C2360">
        <v>500</v>
      </c>
      <c r="D2360">
        <v>100</v>
      </c>
      <c r="E2360">
        <v>0</v>
      </c>
      <c r="F2360">
        <v>13000</v>
      </c>
      <c r="G2360">
        <v>1000</v>
      </c>
      <c r="H2360">
        <v>2000</v>
      </c>
      <c r="I2360">
        <v>400</v>
      </c>
      <c r="J2360">
        <v>10</v>
      </c>
      <c r="K2360">
        <v>10</v>
      </c>
      <c r="L2360">
        <v>100</v>
      </c>
      <c r="M2360">
        <v>1800</v>
      </c>
      <c r="N2360">
        <v>25203</v>
      </c>
      <c r="O2360">
        <v>100000</v>
      </c>
      <c r="P2360">
        <v>0</v>
      </c>
      <c r="Q2360">
        <v>0</v>
      </c>
      <c r="R2360">
        <v>0</v>
      </c>
    </row>
    <row r="2361" spans="1:18" x14ac:dyDescent="0.25">
      <c r="A2361" s="3">
        <v>44806</v>
      </c>
      <c r="B2361">
        <v>4000</v>
      </c>
      <c r="C2361">
        <v>500</v>
      </c>
      <c r="D2361">
        <v>100</v>
      </c>
      <c r="E2361">
        <v>0</v>
      </c>
      <c r="F2361">
        <v>13000</v>
      </c>
      <c r="G2361">
        <v>1000</v>
      </c>
      <c r="H2361">
        <v>2000</v>
      </c>
      <c r="I2361">
        <v>400</v>
      </c>
      <c r="J2361">
        <v>10</v>
      </c>
      <c r="K2361">
        <v>10</v>
      </c>
      <c r="L2361">
        <v>100</v>
      </c>
      <c r="M2361">
        <v>1800</v>
      </c>
      <c r="N2361">
        <v>25203</v>
      </c>
      <c r="O2361">
        <v>100000</v>
      </c>
      <c r="P2361">
        <v>0</v>
      </c>
      <c r="Q2361">
        <v>0</v>
      </c>
      <c r="R2361">
        <v>0</v>
      </c>
    </row>
    <row r="2362" spans="1:18" x14ac:dyDescent="0.25">
      <c r="A2362" s="3">
        <v>44809</v>
      </c>
      <c r="B2362">
        <v>4000</v>
      </c>
      <c r="C2362">
        <v>500</v>
      </c>
      <c r="D2362">
        <v>100</v>
      </c>
      <c r="E2362">
        <v>0</v>
      </c>
      <c r="F2362">
        <v>13000</v>
      </c>
      <c r="G2362">
        <v>1000</v>
      </c>
      <c r="H2362">
        <v>2000</v>
      </c>
      <c r="I2362">
        <v>400</v>
      </c>
      <c r="J2362">
        <v>10</v>
      </c>
      <c r="K2362">
        <v>10</v>
      </c>
      <c r="L2362">
        <v>100</v>
      </c>
      <c r="M2362">
        <v>1800</v>
      </c>
      <c r="N2362">
        <v>25203</v>
      </c>
      <c r="O2362">
        <v>100000</v>
      </c>
      <c r="P2362">
        <v>0</v>
      </c>
      <c r="Q2362">
        <v>0</v>
      </c>
      <c r="R2362">
        <v>0</v>
      </c>
    </row>
    <row r="2363" spans="1:18" x14ac:dyDescent="0.25">
      <c r="A2363" s="3">
        <v>44810</v>
      </c>
      <c r="B2363">
        <v>4000</v>
      </c>
      <c r="C2363">
        <v>500</v>
      </c>
      <c r="D2363">
        <v>100</v>
      </c>
      <c r="E2363">
        <v>0</v>
      </c>
      <c r="F2363">
        <v>13000</v>
      </c>
      <c r="G2363">
        <v>1000</v>
      </c>
      <c r="H2363">
        <v>2000</v>
      </c>
      <c r="I2363">
        <v>400</v>
      </c>
      <c r="J2363">
        <v>10</v>
      </c>
      <c r="K2363">
        <v>10</v>
      </c>
      <c r="L2363">
        <v>100</v>
      </c>
      <c r="M2363">
        <v>1800</v>
      </c>
      <c r="N2363">
        <v>25203</v>
      </c>
      <c r="O2363">
        <v>100000</v>
      </c>
      <c r="P2363">
        <v>0</v>
      </c>
      <c r="Q2363">
        <v>0</v>
      </c>
      <c r="R2363">
        <v>0</v>
      </c>
    </row>
    <row r="2364" spans="1:18" x14ac:dyDescent="0.25">
      <c r="A2364" s="3">
        <v>44811</v>
      </c>
      <c r="B2364">
        <v>4000</v>
      </c>
      <c r="C2364">
        <v>500</v>
      </c>
      <c r="D2364">
        <v>100</v>
      </c>
      <c r="E2364">
        <v>0</v>
      </c>
      <c r="F2364">
        <v>13000</v>
      </c>
      <c r="G2364">
        <v>1000</v>
      </c>
      <c r="H2364">
        <v>2000</v>
      </c>
      <c r="I2364">
        <v>400</v>
      </c>
      <c r="J2364">
        <v>10</v>
      </c>
      <c r="K2364">
        <v>10</v>
      </c>
      <c r="L2364">
        <v>100</v>
      </c>
      <c r="M2364">
        <v>1800</v>
      </c>
      <c r="N2364">
        <v>25203</v>
      </c>
      <c r="O2364">
        <v>100000</v>
      </c>
      <c r="P2364">
        <v>0</v>
      </c>
      <c r="Q2364">
        <v>0</v>
      </c>
      <c r="R2364">
        <v>0</v>
      </c>
    </row>
    <row r="2365" spans="1:18" x14ac:dyDescent="0.25">
      <c r="A2365" s="3">
        <v>44812</v>
      </c>
      <c r="B2365">
        <v>4000</v>
      </c>
      <c r="C2365">
        <v>500</v>
      </c>
      <c r="D2365">
        <v>100</v>
      </c>
      <c r="E2365">
        <v>0</v>
      </c>
      <c r="F2365">
        <v>13000</v>
      </c>
      <c r="G2365">
        <v>1000</v>
      </c>
      <c r="H2365">
        <v>2000</v>
      </c>
      <c r="I2365">
        <v>400</v>
      </c>
      <c r="J2365">
        <v>10</v>
      </c>
      <c r="K2365">
        <v>10</v>
      </c>
      <c r="L2365">
        <v>100</v>
      </c>
      <c r="M2365">
        <v>1800</v>
      </c>
      <c r="N2365">
        <v>25203</v>
      </c>
      <c r="O2365">
        <v>100000</v>
      </c>
      <c r="P2365">
        <v>0</v>
      </c>
      <c r="Q2365">
        <v>0</v>
      </c>
      <c r="R2365">
        <v>0</v>
      </c>
    </row>
    <row r="2366" spans="1:18" x14ac:dyDescent="0.25">
      <c r="A2366" s="3">
        <v>44813</v>
      </c>
      <c r="B2366">
        <v>4000</v>
      </c>
      <c r="C2366">
        <v>500</v>
      </c>
      <c r="D2366">
        <v>100</v>
      </c>
      <c r="E2366">
        <v>0</v>
      </c>
      <c r="F2366">
        <v>13000</v>
      </c>
      <c r="G2366">
        <v>1000</v>
      </c>
      <c r="H2366">
        <v>2000</v>
      </c>
      <c r="I2366">
        <v>400</v>
      </c>
      <c r="J2366">
        <v>10</v>
      </c>
      <c r="K2366">
        <v>10</v>
      </c>
      <c r="L2366">
        <v>100</v>
      </c>
      <c r="M2366">
        <v>1800</v>
      </c>
      <c r="N2366">
        <v>25203</v>
      </c>
      <c r="O2366">
        <v>100000</v>
      </c>
      <c r="P2366">
        <v>0</v>
      </c>
      <c r="Q2366">
        <v>0</v>
      </c>
      <c r="R2366">
        <v>0</v>
      </c>
    </row>
    <row r="2367" spans="1:18" x14ac:dyDescent="0.25">
      <c r="A2367" s="3">
        <v>44816</v>
      </c>
      <c r="B2367">
        <v>4000</v>
      </c>
      <c r="C2367">
        <v>500</v>
      </c>
      <c r="D2367">
        <v>100</v>
      </c>
      <c r="E2367">
        <v>0</v>
      </c>
      <c r="F2367">
        <v>13000</v>
      </c>
      <c r="G2367">
        <v>1000</v>
      </c>
      <c r="H2367">
        <v>2000</v>
      </c>
      <c r="I2367">
        <v>400</v>
      </c>
      <c r="J2367">
        <v>10</v>
      </c>
      <c r="K2367">
        <v>10</v>
      </c>
      <c r="L2367">
        <v>100</v>
      </c>
      <c r="M2367">
        <v>1800</v>
      </c>
      <c r="N2367">
        <v>25203</v>
      </c>
      <c r="O2367">
        <v>100000</v>
      </c>
      <c r="P2367">
        <v>0</v>
      </c>
      <c r="Q2367">
        <v>0</v>
      </c>
      <c r="R2367">
        <v>0</v>
      </c>
    </row>
    <row r="2368" spans="1:18" x14ac:dyDescent="0.25">
      <c r="A2368" s="3">
        <v>44817</v>
      </c>
      <c r="B2368">
        <v>4000</v>
      </c>
      <c r="C2368">
        <v>500</v>
      </c>
      <c r="D2368">
        <v>100</v>
      </c>
      <c r="E2368">
        <v>0</v>
      </c>
      <c r="F2368">
        <v>13000</v>
      </c>
      <c r="G2368">
        <v>1000</v>
      </c>
      <c r="H2368">
        <v>2000</v>
      </c>
      <c r="I2368">
        <v>400</v>
      </c>
      <c r="J2368">
        <v>10</v>
      </c>
      <c r="K2368">
        <v>10</v>
      </c>
      <c r="L2368">
        <v>100</v>
      </c>
      <c r="M2368">
        <v>1800</v>
      </c>
      <c r="N2368">
        <v>25203</v>
      </c>
      <c r="O2368">
        <v>100000</v>
      </c>
      <c r="P2368">
        <v>0</v>
      </c>
      <c r="Q2368">
        <v>0</v>
      </c>
      <c r="R2368">
        <v>0</v>
      </c>
    </row>
    <row r="2369" spans="1:18" x14ac:dyDescent="0.25">
      <c r="A2369" s="3">
        <v>44818</v>
      </c>
      <c r="B2369">
        <v>4000</v>
      </c>
      <c r="C2369">
        <v>500</v>
      </c>
      <c r="D2369">
        <v>100</v>
      </c>
      <c r="E2369">
        <v>0</v>
      </c>
      <c r="F2369">
        <v>13000</v>
      </c>
      <c r="G2369">
        <v>1000</v>
      </c>
      <c r="H2369">
        <v>2000</v>
      </c>
      <c r="I2369">
        <v>400</v>
      </c>
      <c r="J2369">
        <v>10</v>
      </c>
      <c r="K2369">
        <v>10</v>
      </c>
      <c r="L2369">
        <v>100</v>
      </c>
      <c r="M2369">
        <v>1800</v>
      </c>
      <c r="N2369">
        <v>25203</v>
      </c>
      <c r="O2369">
        <v>100000</v>
      </c>
      <c r="P2369">
        <v>0</v>
      </c>
      <c r="Q2369">
        <v>0</v>
      </c>
      <c r="R2369">
        <v>0</v>
      </c>
    </row>
    <row r="2370" spans="1:18" x14ac:dyDescent="0.25">
      <c r="A2370" s="3">
        <v>44819</v>
      </c>
      <c r="B2370">
        <v>4000</v>
      </c>
      <c r="C2370">
        <v>500</v>
      </c>
      <c r="D2370">
        <v>100</v>
      </c>
      <c r="E2370">
        <v>0</v>
      </c>
      <c r="F2370">
        <v>13000</v>
      </c>
      <c r="G2370">
        <v>1000</v>
      </c>
      <c r="H2370">
        <v>2000</v>
      </c>
      <c r="I2370">
        <v>400</v>
      </c>
      <c r="J2370">
        <v>10</v>
      </c>
      <c r="K2370">
        <v>10</v>
      </c>
      <c r="L2370">
        <v>100</v>
      </c>
      <c r="M2370">
        <v>1800</v>
      </c>
      <c r="N2370">
        <v>25203</v>
      </c>
      <c r="O2370">
        <v>100000</v>
      </c>
      <c r="P2370">
        <v>0</v>
      </c>
      <c r="Q2370">
        <v>0</v>
      </c>
      <c r="R2370">
        <v>0</v>
      </c>
    </row>
    <row r="2371" spans="1:18" x14ac:dyDescent="0.25">
      <c r="A2371" s="3">
        <v>44820</v>
      </c>
      <c r="B2371">
        <v>4000</v>
      </c>
      <c r="C2371">
        <v>500</v>
      </c>
      <c r="D2371">
        <v>100</v>
      </c>
      <c r="E2371">
        <v>0</v>
      </c>
      <c r="F2371">
        <v>13000</v>
      </c>
      <c r="G2371">
        <v>1000</v>
      </c>
      <c r="H2371">
        <v>2000</v>
      </c>
      <c r="I2371">
        <v>400</v>
      </c>
      <c r="J2371">
        <v>10</v>
      </c>
      <c r="K2371">
        <v>10</v>
      </c>
      <c r="L2371">
        <v>100</v>
      </c>
      <c r="M2371">
        <v>1800</v>
      </c>
      <c r="N2371">
        <v>25203</v>
      </c>
      <c r="O2371">
        <v>100000</v>
      </c>
      <c r="P2371">
        <v>0</v>
      </c>
      <c r="Q2371">
        <v>0</v>
      </c>
      <c r="R2371">
        <v>0</v>
      </c>
    </row>
    <row r="2372" spans="1:18" x14ac:dyDescent="0.25">
      <c r="A2372" s="3">
        <v>44823</v>
      </c>
      <c r="B2372">
        <v>4000</v>
      </c>
      <c r="C2372">
        <v>500</v>
      </c>
      <c r="D2372">
        <v>100</v>
      </c>
      <c r="E2372">
        <v>0</v>
      </c>
      <c r="F2372">
        <v>13000</v>
      </c>
      <c r="G2372">
        <v>1000</v>
      </c>
      <c r="H2372">
        <v>2000</v>
      </c>
      <c r="I2372">
        <v>400</v>
      </c>
      <c r="J2372">
        <v>10</v>
      </c>
      <c r="K2372">
        <v>10</v>
      </c>
      <c r="L2372">
        <v>100</v>
      </c>
      <c r="M2372">
        <v>1800</v>
      </c>
      <c r="N2372">
        <v>25203</v>
      </c>
      <c r="O2372">
        <v>100000</v>
      </c>
      <c r="P2372">
        <v>0</v>
      </c>
      <c r="Q2372">
        <v>0</v>
      </c>
      <c r="R2372">
        <v>0</v>
      </c>
    </row>
    <row r="2373" spans="1:18" x14ac:dyDescent="0.25">
      <c r="A2373" s="3">
        <v>44824</v>
      </c>
      <c r="B2373">
        <v>4000</v>
      </c>
      <c r="C2373">
        <v>500</v>
      </c>
      <c r="D2373">
        <v>100</v>
      </c>
      <c r="E2373">
        <v>0</v>
      </c>
      <c r="F2373">
        <v>13000</v>
      </c>
      <c r="G2373">
        <v>1000</v>
      </c>
      <c r="H2373">
        <v>2000</v>
      </c>
      <c r="I2373">
        <v>400</v>
      </c>
      <c r="J2373">
        <v>10</v>
      </c>
      <c r="K2373">
        <v>10</v>
      </c>
      <c r="L2373">
        <v>100</v>
      </c>
      <c r="M2373">
        <v>1800</v>
      </c>
      <c r="N2373">
        <v>25203</v>
      </c>
      <c r="O2373">
        <v>100000</v>
      </c>
      <c r="P2373">
        <v>0</v>
      </c>
      <c r="Q2373">
        <v>0</v>
      </c>
      <c r="R2373">
        <v>0</v>
      </c>
    </row>
    <row r="2374" spans="1:18" x14ac:dyDescent="0.25">
      <c r="A2374" s="3">
        <v>44825</v>
      </c>
      <c r="B2374">
        <v>4000</v>
      </c>
      <c r="C2374">
        <v>500</v>
      </c>
      <c r="D2374">
        <v>100</v>
      </c>
      <c r="E2374">
        <v>0</v>
      </c>
      <c r="F2374">
        <v>13000</v>
      </c>
      <c r="G2374">
        <v>1000</v>
      </c>
      <c r="H2374">
        <v>2000</v>
      </c>
      <c r="I2374">
        <v>400</v>
      </c>
      <c r="J2374">
        <v>10</v>
      </c>
      <c r="K2374">
        <v>10</v>
      </c>
      <c r="L2374">
        <v>100</v>
      </c>
      <c r="M2374">
        <v>1800</v>
      </c>
      <c r="N2374">
        <v>25203</v>
      </c>
      <c r="O2374">
        <v>100000</v>
      </c>
      <c r="P2374">
        <v>0</v>
      </c>
      <c r="Q2374">
        <v>0</v>
      </c>
      <c r="R2374">
        <v>0</v>
      </c>
    </row>
    <row r="2375" spans="1:18" x14ac:dyDescent="0.25">
      <c r="A2375" s="3">
        <v>44826</v>
      </c>
      <c r="B2375">
        <v>4000</v>
      </c>
      <c r="C2375">
        <v>500</v>
      </c>
      <c r="D2375">
        <v>100</v>
      </c>
      <c r="E2375">
        <v>0</v>
      </c>
      <c r="F2375">
        <v>13000</v>
      </c>
      <c r="G2375">
        <v>1000</v>
      </c>
      <c r="H2375">
        <v>2000</v>
      </c>
      <c r="I2375">
        <v>400</v>
      </c>
      <c r="J2375">
        <v>10</v>
      </c>
      <c r="K2375">
        <v>10</v>
      </c>
      <c r="L2375">
        <v>100</v>
      </c>
      <c r="M2375">
        <v>1800</v>
      </c>
      <c r="N2375">
        <v>25203</v>
      </c>
      <c r="O2375">
        <v>100000</v>
      </c>
      <c r="P2375">
        <v>0</v>
      </c>
      <c r="Q2375">
        <v>0</v>
      </c>
      <c r="R2375">
        <v>0</v>
      </c>
    </row>
    <row r="2376" spans="1:18" x14ac:dyDescent="0.25">
      <c r="A2376" s="3">
        <v>44827</v>
      </c>
      <c r="B2376">
        <v>4000</v>
      </c>
      <c r="C2376">
        <v>500</v>
      </c>
      <c r="D2376">
        <v>100</v>
      </c>
      <c r="E2376">
        <v>0</v>
      </c>
      <c r="F2376">
        <v>13000</v>
      </c>
      <c r="G2376">
        <v>1000</v>
      </c>
      <c r="H2376">
        <v>2000</v>
      </c>
      <c r="I2376">
        <v>400</v>
      </c>
      <c r="J2376">
        <v>10</v>
      </c>
      <c r="K2376">
        <v>10</v>
      </c>
      <c r="L2376">
        <v>100</v>
      </c>
      <c r="M2376">
        <v>1800</v>
      </c>
      <c r="N2376">
        <v>25203</v>
      </c>
      <c r="O2376">
        <v>100000</v>
      </c>
      <c r="P2376">
        <v>0</v>
      </c>
      <c r="Q2376">
        <v>0</v>
      </c>
      <c r="R2376">
        <v>0</v>
      </c>
    </row>
    <row r="2377" spans="1:18" x14ac:dyDescent="0.25">
      <c r="A2377" s="3">
        <v>44830</v>
      </c>
      <c r="B2377">
        <v>4000</v>
      </c>
      <c r="C2377">
        <v>500</v>
      </c>
      <c r="D2377">
        <v>100</v>
      </c>
      <c r="E2377">
        <v>0</v>
      </c>
      <c r="F2377">
        <v>13000</v>
      </c>
      <c r="G2377">
        <v>1000</v>
      </c>
      <c r="H2377">
        <v>2000</v>
      </c>
      <c r="I2377">
        <v>400</v>
      </c>
      <c r="J2377">
        <v>10</v>
      </c>
      <c r="K2377">
        <v>10</v>
      </c>
      <c r="L2377">
        <v>100</v>
      </c>
      <c r="M2377">
        <v>1800</v>
      </c>
      <c r="N2377">
        <v>25203</v>
      </c>
      <c r="O2377">
        <v>100000</v>
      </c>
      <c r="P2377">
        <v>0</v>
      </c>
      <c r="Q2377">
        <v>0</v>
      </c>
      <c r="R2377">
        <v>0</v>
      </c>
    </row>
    <row r="2378" spans="1:18" x14ac:dyDescent="0.25">
      <c r="A2378" s="3">
        <v>44831</v>
      </c>
      <c r="B2378">
        <v>4000</v>
      </c>
      <c r="C2378">
        <v>500</v>
      </c>
      <c r="D2378">
        <v>100</v>
      </c>
      <c r="E2378">
        <v>0</v>
      </c>
      <c r="F2378">
        <v>13000</v>
      </c>
      <c r="G2378">
        <v>1000</v>
      </c>
      <c r="H2378">
        <v>2000</v>
      </c>
      <c r="I2378">
        <v>400</v>
      </c>
      <c r="J2378">
        <v>10</v>
      </c>
      <c r="K2378">
        <v>10</v>
      </c>
      <c r="L2378">
        <v>100</v>
      </c>
      <c r="M2378">
        <v>1800</v>
      </c>
      <c r="N2378">
        <v>25203</v>
      </c>
      <c r="O2378">
        <v>100000</v>
      </c>
      <c r="P2378">
        <v>0</v>
      </c>
      <c r="Q2378">
        <v>0</v>
      </c>
      <c r="R2378">
        <v>0</v>
      </c>
    </row>
    <row r="2379" spans="1:18" x14ac:dyDescent="0.25">
      <c r="A2379" s="3">
        <v>44832</v>
      </c>
      <c r="B2379">
        <v>4000</v>
      </c>
      <c r="C2379">
        <v>500</v>
      </c>
      <c r="D2379">
        <v>100</v>
      </c>
      <c r="E2379">
        <v>0</v>
      </c>
      <c r="F2379">
        <v>13000</v>
      </c>
      <c r="G2379">
        <v>1000</v>
      </c>
      <c r="H2379">
        <v>2000</v>
      </c>
      <c r="I2379">
        <v>400</v>
      </c>
      <c r="J2379">
        <v>10</v>
      </c>
      <c r="K2379">
        <v>10</v>
      </c>
      <c r="L2379">
        <v>100</v>
      </c>
      <c r="M2379">
        <v>1800</v>
      </c>
      <c r="N2379">
        <v>25203</v>
      </c>
      <c r="O2379">
        <v>100000</v>
      </c>
      <c r="P2379">
        <v>0</v>
      </c>
      <c r="Q2379">
        <v>0</v>
      </c>
      <c r="R2379">
        <v>0</v>
      </c>
    </row>
    <row r="2380" spans="1:18" x14ac:dyDescent="0.25">
      <c r="A2380" s="3">
        <v>44833</v>
      </c>
      <c r="B2380">
        <v>4000</v>
      </c>
      <c r="C2380">
        <v>500</v>
      </c>
      <c r="D2380">
        <v>100</v>
      </c>
      <c r="E2380">
        <v>0</v>
      </c>
      <c r="F2380">
        <v>13000</v>
      </c>
      <c r="G2380">
        <v>1000</v>
      </c>
      <c r="H2380">
        <v>2000</v>
      </c>
      <c r="I2380">
        <v>400</v>
      </c>
      <c r="J2380">
        <v>10</v>
      </c>
      <c r="K2380">
        <v>10</v>
      </c>
      <c r="L2380">
        <v>100</v>
      </c>
      <c r="M2380">
        <v>1800</v>
      </c>
      <c r="N2380">
        <v>25203</v>
      </c>
      <c r="O2380">
        <v>100000</v>
      </c>
      <c r="P2380">
        <v>0</v>
      </c>
      <c r="Q2380">
        <v>0</v>
      </c>
      <c r="R2380">
        <v>0</v>
      </c>
    </row>
    <row r="2381" spans="1:18" x14ac:dyDescent="0.25">
      <c r="A2381" s="3">
        <v>44834</v>
      </c>
      <c r="B2381">
        <v>4000</v>
      </c>
      <c r="C2381">
        <v>500</v>
      </c>
      <c r="D2381">
        <v>100</v>
      </c>
      <c r="E2381">
        <v>0</v>
      </c>
      <c r="F2381">
        <v>13000</v>
      </c>
      <c r="G2381">
        <v>1000</v>
      </c>
      <c r="H2381">
        <v>2000</v>
      </c>
      <c r="I2381">
        <v>400</v>
      </c>
      <c r="J2381">
        <v>10</v>
      </c>
      <c r="K2381">
        <v>10</v>
      </c>
      <c r="L2381">
        <v>100</v>
      </c>
      <c r="M2381">
        <v>1800</v>
      </c>
      <c r="N2381">
        <v>25203</v>
      </c>
      <c r="O2381">
        <v>100000</v>
      </c>
      <c r="P2381">
        <v>0</v>
      </c>
      <c r="Q2381">
        <v>0</v>
      </c>
      <c r="R2381">
        <v>0</v>
      </c>
    </row>
    <row r="2382" spans="1:18" x14ac:dyDescent="0.25">
      <c r="A2382" s="3">
        <v>44837</v>
      </c>
      <c r="B2382">
        <v>4000</v>
      </c>
      <c r="C2382">
        <v>500</v>
      </c>
      <c r="D2382">
        <v>100</v>
      </c>
      <c r="E2382">
        <v>0</v>
      </c>
      <c r="F2382">
        <v>13000</v>
      </c>
      <c r="G2382">
        <v>1000</v>
      </c>
      <c r="H2382">
        <v>2000</v>
      </c>
      <c r="I2382">
        <v>400</v>
      </c>
      <c r="J2382">
        <v>10</v>
      </c>
      <c r="K2382">
        <v>10</v>
      </c>
      <c r="L2382">
        <v>100</v>
      </c>
      <c r="M2382">
        <v>1800</v>
      </c>
      <c r="N2382">
        <v>25203</v>
      </c>
      <c r="O2382">
        <v>100000</v>
      </c>
      <c r="P2382">
        <v>0</v>
      </c>
      <c r="Q2382">
        <v>0</v>
      </c>
      <c r="R2382">
        <v>0</v>
      </c>
    </row>
    <row r="2383" spans="1:18" x14ac:dyDescent="0.25">
      <c r="A2383" s="3">
        <v>44838</v>
      </c>
      <c r="B2383">
        <v>4000</v>
      </c>
      <c r="C2383">
        <v>500</v>
      </c>
      <c r="D2383">
        <v>100</v>
      </c>
      <c r="E2383">
        <v>0</v>
      </c>
      <c r="F2383">
        <v>13000</v>
      </c>
      <c r="G2383">
        <v>1000</v>
      </c>
      <c r="H2383">
        <v>2000</v>
      </c>
      <c r="I2383">
        <v>400</v>
      </c>
      <c r="J2383">
        <v>10</v>
      </c>
      <c r="K2383">
        <v>10</v>
      </c>
      <c r="L2383">
        <v>100</v>
      </c>
      <c r="M2383">
        <v>1800</v>
      </c>
      <c r="N2383">
        <v>25203</v>
      </c>
      <c r="O2383">
        <v>100000</v>
      </c>
      <c r="P2383">
        <v>0</v>
      </c>
      <c r="Q2383">
        <v>0</v>
      </c>
      <c r="R2383">
        <v>0</v>
      </c>
    </row>
    <row r="2384" spans="1:18" x14ac:dyDescent="0.25">
      <c r="A2384" s="3">
        <v>44839</v>
      </c>
      <c r="B2384">
        <v>4000</v>
      </c>
      <c r="C2384">
        <v>500</v>
      </c>
      <c r="D2384">
        <v>100</v>
      </c>
      <c r="E2384">
        <v>0</v>
      </c>
      <c r="F2384">
        <v>13000</v>
      </c>
      <c r="G2384">
        <v>1000</v>
      </c>
      <c r="H2384">
        <v>2000</v>
      </c>
      <c r="I2384">
        <v>400</v>
      </c>
      <c r="J2384">
        <v>10</v>
      </c>
      <c r="K2384">
        <v>10</v>
      </c>
      <c r="L2384">
        <v>100</v>
      </c>
      <c r="M2384">
        <v>1800</v>
      </c>
      <c r="N2384">
        <v>25203</v>
      </c>
      <c r="O2384">
        <v>100000</v>
      </c>
      <c r="P2384">
        <v>0</v>
      </c>
      <c r="Q2384">
        <v>0</v>
      </c>
      <c r="R2384">
        <v>0</v>
      </c>
    </row>
    <row r="2385" spans="1:18" x14ac:dyDescent="0.25">
      <c r="A2385" s="3">
        <v>44840</v>
      </c>
      <c r="B2385">
        <v>4000</v>
      </c>
      <c r="C2385">
        <v>500</v>
      </c>
      <c r="D2385">
        <v>100</v>
      </c>
      <c r="E2385">
        <v>0</v>
      </c>
      <c r="F2385">
        <v>13000</v>
      </c>
      <c r="G2385">
        <v>1000</v>
      </c>
      <c r="H2385">
        <v>2000</v>
      </c>
      <c r="I2385">
        <v>400</v>
      </c>
      <c r="J2385">
        <v>10</v>
      </c>
      <c r="K2385">
        <v>10</v>
      </c>
      <c r="L2385">
        <v>100</v>
      </c>
      <c r="M2385">
        <v>1800</v>
      </c>
      <c r="N2385">
        <v>25203</v>
      </c>
      <c r="O2385">
        <v>100000</v>
      </c>
      <c r="P2385">
        <v>0</v>
      </c>
      <c r="Q2385">
        <v>0</v>
      </c>
      <c r="R2385">
        <v>0</v>
      </c>
    </row>
    <row r="2386" spans="1:18" x14ac:dyDescent="0.25">
      <c r="A2386" s="3">
        <v>44841</v>
      </c>
      <c r="B2386">
        <v>4000</v>
      </c>
      <c r="C2386">
        <v>500</v>
      </c>
      <c r="D2386">
        <v>100</v>
      </c>
      <c r="E2386">
        <v>0</v>
      </c>
      <c r="F2386">
        <v>13000</v>
      </c>
      <c r="G2386">
        <v>1000</v>
      </c>
      <c r="H2386">
        <v>2000</v>
      </c>
      <c r="I2386">
        <v>400</v>
      </c>
      <c r="J2386">
        <v>10</v>
      </c>
      <c r="K2386">
        <v>10</v>
      </c>
      <c r="L2386">
        <v>100</v>
      </c>
      <c r="M2386">
        <v>1800</v>
      </c>
      <c r="N2386">
        <v>25203</v>
      </c>
      <c r="O2386">
        <v>100000</v>
      </c>
      <c r="P2386">
        <v>0</v>
      </c>
      <c r="Q2386">
        <v>0</v>
      </c>
      <c r="R2386">
        <v>0</v>
      </c>
    </row>
    <row r="2387" spans="1:18" x14ac:dyDescent="0.25">
      <c r="A2387" s="3">
        <v>44844</v>
      </c>
      <c r="B2387">
        <v>4000</v>
      </c>
      <c r="C2387">
        <v>500</v>
      </c>
      <c r="D2387">
        <v>100</v>
      </c>
      <c r="E2387">
        <v>0</v>
      </c>
      <c r="F2387">
        <v>13000</v>
      </c>
      <c r="G2387">
        <v>1000</v>
      </c>
      <c r="H2387">
        <v>2000</v>
      </c>
      <c r="I2387">
        <v>400</v>
      </c>
      <c r="J2387">
        <v>10</v>
      </c>
      <c r="K2387">
        <v>10</v>
      </c>
      <c r="L2387">
        <v>100</v>
      </c>
      <c r="M2387">
        <v>1800</v>
      </c>
      <c r="N2387">
        <v>25203</v>
      </c>
      <c r="O2387">
        <v>100000</v>
      </c>
      <c r="P2387">
        <v>0</v>
      </c>
      <c r="Q2387">
        <v>0</v>
      </c>
      <c r="R2387">
        <v>0</v>
      </c>
    </row>
    <row r="2388" spans="1:18" x14ac:dyDescent="0.25">
      <c r="A2388" s="3">
        <v>44845</v>
      </c>
      <c r="B2388">
        <v>4000</v>
      </c>
      <c r="C2388">
        <v>500</v>
      </c>
      <c r="D2388">
        <v>100</v>
      </c>
      <c r="E2388">
        <v>0</v>
      </c>
      <c r="F2388">
        <v>13000</v>
      </c>
      <c r="G2388">
        <v>1000</v>
      </c>
      <c r="H2388">
        <v>2000</v>
      </c>
      <c r="I2388">
        <v>400</v>
      </c>
      <c r="J2388">
        <v>10</v>
      </c>
      <c r="K2388">
        <v>10</v>
      </c>
      <c r="L2388">
        <v>100</v>
      </c>
      <c r="M2388">
        <v>1800</v>
      </c>
      <c r="N2388">
        <v>25203</v>
      </c>
      <c r="O2388">
        <v>100000</v>
      </c>
      <c r="P2388">
        <v>0</v>
      </c>
      <c r="Q2388">
        <v>0</v>
      </c>
      <c r="R2388">
        <v>0</v>
      </c>
    </row>
    <row r="2389" spans="1:18" x14ac:dyDescent="0.25">
      <c r="A2389" s="3">
        <v>44846</v>
      </c>
      <c r="B2389">
        <v>4000</v>
      </c>
      <c r="C2389">
        <v>500</v>
      </c>
      <c r="D2389">
        <v>100</v>
      </c>
      <c r="E2389">
        <v>0</v>
      </c>
      <c r="F2389">
        <v>13000</v>
      </c>
      <c r="G2389">
        <v>1000</v>
      </c>
      <c r="H2389">
        <v>2000</v>
      </c>
      <c r="I2389">
        <v>400</v>
      </c>
      <c r="J2389">
        <v>10</v>
      </c>
      <c r="K2389">
        <v>10</v>
      </c>
      <c r="L2389">
        <v>100</v>
      </c>
      <c r="M2389">
        <v>1800</v>
      </c>
      <c r="N2389">
        <v>25203</v>
      </c>
      <c r="O2389">
        <v>100000</v>
      </c>
      <c r="P2389">
        <v>0</v>
      </c>
      <c r="Q2389">
        <v>0</v>
      </c>
      <c r="R2389">
        <v>0</v>
      </c>
    </row>
    <row r="2390" spans="1:18" x14ac:dyDescent="0.25">
      <c r="A2390" s="3">
        <v>44847</v>
      </c>
      <c r="B2390">
        <v>4000</v>
      </c>
      <c r="C2390">
        <v>500</v>
      </c>
      <c r="D2390">
        <v>100</v>
      </c>
      <c r="E2390">
        <v>0</v>
      </c>
      <c r="F2390">
        <v>13000</v>
      </c>
      <c r="G2390">
        <v>1000</v>
      </c>
      <c r="H2390">
        <v>2000</v>
      </c>
      <c r="I2390">
        <v>400</v>
      </c>
      <c r="J2390">
        <v>10</v>
      </c>
      <c r="K2390">
        <v>10</v>
      </c>
      <c r="L2390">
        <v>100</v>
      </c>
      <c r="M2390">
        <v>1800</v>
      </c>
      <c r="N2390">
        <v>25203</v>
      </c>
      <c r="O2390">
        <v>100000</v>
      </c>
      <c r="P2390">
        <v>0</v>
      </c>
      <c r="Q2390">
        <v>0</v>
      </c>
      <c r="R2390">
        <v>0</v>
      </c>
    </row>
    <row r="2391" spans="1:18" x14ac:dyDescent="0.25">
      <c r="A2391" s="3">
        <v>44848</v>
      </c>
      <c r="B2391">
        <v>4000</v>
      </c>
      <c r="C2391">
        <v>500</v>
      </c>
      <c r="D2391">
        <v>100</v>
      </c>
      <c r="E2391">
        <v>0</v>
      </c>
      <c r="F2391">
        <v>13000</v>
      </c>
      <c r="G2391">
        <v>1000</v>
      </c>
      <c r="H2391">
        <v>2000</v>
      </c>
      <c r="I2391">
        <v>400</v>
      </c>
      <c r="J2391">
        <v>10</v>
      </c>
      <c r="K2391">
        <v>10</v>
      </c>
      <c r="L2391">
        <v>100</v>
      </c>
      <c r="M2391">
        <v>1800</v>
      </c>
      <c r="N2391">
        <v>25203</v>
      </c>
      <c r="O2391">
        <v>100000</v>
      </c>
      <c r="P2391">
        <v>0</v>
      </c>
      <c r="Q2391">
        <v>0</v>
      </c>
      <c r="R2391">
        <v>0</v>
      </c>
    </row>
    <row r="2392" spans="1:18" x14ac:dyDescent="0.25">
      <c r="A2392" s="3">
        <v>44851</v>
      </c>
      <c r="B2392">
        <v>4000</v>
      </c>
      <c r="C2392">
        <v>500</v>
      </c>
      <c r="D2392">
        <v>100</v>
      </c>
      <c r="E2392">
        <v>0</v>
      </c>
      <c r="F2392">
        <v>13000</v>
      </c>
      <c r="G2392">
        <v>1000</v>
      </c>
      <c r="H2392">
        <v>2000</v>
      </c>
      <c r="I2392">
        <v>400</v>
      </c>
      <c r="J2392">
        <v>10</v>
      </c>
      <c r="K2392">
        <v>10</v>
      </c>
      <c r="L2392">
        <v>100</v>
      </c>
      <c r="M2392">
        <v>1800</v>
      </c>
      <c r="N2392">
        <v>25203</v>
      </c>
      <c r="O2392">
        <v>100000</v>
      </c>
      <c r="P2392">
        <v>0</v>
      </c>
      <c r="Q2392">
        <v>0</v>
      </c>
      <c r="R2392">
        <v>0</v>
      </c>
    </row>
    <row r="2393" spans="1:18" x14ac:dyDescent="0.25">
      <c r="A2393" s="3">
        <v>44852</v>
      </c>
      <c r="B2393">
        <v>4000</v>
      </c>
      <c r="C2393">
        <v>500</v>
      </c>
      <c r="D2393">
        <v>100</v>
      </c>
      <c r="E2393">
        <v>0</v>
      </c>
      <c r="F2393">
        <v>13000</v>
      </c>
      <c r="G2393">
        <v>1000</v>
      </c>
      <c r="H2393">
        <v>2000</v>
      </c>
      <c r="I2393">
        <v>400</v>
      </c>
      <c r="J2393">
        <v>10</v>
      </c>
      <c r="K2393">
        <v>10</v>
      </c>
      <c r="L2393">
        <v>100</v>
      </c>
      <c r="M2393">
        <v>1800</v>
      </c>
      <c r="N2393">
        <v>25203</v>
      </c>
      <c r="O2393">
        <v>100000</v>
      </c>
      <c r="P2393">
        <v>0</v>
      </c>
      <c r="Q2393">
        <v>0</v>
      </c>
      <c r="R2393">
        <v>0</v>
      </c>
    </row>
    <row r="2394" spans="1:18" x14ac:dyDescent="0.25">
      <c r="A2394" s="3">
        <v>44853</v>
      </c>
      <c r="B2394">
        <v>4000</v>
      </c>
      <c r="C2394">
        <v>500</v>
      </c>
      <c r="D2394">
        <v>100</v>
      </c>
      <c r="E2394">
        <v>0</v>
      </c>
      <c r="F2394">
        <v>13000</v>
      </c>
      <c r="G2394">
        <v>1000</v>
      </c>
      <c r="H2394">
        <v>2000</v>
      </c>
      <c r="I2394">
        <v>400</v>
      </c>
      <c r="J2394">
        <v>10</v>
      </c>
      <c r="K2394">
        <v>10</v>
      </c>
      <c r="L2394">
        <v>100</v>
      </c>
      <c r="M2394">
        <v>1800</v>
      </c>
      <c r="N2394">
        <v>25203</v>
      </c>
      <c r="O2394">
        <v>100000</v>
      </c>
      <c r="P2394">
        <v>0</v>
      </c>
      <c r="Q2394">
        <v>0</v>
      </c>
      <c r="R2394">
        <v>0</v>
      </c>
    </row>
    <row r="2395" spans="1:18" x14ac:dyDescent="0.25">
      <c r="A2395" s="3">
        <v>44854</v>
      </c>
      <c r="B2395">
        <v>4000</v>
      </c>
      <c r="C2395">
        <v>500</v>
      </c>
      <c r="D2395">
        <v>100</v>
      </c>
      <c r="E2395">
        <v>0</v>
      </c>
      <c r="F2395">
        <v>13000</v>
      </c>
      <c r="G2395">
        <v>1000</v>
      </c>
      <c r="H2395">
        <v>2000</v>
      </c>
      <c r="I2395">
        <v>400</v>
      </c>
      <c r="J2395">
        <v>10</v>
      </c>
      <c r="K2395">
        <v>10</v>
      </c>
      <c r="L2395">
        <v>100</v>
      </c>
      <c r="M2395">
        <v>1800</v>
      </c>
      <c r="N2395">
        <v>25203</v>
      </c>
      <c r="O2395">
        <v>100000</v>
      </c>
      <c r="P2395">
        <v>0</v>
      </c>
      <c r="Q2395">
        <v>0</v>
      </c>
      <c r="R2395">
        <v>0</v>
      </c>
    </row>
    <row r="2396" spans="1:18" x14ac:dyDescent="0.25">
      <c r="A2396" s="3">
        <v>44855</v>
      </c>
      <c r="B2396">
        <v>4000</v>
      </c>
      <c r="C2396">
        <v>500</v>
      </c>
      <c r="D2396">
        <v>100</v>
      </c>
      <c r="E2396">
        <v>0</v>
      </c>
      <c r="F2396">
        <v>13000</v>
      </c>
      <c r="G2396">
        <v>1000</v>
      </c>
      <c r="H2396">
        <v>2000</v>
      </c>
      <c r="I2396">
        <v>400</v>
      </c>
      <c r="J2396">
        <v>10</v>
      </c>
      <c r="K2396">
        <v>10</v>
      </c>
      <c r="L2396">
        <v>100</v>
      </c>
      <c r="M2396">
        <v>1800</v>
      </c>
      <c r="N2396">
        <v>25203</v>
      </c>
      <c r="O2396">
        <v>100000</v>
      </c>
      <c r="P2396">
        <v>0</v>
      </c>
      <c r="Q2396">
        <v>0</v>
      </c>
      <c r="R2396">
        <v>0</v>
      </c>
    </row>
    <row r="2397" spans="1:18" x14ac:dyDescent="0.25">
      <c r="A2397" s="3">
        <v>44858</v>
      </c>
      <c r="B2397">
        <v>4000</v>
      </c>
      <c r="C2397">
        <v>500</v>
      </c>
      <c r="D2397">
        <v>100</v>
      </c>
      <c r="E2397">
        <v>0</v>
      </c>
      <c r="F2397">
        <v>13000</v>
      </c>
      <c r="G2397">
        <v>1000</v>
      </c>
      <c r="H2397">
        <v>2000</v>
      </c>
      <c r="I2397">
        <v>400</v>
      </c>
      <c r="J2397">
        <v>10</v>
      </c>
      <c r="K2397">
        <v>10</v>
      </c>
      <c r="L2397">
        <v>100</v>
      </c>
      <c r="M2397">
        <v>1800</v>
      </c>
      <c r="N2397">
        <v>25203</v>
      </c>
      <c r="O2397">
        <v>100000</v>
      </c>
      <c r="P2397">
        <v>0</v>
      </c>
      <c r="Q2397">
        <v>0</v>
      </c>
      <c r="R2397">
        <v>0</v>
      </c>
    </row>
    <row r="2398" spans="1:18" x14ac:dyDescent="0.25">
      <c r="A2398" s="3">
        <v>44859</v>
      </c>
      <c r="B2398">
        <v>4000</v>
      </c>
      <c r="C2398">
        <v>500</v>
      </c>
      <c r="D2398">
        <v>100</v>
      </c>
      <c r="E2398">
        <v>0</v>
      </c>
      <c r="F2398">
        <v>13000</v>
      </c>
      <c r="G2398">
        <v>1000</v>
      </c>
      <c r="H2398">
        <v>2000</v>
      </c>
      <c r="I2398">
        <v>400</v>
      </c>
      <c r="J2398">
        <v>10</v>
      </c>
      <c r="K2398">
        <v>10</v>
      </c>
      <c r="L2398">
        <v>100</v>
      </c>
      <c r="M2398">
        <v>1800</v>
      </c>
      <c r="N2398">
        <v>25203</v>
      </c>
      <c r="O2398">
        <v>100000</v>
      </c>
      <c r="P2398">
        <v>0</v>
      </c>
      <c r="Q2398">
        <v>0</v>
      </c>
      <c r="R2398">
        <v>0</v>
      </c>
    </row>
    <row r="2399" spans="1:18" x14ac:dyDescent="0.25">
      <c r="A2399" s="3">
        <v>44860</v>
      </c>
      <c r="B2399">
        <v>4000</v>
      </c>
      <c r="C2399">
        <v>500</v>
      </c>
      <c r="D2399">
        <v>100</v>
      </c>
      <c r="E2399">
        <v>0</v>
      </c>
      <c r="F2399">
        <v>13000</v>
      </c>
      <c r="G2399">
        <v>1000</v>
      </c>
      <c r="H2399">
        <v>2000</v>
      </c>
      <c r="I2399">
        <v>400</v>
      </c>
      <c r="J2399">
        <v>10</v>
      </c>
      <c r="K2399">
        <v>10</v>
      </c>
      <c r="L2399">
        <v>100</v>
      </c>
      <c r="M2399">
        <v>1800</v>
      </c>
      <c r="N2399">
        <v>25203</v>
      </c>
      <c r="O2399">
        <v>100000</v>
      </c>
      <c r="P2399">
        <v>0</v>
      </c>
      <c r="Q2399">
        <v>0</v>
      </c>
      <c r="R2399">
        <v>0</v>
      </c>
    </row>
    <row r="2400" spans="1:18" x14ac:dyDescent="0.25">
      <c r="A2400" s="3">
        <v>44861</v>
      </c>
      <c r="B2400">
        <v>4000</v>
      </c>
      <c r="C2400">
        <v>500</v>
      </c>
      <c r="D2400">
        <v>100</v>
      </c>
      <c r="E2400">
        <v>0</v>
      </c>
      <c r="F2400">
        <v>13000</v>
      </c>
      <c r="G2400">
        <v>1000</v>
      </c>
      <c r="H2400">
        <v>2000</v>
      </c>
      <c r="I2400">
        <v>400</v>
      </c>
      <c r="J2400">
        <v>10</v>
      </c>
      <c r="K2400">
        <v>10</v>
      </c>
      <c r="L2400">
        <v>100</v>
      </c>
      <c r="M2400">
        <v>1800</v>
      </c>
      <c r="N2400">
        <v>25203</v>
      </c>
      <c r="O2400">
        <v>100000</v>
      </c>
      <c r="P2400">
        <v>0</v>
      </c>
      <c r="Q2400">
        <v>0</v>
      </c>
      <c r="R2400">
        <v>0</v>
      </c>
    </row>
    <row r="2401" spans="1:18" x14ac:dyDescent="0.25">
      <c r="A2401" s="3">
        <v>44862</v>
      </c>
      <c r="B2401">
        <v>4000</v>
      </c>
      <c r="C2401">
        <v>500</v>
      </c>
      <c r="D2401">
        <v>100</v>
      </c>
      <c r="E2401">
        <v>0</v>
      </c>
      <c r="F2401">
        <v>13000</v>
      </c>
      <c r="G2401">
        <v>1000</v>
      </c>
      <c r="H2401">
        <v>2000</v>
      </c>
      <c r="I2401">
        <v>400</v>
      </c>
      <c r="J2401">
        <v>10</v>
      </c>
      <c r="K2401">
        <v>10</v>
      </c>
      <c r="L2401">
        <v>100</v>
      </c>
      <c r="M2401">
        <v>1800</v>
      </c>
      <c r="N2401">
        <v>25203</v>
      </c>
      <c r="O2401">
        <v>100000</v>
      </c>
      <c r="P2401">
        <v>0</v>
      </c>
      <c r="Q2401">
        <v>0</v>
      </c>
      <c r="R2401">
        <v>0</v>
      </c>
    </row>
    <row r="2402" spans="1:18" x14ac:dyDescent="0.25">
      <c r="A2402" s="3">
        <v>44865</v>
      </c>
      <c r="B2402">
        <v>4000</v>
      </c>
      <c r="C2402">
        <v>500</v>
      </c>
      <c r="D2402">
        <v>100</v>
      </c>
      <c r="E2402">
        <v>0</v>
      </c>
      <c r="F2402">
        <v>13000</v>
      </c>
      <c r="G2402">
        <v>1000</v>
      </c>
      <c r="H2402">
        <v>2000</v>
      </c>
      <c r="I2402">
        <v>400</v>
      </c>
      <c r="J2402">
        <v>10</v>
      </c>
      <c r="K2402">
        <v>10</v>
      </c>
      <c r="L2402">
        <v>100</v>
      </c>
      <c r="M2402">
        <v>1800</v>
      </c>
      <c r="N2402">
        <v>25203</v>
      </c>
      <c r="O2402">
        <v>100000</v>
      </c>
      <c r="P2402">
        <v>0</v>
      </c>
      <c r="Q2402">
        <v>0</v>
      </c>
      <c r="R2402">
        <v>0</v>
      </c>
    </row>
    <row r="2403" spans="1:18" x14ac:dyDescent="0.25">
      <c r="A2403" s="3">
        <v>44866</v>
      </c>
      <c r="B2403">
        <v>4000</v>
      </c>
      <c r="C2403">
        <v>500</v>
      </c>
      <c r="D2403">
        <v>100</v>
      </c>
      <c r="E2403">
        <v>0</v>
      </c>
      <c r="F2403">
        <v>13000</v>
      </c>
      <c r="G2403">
        <v>1000</v>
      </c>
      <c r="H2403">
        <v>2000</v>
      </c>
      <c r="I2403">
        <v>400</v>
      </c>
      <c r="J2403">
        <v>10</v>
      </c>
      <c r="K2403">
        <v>10</v>
      </c>
      <c r="L2403">
        <v>100</v>
      </c>
      <c r="M2403">
        <v>1800</v>
      </c>
      <c r="N2403">
        <v>25203</v>
      </c>
      <c r="O2403">
        <v>100000</v>
      </c>
      <c r="P2403">
        <v>0</v>
      </c>
      <c r="Q2403">
        <v>0</v>
      </c>
      <c r="R2403">
        <v>0</v>
      </c>
    </row>
    <row r="2404" spans="1:18" x14ac:dyDescent="0.25">
      <c r="A2404" s="3">
        <v>44867</v>
      </c>
      <c r="B2404">
        <v>4000</v>
      </c>
      <c r="C2404">
        <v>500</v>
      </c>
      <c r="D2404">
        <v>100</v>
      </c>
      <c r="E2404">
        <v>0</v>
      </c>
      <c r="F2404">
        <v>13000</v>
      </c>
      <c r="G2404">
        <v>1000</v>
      </c>
      <c r="H2404">
        <v>2000</v>
      </c>
      <c r="I2404">
        <v>400</v>
      </c>
      <c r="J2404">
        <v>10</v>
      </c>
      <c r="K2404">
        <v>10</v>
      </c>
      <c r="L2404">
        <v>100</v>
      </c>
      <c r="M2404">
        <v>1800</v>
      </c>
      <c r="N2404">
        <v>25203</v>
      </c>
      <c r="O2404">
        <v>100000</v>
      </c>
      <c r="P2404">
        <v>0</v>
      </c>
      <c r="Q2404">
        <v>0</v>
      </c>
      <c r="R2404">
        <v>0</v>
      </c>
    </row>
    <row r="2405" spans="1:18" x14ac:dyDescent="0.25">
      <c r="A2405" s="3">
        <v>44868</v>
      </c>
      <c r="B2405">
        <v>4000</v>
      </c>
      <c r="C2405">
        <v>500</v>
      </c>
      <c r="D2405">
        <v>100</v>
      </c>
      <c r="E2405">
        <v>0</v>
      </c>
      <c r="F2405">
        <v>13000</v>
      </c>
      <c r="G2405">
        <v>1000</v>
      </c>
      <c r="H2405">
        <v>2000</v>
      </c>
      <c r="I2405">
        <v>400</v>
      </c>
      <c r="J2405">
        <v>10</v>
      </c>
      <c r="K2405">
        <v>10</v>
      </c>
      <c r="L2405">
        <v>100</v>
      </c>
      <c r="M2405">
        <v>1800</v>
      </c>
      <c r="N2405">
        <v>25203</v>
      </c>
      <c r="O2405">
        <v>100000</v>
      </c>
      <c r="P2405">
        <v>0</v>
      </c>
      <c r="Q2405">
        <v>0</v>
      </c>
      <c r="R2405">
        <v>0</v>
      </c>
    </row>
    <row r="2406" spans="1:18" x14ac:dyDescent="0.25">
      <c r="A2406" s="3">
        <v>44869</v>
      </c>
      <c r="B2406">
        <v>4000</v>
      </c>
      <c r="C2406">
        <v>500</v>
      </c>
      <c r="D2406">
        <v>100</v>
      </c>
      <c r="E2406">
        <v>0</v>
      </c>
      <c r="F2406">
        <v>13000</v>
      </c>
      <c r="G2406">
        <v>1000</v>
      </c>
      <c r="H2406">
        <v>2000</v>
      </c>
      <c r="I2406">
        <v>400</v>
      </c>
      <c r="J2406">
        <v>10</v>
      </c>
      <c r="K2406">
        <v>10</v>
      </c>
      <c r="L2406">
        <v>100</v>
      </c>
      <c r="M2406">
        <v>1800</v>
      </c>
      <c r="N2406">
        <v>25203</v>
      </c>
      <c r="O2406">
        <v>100000</v>
      </c>
      <c r="P2406">
        <v>0</v>
      </c>
      <c r="Q2406">
        <v>0</v>
      </c>
      <c r="R2406">
        <v>0</v>
      </c>
    </row>
    <row r="2407" spans="1:18" x14ac:dyDescent="0.25">
      <c r="A2407" s="3">
        <v>44872</v>
      </c>
      <c r="B2407">
        <v>4000</v>
      </c>
      <c r="C2407">
        <v>500</v>
      </c>
      <c r="D2407">
        <v>100</v>
      </c>
      <c r="E2407">
        <v>0</v>
      </c>
      <c r="F2407">
        <v>13000</v>
      </c>
      <c r="G2407">
        <v>1000</v>
      </c>
      <c r="H2407">
        <v>2000</v>
      </c>
      <c r="I2407">
        <v>400</v>
      </c>
      <c r="J2407">
        <v>10</v>
      </c>
      <c r="K2407">
        <v>10</v>
      </c>
      <c r="L2407">
        <v>100</v>
      </c>
      <c r="M2407">
        <v>1800</v>
      </c>
      <c r="N2407">
        <v>25203</v>
      </c>
      <c r="O2407">
        <v>100000</v>
      </c>
      <c r="P2407">
        <v>0</v>
      </c>
      <c r="Q2407">
        <v>0</v>
      </c>
      <c r="R2407">
        <v>0</v>
      </c>
    </row>
    <row r="2408" spans="1:18" x14ac:dyDescent="0.25">
      <c r="A2408" s="3">
        <v>44873</v>
      </c>
      <c r="B2408">
        <v>4000</v>
      </c>
      <c r="C2408">
        <v>500</v>
      </c>
      <c r="D2408">
        <v>100</v>
      </c>
      <c r="E2408">
        <v>0</v>
      </c>
      <c r="F2408">
        <v>13000</v>
      </c>
      <c r="G2408">
        <v>1000</v>
      </c>
      <c r="H2408">
        <v>2000</v>
      </c>
      <c r="I2408">
        <v>400</v>
      </c>
      <c r="J2408">
        <v>10</v>
      </c>
      <c r="K2408">
        <v>10</v>
      </c>
      <c r="L2408">
        <v>100</v>
      </c>
      <c r="M2408">
        <v>1800</v>
      </c>
      <c r="N2408">
        <v>25203</v>
      </c>
      <c r="O2408">
        <v>100000</v>
      </c>
      <c r="P2408">
        <v>0</v>
      </c>
      <c r="Q2408">
        <v>0</v>
      </c>
      <c r="R2408">
        <v>0</v>
      </c>
    </row>
    <row r="2409" spans="1:18" x14ac:dyDescent="0.25">
      <c r="A2409" s="3">
        <v>44874</v>
      </c>
      <c r="B2409">
        <v>4000</v>
      </c>
      <c r="C2409">
        <v>500</v>
      </c>
      <c r="D2409">
        <v>100</v>
      </c>
      <c r="E2409">
        <v>0</v>
      </c>
      <c r="F2409">
        <v>13000</v>
      </c>
      <c r="G2409">
        <v>1000</v>
      </c>
      <c r="H2409">
        <v>2000</v>
      </c>
      <c r="I2409">
        <v>400</v>
      </c>
      <c r="J2409">
        <v>10</v>
      </c>
      <c r="K2409">
        <v>10</v>
      </c>
      <c r="L2409">
        <v>100</v>
      </c>
      <c r="M2409">
        <v>1800</v>
      </c>
      <c r="N2409">
        <v>25203</v>
      </c>
      <c r="O2409">
        <v>100000</v>
      </c>
      <c r="P2409">
        <v>0</v>
      </c>
      <c r="Q2409">
        <v>0</v>
      </c>
      <c r="R2409">
        <v>0</v>
      </c>
    </row>
    <row r="2410" spans="1:18" x14ac:dyDescent="0.25">
      <c r="A2410" s="3">
        <v>44875</v>
      </c>
      <c r="B2410">
        <v>4000</v>
      </c>
      <c r="C2410">
        <v>500</v>
      </c>
      <c r="D2410">
        <v>100</v>
      </c>
      <c r="E2410">
        <v>0</v>
      </c>
      <c r="F2410">
        <v>13000</v>
      </c>
      <c r="G2410">
        <v>1000</v>
      </c>
      <c r="H2410">
        <v>2000</v>
      </c>
      <c r="I2410">
        <v>400</v>
      </c>
      <c r="J2410">
        <v>10</v>
      </c>
      <c r="K2410">
        <v>10</v>
      </c>
      <c r="L2410">
        <v>100</v>
      </c>
      <c r="M2410">
        <v>1800</v>
      </c>
      <c r="N2410">
        <v>25203</v>
      </c>
      <c r="O2410">
        <v>100000</v>
      </c>
      <c r="P2410">
        <v>0</v>
      </c>
      <c r="Q2410">
        <v>0</v>
      </c>
      <c r="R2410">
        <v>0</v>
      </c>
    </row>
    <row r="2411" spans="1:18" x14ac:dyDescent="0.25">
      <c r="A2411" s="3">
        <v>44876</v>
      </c>
      <c r="B2411">
        <v>4000</v>
      </c>
      <c r="C2411">
        <v>500</v>
      </c>
      <c r="D2411">
        <v>100</v>
      </c>
      <c r="E2411">
        <v>0</v>
      </c>
      <c r="F2411">
        <v>13000</v>
      </c>
      <c r="G2411">
        <v>1000</v>
      </c>
      <c r="H2411">
        <v>2000</v>
      </c>
      <c r="I2411">
        <v>400</v>
      </c>
      <c r="J2411">
        <v>10</v>
      </c>
      <c r="K2411">
        <v>10</v>
      </c>
      <c r="L2411">
        <v>100</v>
      </c>
      <c r="M2411">
        <v>1800</v>
      </c>
      <c r="N2411">
        <v>25203</v>
      </c>
      <c r="O2411">
        <v>100000</v>
      </c>
      <c r="P2411">
        <v>0</v>
      </c>
      <c r="Q2411">
        <v>0</v>
      </c>
      <c r="R2411">
        <v>0</v>
      </c>
    </row>
    <row r="2412" spans="1:18" x14ac:dyDescent="0.25">
      <c r="A2412" s="3">
        <v>44879</v>
      </c>
      <c r="B2412">
        <v>4000</v>
      </c>
      <c r="C2412">
        <v>500</v>
      </c>
      <c r="D2412">
        <v>100</v>
      </c>
      <c r="E2412">
        <v>0</v>
      </c>
      <c r="F2412">
        <v>13000</v>
      </c>
      <c r="G2412">
        <v>1000</v>
      </c>
      <c r="H2412">
        <v>2000</v>
      </c>
      <c r="I2412">
        <v>400</v>
      </c>
      <c r="J2412">
        <v>10</v>
      </c>
      <c r="K2412">
        <v>10</v>
      </c>
      <c r="L2412">
        <v>100</v>
      </c>
      <c r="M2412">
        <v>1800</v>
      </c>
      <c r="N2412">
        <v>25203</v>
      </c>
      <c r="O2412">
        <v>100000</v>
      </c>
      <c r="P2412">
        <v>0</v>
      </c>
      <c r="Q2412">
        <v>0</v>
      </c>
      <c r="R2412">
        <v>0</v>
      </c>
    </row>
    <row r="2413" spans="1:18" x14ac:dyDescent="0.25">
      <c r="A2413" s="3">
        <v>44880</v>
      </c>
      <c r="B2413">
        <v>4000</v>
      </c>
      <c r="C2413">
        <v>500</v>
      </c>
      <c r="D2413">
        <v>100</v>
      </c>
      <c r="E2413">
        <v>0</v>
      </c>
      <c r="F2413">
        <v>13000</v>
      </c>
      <c r="G2413">
        <v>1000</v>
      </c>
      <c r="H2413">
        <v>2000</v>
      </c>
      <c r="I2413">
        <v>400</v>
      </c>
      <c r="J2413">
        <v>10</v>
      </c>
      <c r="K2413">
        <v>10</v>
      </c>
      <c r="L2413">
        <v>100</v>
      </c>
      <c r="M2413">
        <v>1800</v>
      </c>
      <c r="N2413">
        <v>25203</v>
      </c>
      <c r="O2413">
        <v>100000</v>
      </c>
      <c r="P2413">
        <v>0</v>
      </c>
      <c r="Q2413">
        <v>0</v>
      </c>
      <c r="R2413">
        <v>0</v>
      </c>
    </row>
    <row r="2414" spans="1:18" x14ac:dyDescent="0.25">
      <c r="A2414" s="3">
        <v>44881</v>
      </c>
      <c r="B2414">
        <v>4000</v>
      </c>
      <c r="C2414">
        <v>500</v>
      </c>
      <c r="D2414">
        <v>100</v>
      </c>
      <c r="E2414">
        <v>0</v>
      </c>
      <c r="F2414">
        <v>13000</v>
      </c>
      <c r="G2414">
        <v>1000</v>
      </c>
      <c r="H2414">
        <v>2000</v>
      </c>
      <c r="I2414">
        <v>400</v>
      </c>
      <c r="J2414">
        <v>10</v>
      </c>
      <c r="K2414">
        <v>10</v>
      </c>
      <c r="L2414">
        <v>100</v>
      </c>
      <c r="M2414">
        <v>1800</v>
      </c>
      <c r="N2414">
        <v>25203</v>
      </c>
      <c r="O2414">
        <v>100000</v>
      </c>
      <c r="P2414">
        <v>0</v>
      </c>
      <c r="Q2414">
        <v>0</v>
      </c>
      <c r="R2414">
        <v>0</v>
      </c>
    </row>
    <row r="2415" spans="1:18" x14ac:dyDescent="0.25">
      <c r="A2415" s="3">
        <v>44882</v>
      </c>
      <c r="B2415">
        <v>4000</v>
      </c>
      <c r="C2415">
        <v>500</v>
      </c>
      <c r="D2415">
        <v>100</v>
      </c>
      <c r="E2415">
        <v>0</v>
      </c>
      <c r="F2415">
        <v>13000</v>
      </c>
      <c r="G2415">
        <v>1000</v>
      </c>
      <c r="H2415">
        <v>2000</v>
      </c>
      <c r="I2415">
        <v>400</v>
      </c>
      <c r="J2415">
        <v>10</v>
      </c>
      <c r="K2415">
        <v>10</v>
      </c>
      <c r="L2415">
        <v>100</v>
      </c>
      <c r="M2415">
        <v>1800</v>
      </c>
      <c r="N2415">
        <v>25203</v>
      </c>
      <c r="O2415">
        <v>100000</v>
      </c>
      <c r="P2415">
        <v>0</v>
      </c>
      <c r="Q2415">
        <v>0</v>
      </c>
      <c r="R2415">
        <v>0</v>
      </c>
    </row>
    <row r="2416" spans="1:18" x14ac:dyDescent="0.25">
      <c r="A2416" s="3">
        <v>44883</v>
      </c>
      <c r="B2416">
        <v>4000</v>
      </c>
      <c r="C2416">
        <v>500</v>
      </c>
      <c r="D2416">
        <v>100</v>
      </c>
      <c r="E2416">
        <v>0</v>
      </c>
      <c r="F2416">
        <v>13000</v>
      </c>
      <c r="G2416">
        <v>1000</v>
      </c>
      <c r="H2416">
        <v>2000</v>
      </c>
      <c r="I2416">
        <v>400</v>
      </c>
      <c r="J2416">
        <v>10</v>
      </c>
      <c r="K2416">
        <v>10</v>
      </c>
      <c r="L2416">
        <v>100</v>
      </c>
      <c r="M2416">
        <v>1800</v>
      </c>
      <c r="N2416">
        <v>25203</v>
      </c>
      <c r="O2416">
        <v>100000</v>
      </c>
      <c r="P2416">
        <v>0</v>
      </c>
      <c r="Q2416">
        <v>0</v>
      </c>
      <c r="R2416">
        <v>0</v>
      </c>
    </row>
    <row r="2417" spans="1:18" x14ac:dyDescent="0.25">
      <c r="A2417" s="3">
        <v>44886</v>
      </c>
      <c r="B2417">
        <v>4000</v>
      </c>
      <c r="C2417">
        <v>500</v>
      </c>
      <c r="D2417">
        <v>100</v>
      </c>
      <c r="E2417">
        <v>0</v>
      </c>
      <c r="F2417">
        <v>13000</v>
      </c>
      <c r="G2417">
        <v>1000</v>
      </c>
      <c r="H2417">
        <v>2000</v>
      </c>
      <c r="I2417">
        <v>400</v>
      </c>
      <c r="J2417">
        <v>10</v>
      </c>
      <c r="K2417">
        <v>10</v>
      </c>
      <c r="L2417">
        <v>100</v>
      </c>
      <c r="M2417">
        <v>1800</v>
      </c>
      <c r="N2417">
        <v>25203</v>
      </c>
      <c r="O2417">
        <v>100000</v>
      </c>
      <c r="P2417">
        <v>0</v>
      </c>
      <c r="Q2417">
        <v>0</v>
      </c>
      <c r="R2417">
        <v>0</v>
      </c>
    </row>
    <row r="2418" spans="1:18" x14ac:dyDescent="0.25">
      <c r="A2418" s="3">
        <v>44887</v>
      </c>
      <c r="B2418">
        <v>4000</v>
      </c>
      <c r="C2418">
        <v>500</v>
      </c>
      <c r="D2418">
        <v>100</v>
      </c>
      <c r="E2418">
        <v>0</v>
      </c>
      <c r="F2418">
        <v>13000</v>
      </c>
      <c r="G2418">
        <v>1000</v>
      </c>
      <c r="H2418">
        <v>2000</v>
      </c>
      <c r="I2418">
        <v>400</v>
      </c>
      <c r="J2418">
        <v>10</v>
      </c>
      <c r="K2418">
        <v>10</v>
      </c>
      <c r="L2418">
        <v>100</v>
      </c>
      <c r="M2418">
        <v>1800</v>
      </c>
      <c r="N2418">
        <v>25203</v>
      </c>
      <c r="O2418">
        <v>100000</v>
      </c>
      <c r="P2418">
        <v>0</v>
      </c>
      <c r="Q2418">
        <v>0</v>
      </c>
      <c r="R2418">
        <v>0</v>
      </c>
    </row>
    <row r="2419" spans="1:18" x14ac:dyDescent="0.25">
      <c r="A2419" s="3">
        <v>44888</v>
      </c>
      <c r="B2419">
        <v>4000</v>
      </c>
      <c r="C2419">
        <v>500</v>
      </c>
      <c r="D2419">
        <v>100</v>
      </c>
      <c r="E2419">
        <v>0</v>
      </c>
      <c r="F2419">
        <v>13000</v>
      </c>
      <c r="G2419">
        <v>1000</v>
      </c>
      <c r="H2419">
        <v>2000</v>
      </c>
      <c r="I2419">
        <v>400</v>
      </c>
      <c r="J2419">
        <v>10</v>
      </c>
      <c r="K2419">
        <v>10</v>
      </c>
      <c r="L2419">
        <v>100</v>
      </c>
      <c r="M2419">
        <v>1800</v>
      </c>
      <c r="N2419">
        <v>25203</v>
      </c>
      <c r="O2419">
        <v>100000</v>
      </c>
      <c r="P2419">
        <v>0</v>
      </c>
      <c r="Q2419">
        <v>0</v>
      </c>
      <c r="R2419">
        <v>0</v>
      </c>
    </row>
    <row r="2420" spans="1:18" x14ac:dyDescent="0.25">
      <c r="A2420" s="3">
        <v>44889</v>
      </c>
      <c r="B2420">
        <v>4000</v>
      </c>
      <c r="C2420">
        <v>500</v>
      </c>
      <c r="D2420">
        <v>100</v>
      </c>
      <c r="E2420">
        <v>0</v>
      </c>
      <c r="F2420">
        <v>13000</v>
      </c>
      <c r="G2420">
        <v>1000</v>
      </c>
      <c r="H2420">
        <v>2000</v>
      </c>
      <c r="I2420">
        <v>400</v>
      </c>
      <c r="J2420">
        <v>10</v>
      </c>
      <c r="K2420">
        <v>10</v>
      </c>
      <c r="L2420">
        <v>100</v>
      </c>
      <c r="M2420">
        <v>1800</v>
      </c>
      <c r="N2420">
        <v>25203</v>
      </c>
      <c r="O2420">
        <v>100000</v>
      </c>
      <c r="P2420">
        <v>0</v>
      </c>
      <c r="Q2420">
        <v>0</v>
      </c>
      <c r="R2420">
        <v>0</v>
      </c>
    </row>
    <row r="2421" spans="1:18" x14ac:dyDescent="0.25">
      <c r="A2421" s="3">
        <v>44890</v>
      </c>
      <c r="B2421">
        <v>4000</v>
      </c>
      <c r="C2421">
        <v>500</v>
      </c>
      <c r="D2421">
        <v>100</v>
      </c>
      <c r="E2421">
        <v>0</v>
      </c>
      <c r="F2421">
        <v>13000</v>
      </c>
      <c r="G2421">
        <v>1000</v>
      </c>
      <c r="H2421">
        <v>2000</v>
      </c>
      <c r="I2421">
        <v>400</v>
      </c>
      <c r="J2421">
        <v>10</v>
      </c>
      <c r="K2421">
        <v>10</v>
      </c>
      <c r="L2421">
        <v>100</v>
      </c>
      <c r="M2421">
        <v>1800</v>
      </c>
      <c r="N2421">
        <v>25203</v>
      </c>
      <c r="O2421">
        <v>100000</v>
      </c>
      <c r="P2421">
        <v>0</v>
      </c>
      <c r="Q2421">
        <v>0</v>
      </c>
      <c r="R2421">
        <v>0</v>
      </c>
    </row>
    <row r="2422" spans="1:18" x14ac:dyDescent="0.25">
      <c r="A2422" s="3">
        <v>44893</v>
      </c>
      <c r="B2422">
        <v>4000</v>
      </c>
      <c r="C2422">
        <v>500</v>
      </c>
      <c r="D2422">
        <v>100</v>
      </c>
      <c r="E2422">
        <v>0</v>
      </c>
      <c r="F2422">
        <v>13000</v>
      </c>
      <c r="G2422">
        <v>1000</v>
      </c>
      <c r="H2422">
        <v>2000</v>
      </c>
      <c r="I2422">
        <v>400</v>
      </c>
      <c r="J2422">
        <v>10</v>
      </c>
      <c r="K2422">
        <v>10</v>
      </c>
      <c r="L2422">
        <v>100</v>
      </c>
      <c r="M2422">
        <v>1800</v>
      </c>
      <c r="N2422">
        <v>25203</v>
      </c>
      <c r="O2422">
        <v>100000</v>
      </c>
      <c r="P2422">
        <v>0</v>
      </c>
      <c r="Q2422">
        <v>0</v>
      </c>
      <c r="R2422">
        <v>0</v>
      </c>
    </row>
    <row r="2423" spans="1:18" x14ac:dyDescent="0.25">
      <c r="A2423" s="3">
        <v>44894</v>
      </c>
      <c r="B2423">
        <v>4000</v>
      </c>
      <c r="C2423">
        <v>500</v>
      </c>
      <c r="D2423">
        <v>100</v>
      </c>
      <c r="E2423">
        <v>0</v>
      </c>
      <c r="F2423">
        <v>13000</v>
      </c>
      <c r="G2423">
        <v>1000</v>
      </c>
      <c r="H2423">
        <v>2000</v>
      </c>
      <c r="I2423">
        <v>400</v>
      </c>
      <c r="J2423">
        <v>10</v>
      </c>
      <c r="K2423">
        <v>10</v>
      </c>
      <c r="L2423">
        <v>100</v>
      </c>
      <c r="M2423">
        <v>1800</v>
      </c>
      <c r="N2423">
        <v>25203</v>
      </c>
      <c r="O2423">
        <v>100000</v>
      </c>
      <c r="P2423">
        <v>0</v>
      </c>
      <c r="Q2423">
        <v>0</v>
      </c>
      <c r="R2423">
        <v>0</v>
      </c>
    </row>
    <row r="2424" spans="1:18" x14ac:dyDescent="0.25">
      <c r="A2424" s="3">
        <v>44895</v>
      </c>
      <c r="B2424">
        <v>4000</v>
      </c>
      <c r="C2424">
        <v>500</v>
      </c>
      <c r="D2424">
        <v>100</v>
      </c>
      <c r="E2424">
        <v>0</v>
      </c>
      <c r="F2424">
        <v>13000</v>
      </c>
      <c r="G2424">
        <v>1000</v>
      </c>
      <c r="H2424">
        <v>2000</v>
      </c>
      <c r="I2424">
        <v>400</v>
      </c>
      <c r="J2424">
        <v>10</v>
      </c>
      <c r="K2424">
        <v>10</v>
      </c>
      <c r="L2424">
        <v>100</v>
      </c>
      <c r="M2424">
        <v>1800</v>
      </c>
      <c r="N2424">
        <v>25203</v>
      </c>
      <c r="O2424">
        <v>100000</v>
      </c>
      <c r="P2424">
        <v>0</v>
      </c>
      <c r="Q2424">
        <v>0</v>
      </c>
      <c r="R2424">
        <v>0</v>
      </c>
    </row>
    <row r="2425" spans="1:18" x14ac:dyDescent="0.25">
      <c r="A2425" s="3">
        <v>44896</v>
      </c>
      <c r="B2425">
        <v>4000</v>
      </c>
      <c r="C2425">
        <v>500</v>
      </c>
      <c r="D2425">
        <v>100</v>
      </c>
      <c r="E2425">
        <v>0</v>
      </c>
      <c r="F2425">
        <v>13000</v>
      </c>
      <c r="G2425">
        <v>1000</v>
      </c>
      <c r="H2425">
        <v>2000</v>
      </c>
      <c r="I2425">
        <v>400</v>
      </c>
      <c r="J2425">
        <v>10</v>
      </c>
      <c r="K2425">
        <v>10</v>
      </c>
      <c r="L2425">
        <v>100</v>
      </c>
      <c r="M2425">
        <v>1800</v>
      </c>
      <c r="N2425">
        <v>25203</v>
      </c>
      <c r="O2425">
        <v>100000</v>
      </c>
      <c r="P2425">
        <v>0</v>
      </c>
      <c r="Q2425">
        <v>0</v>
      </c>
      <c r="R2425">
        <v>0</v>
      </c>
    </row>
    <row r="2426" spans="1:18" x14ac:dyDescent="0.25">
      <c r="A2426" s="3">
        <v>44897</v>
      </c>
      <c r="B2426">
        <v>4000</v>
      </c>
      <c r="C2426">
        <v>500</v>
      </c>
      <c r="D2426">
        <v>100</v>
      </c>
      <c r="E2426">
        <v>0</v>
      </c>
      <c r="F2426">
        <v>13000</v>
      </c>
      <c r="G2426">
        <v>1000</v>
      </c>
      <c r="H2426">
        <v>2000</v>
      </c>
      <c r="I2426">
        <v>400</v>
      </c>
      <c r="J2426">
        <v>10</v>
      </c>
      <c r="K2426">
        <v>10</v>
      </c>
      <c r="L2426">
        <v>100</v>
      </c>
      <c r="M2426">
        <v>1800</v>
      </c>
      <c r="N2426">
        <v>25203</v>
      </c>
      <c r="O2426">
        <v>100000</v>
      </c>
      <c r="P2426">
        <v>0</v>
      </c>
      <c r="Q2426">
        <v>0</v>
      </c>
      <c r="R2426">
        <v>0</v>
      </c>
    </row>
    <row r="2427" spans="1:18" x14ac:dyDescent="0.25">
      <c r="A2427" s="3">
        <v>44900</v>
      </c>
      <c r="B2427">
        <v>4000</v>
      </c>
      <c r="C2427">
        <v>500</v>
      </c>
      <c r="D2427">
        <v>100</v>
      </c>
      <c r="E2427">
        <v>0</v>
      </c>
      <c r="F2427">
        <v>13000</v>
      </c>
      <c r="G2427">
        <v>1000</v>
      </c>
      <c r="H2427">
        <v>2000</v>
      </c>
      <c r="I2427">
        <v>400</v>
      </c>
      <c r="J2427">
        <v>10</v>
      </c>
      <c r="K2427">
        <v>10</v>
      </c>
      <c r="L2427">
        <v>100</v>
      </c>
      <c r="M2427">
        <v>1800</v>
      </c>
      <c r="N2427">
        <v>25203</v>
      </c>
      <c r="O2427">
        <v>100000</v>
      </c>
      <c r="P2427">
        <v>0</v>
      </c>
      <c r="Q2427">
        <v>0</v>
      </c>
      <c r="R2427">
        <v>0</v>
      </c>
    </row>
    <row r="2428" spans="1:18" x14ac:dyDescent="0.25">
      <c r="A2428" s="3">
        <v>44901</v>
      </c>
      <c r="B2428">
        <v>4000</v>
      </c>
      <c r="C2428">
        <v>500</v>
      </c>
      <c r="D2428">
        <v>100</v>
      </c>
      <c r="E2428">
        <v>0</v>
      </c>
      <c r="F2428">
        <v>13000</v>
      </c>
      <c r="G2428">
        <v>1000</v>
      </c>
      <c r="H2428">
        <v>2000</v>
      </c>
      <c r="I2428">
        <v>400</v>
      </c>
      <c r="J2428">
        <v>10</v>
      </c>
      <c r="K2428">
        <v>10</v>
      </c>
      <c r="L2428">
        <v>100</v>
      </c>
      <c r="M2428">
        <v>1800</v>
      </c>
      <c r="N2428">
        <v>25203</v>
      </c>
      <c r="O2428">
        <v>100000</v>
      </c>
      <c r="P2428">
        <v>0</v>
      </c>
      <c r="Q2428">
        <v>0</v>
      </c>
      <c r="R2428">
        <v>0</v>
      </c>
    </row>
    <row r="2429" spans="1:18" x14ac:dyDescent="0.25">
      <c r="A2429" s="3">
        <v>44902</v>
      </c>
      <c r="B2429">
        <v>4000</v>
      </c>
      <c r="C2429">
        <v>500</v>
      </c>
      <c r="D2429">
        <v>100</v>
      </c>
      <c r="E2429">
        <v>0</v>
      </c>
      <c r="F2429">
        <v>13000</v>
      </c>
      <c r="G2429">
        <v>1000</v>
      </c>
      <c r="H2429">
        <v>2000</v>
      </c>
      <c r="I2429">
        <v>400</v>
      </c>
      <c r="J2429">
        <v>10</v>
      </c>
      <c r="K2429">
        <v>10</v>
      </c>
      <c r="L2429">
        <v>100</v>
      </c>
      <c r="M2429">
        <v>1800</v>
      </c>
      <c r="N2429">
        <v>25203</v>
      </c>
      <c r="O2429">
        <v>100000</v>
      </c>
      <c r="P2429">
        <v>0</v>
      </c>
      <c r="Q2429">
        <v>0</v>
      </c>
      <c r="R2429">
        <v>0</v>
      </c>
    </row>
    <row r="2430" spans="1:18" x14ac:dyDescent="0.25">
      <c r="A2430" s="3">
        <v>44903</v>
      </c>
      <c r="B2430">
        <v>4000</v>
      </c>
      <c r="C2430">
        <v>500</v>
      </c>
      <c r="D2430">
        <v>100</v>
      </c>
      <c r="E2430">
        <v>0</v>
      </c>
      <c r="F2430">
        <v>13000</v>
      </c>
      <c r="G2430">
        <v>1000</v>
      </c>
      <c r="H2430">
        <v>2000</v>
      </c>
      <c r="I2430">
        <v>400</v>
      </c>
      <c r="J2430">
        <v>10</v>
      </c>
      <c r="K2430">
        <v>10</v>
      </c>
      <c r="L2430">
        <v>100</v>
      </c>
      <c r="M2430">
        <v>1800</v>
      </c>
      <c r="N2430">
        <v>25203</v>
      </c>
      <c r="O2430">
        <v>100000</v>
      </c>
      <c r="P2430">
        <v>0</v>
      </c>
      <c r="Q2430">
        <v>0</v>
      </c>
      <c r="R2430">
        <v>0</v>
      </c>
    </row>
    <row r="2431" spans="1:18" x14ac:dyDescent="0.25">
      <c r="A2431" s="3">
        <v>44904</v>
      </c>
      <c r="B2431">
        <v>4000</v>
      </c>
      <c r="C2431">
        <v>500</v>
      </c>
      <c r="D2431">
        <v>100</v>
      </c>
      <c r="E2431">
        <v>0</v>
      </c>
      <c r="F2431">
        <v>13000</v>
      </c>
      <c r="G2431">
        <v>1000</v>
      </c>
      <c r="H2431">
        <v>2000</v>
      </c>
      <c r="I2431">
        <v>400</v>
      </c>
      <c r="J2431">
        <v>10</v>
      </c>
      <c r="K2431">
        <v>10</v>
      </c>
      <c r="L2431">
        <v>100</v>
      </c>
      <c r="M2431">
        <v>1800</v>
      </c>
      <c r="N2431">
        <v>25203</v>
      </c>
      <c r="O2431">
        <v>100000</v>
      </c>
      <c r="P2431">
        <v>0</v>
      </c>
      <c r="Q2431">
        <v>0</v>
      </c>
      <c r="R2431">
        <v>0</v>
      </c>
    </row>
    <row r="2432" spans="1:18" x14ac:dyDescent="0.25">
      <c r="A2432" s="3">
        <v>44907</v>
      </c>
      <c r="B2432">
        <v>4000</v>
      </c>
      <c r="C2432">
        <v>500</v>
      </c>
      <c r="D2432">
        <v>100</v>
      </c>
      <c r="E2432">
        <v>0</v>
      </c>
      <c r="F2432">
        <v>13000</v>
      </c>
      <c r="G2432">
        <v>1000</v>
      </c>
      <c r="H2432">
        <v>2000</v>
      </c>
      <c r="I2432">
        <v>400</v>
      </c>
      <c r="J2432">
        <v>10</v>
      </c>
      <c r="K2432">
        <v>10</v>
      </c>
      <c r="L2432">
        <v>100</v>
      </c>
      <c r="M2432">
        <v>1800</v>
      </c>
      <c r="N2432">
        <v>25203</v>
      </c>
      <c r="O2432">
        <v>100000</v>
      </c>
      <c r="P2432">
        <v>0</v>
      </c>
      <c r="Q2432">
        <v>0</v>
      </c>
      <c r="R2432">
        <v>0</v>
      </c>
    </row>
    <row r="2433" spans="1:18" x14ac:dyDescent="0.25">
      <c r="A2433" s="3">
        <v>44908</v>
      </c>
      <c r="B2433">
        <v>4000</v>
      </c>
      <c r="C2433">
        <v>500</v>
      </c>
      <c r="D2433">
        <v>100</v>
      </c>
      <c r="E2433">
        <v>0</v>
      </c>
      <c r="F2433">
        <v>13000</v>
      </c>
      <c r="G2433">
        <v>1000</v>
      </c>
      <c r="H2433">
        <v>2000</v>
      </c>
      <c r="I2433">
        <v>400</v>
      </c>
      <c r="J2433">
        <v>10</v>
      </c>
      <c r="K2433">
        <v>10</v>
      </c>
      <c r="L2433">
        <v>100</v>
      </c>
      <c r="M2433">
        <v>1800</v>
      </c>
      <c r="N2433">
        <v>25203</v>
      </c>
      <c r="O2433">
        <v>100000</v>
      </c>
      <c r="P2433">
        <v>0</v>
      </c>
      <c r="Q2433">
        <v>0</v>
      </c>
      <c r="R2433">
        <v>0</v>
      </c>
    </row>
    <row r="2434" spans="1:18" x14ac:dyDescent="0.25">
      <c r="A2434" s="3">
        <v>44909</v>
      </c>
      <c r="B2434">
        <v>4000</v>
      </c>
      <c r="C2434">
        <v>500</v>
      </c>
      <c r="D2434">
        <v>100</v>
      </c>
      <c r="E2434">
        <v>0</v>
      </c>
      <c r="F2434">
        <v>13000</v>
      </c>
      <c r="G2434">
        <v>1000</v>
      </c>
      <c r="H2434">
        <v>2000</v>
      </c>
      <c r="I2434">
        <v>400</v>
      </c>
      <c r="J2434">
        <v>10</v>
      </c>
      <c r="K2434">
        <v>10</v>
      </c>
      <c r="L2434">
        <v>100</v>
      </c>
      <c r="M2434">
        <v>1800</v>
      </c>
      <c r="N2434">
        <v>25203</v>
      </c>
      <c r="O2434">
        <v>100000</v>
      </c>
      <c r="P2434">
        <v>0</v>
      </c>
      <c r="Q2434">
        <v>0</v>
      </c>
      <c r="R2434">
        <v>0</v>
      </c>
    </row>
    <row r="2435" spans="1:18" x14ac:dyDescent="0.25">
      <c r="A2435" s="3">
        <v>44910</v>
      </c>
      <c r="B2435">
        <v>4000</v>
      </c>
      <c r="C2435">
        <v>500</v>
      </c>
      <c r="D2435">
        <v>100</v>
      </c>
      <c r="E2435">
        <v>0</v>
      </c>
      <c r="F2435">
        <v>13000</v>
      </c>
      <c r="G2435">
        <v>1000</v>
      </c>
      <c r="H2435">
        <v>2000</v>
      </c>
      <c r="I2435">
        <v>400</v>
      </c>
      <c r="J2435">
        <v>10</v>
      </c>
      <c r="K2435">
        <v>10</v>
      </c>
      <c r="L2435">
        <v>100</v>
      </c>
      <c r="M2435">
        <v>1800</v>
      </c>
      <c r="N2435">
        <v>25203</v>
      </c>
      <c r="O2435">
        <v>100000</v>
      </c>
      <c r="P2435">
        <v>0</v>
      </c>
      <c r="Q2435">
        <v>0</v>
      </c>
      <c r="R2435">
        <v>0</v>
      </c>
    </row>
    <row r="2436" spans="1:18" x14ac:dyDescent="0.25">
      <c r="A2436" s="3">
        <v>44911</v>
      </c>
      <c r="B2436">
        <v>4000</v>
      </c>
      <c r="C2436">
        <v>500</v>
      </c>
      <c r="D2436">
        <v>100</v>
      </c>
      <c r="E2436">
        <v>0</v>
      </c>
      <c r="F2436">
        <v>13000</v>
      </c>
      <c r="G2436">
        <v>1000</v>
      </c>
      <c r="H2436">
        <v>2000</v>
      </c>
      <c r="I2436">
        <v>400</v>
      </c>
      <c r="J2436">
        <v>10</v>
      </c>
      <c r="K2436">
        <v>10</v>
      </c>
      <c r="L2436">
        <v>100</v>
      </c>
      <c r="M2436">
        <v>1800</v>
      </c>
      <c r="N2436">
        <v>25203</v>
      </c>
      <c r="O2436">
        <v>100000</v>
      </c>
      <c r="P2436">
        <v>0</v>
      </c>
      <c r="Q2436">
        <v>0</v>
      </c>
      <c r="R2436">
        <v>0</v>
      </c>
    </row>
    <row r="2437" spans="1:18" x14ac:dyDescent="0.25">
      <c r="A2437" s="3">
        <v>44914</v>
      </c>
      <c r="B2437">
        <v>4000</v>
      </c>
      <c r="C2437">
        <v>500</v>
      </c>
      <c r="D2437">
        <v>100</v>
      </c>
      <c r="E2437">
        <v>0</v>
      </c>
      <c r="F2437">
        <v>13000</v>
      </c>
      <c r="G2437">
        <v>1000</v>
      </c>
      <c r="H2437">
        <v>2000</v>
      </c>
      <c r="I2437">
        <v>400</v>
      </c>
      <c r="J2437">
        <v>10</v>
      </c>
      <c r="K2437">
        <v>10</v>
      </c>
      <c r="L2437">
        <v>100</v>
      </c>
      <c r="M2437">
        <v>1800</v>
      </c>
      <c r="N2437">
        <v>25203</v>
      </c>
      <c r="O2437">
        <v>100000</v>
      </c>
      <c r="P2437">
        <v>0</v>
      </c>
      <c r="Q2437">
        <v>0</v>
      </c>
      <c r="R2437">
        <v>0</v>
      </c>
    </row>
    <row r="2438" spans="1:18" x14ac:dyDescent="0.25">
      <c r="A2438" s="3">
        <v>44915</v>
      </c>
      <c r="B2438">
        <v>4000</v>
      </c>
      <c r="C2438">
        <v>500</v>
      </c>
      <c r="D2438">
        <v>100</v>
      </c>
      <c r="E2438">
        <v>0</v>
      </c>
      <c r="F2438">
        <v>13000</v>
      </c>
      <c r="G2438">
        <v>1000</v>
      </c>
      <c r="H2438">
        <v>2000</v>
      </c>
      <c r="I2438">
        <v>400</v>
      </c>
      <c r="J2438">
        <v>10</v>
      </c>
      <c r="K2438">
        <v>10</v>
      </c>
      <c r="L2438">
        <v>100</v>
      </c>
      <c r="M2438">
        <v>1800</v>
      </c>
      <c r="N2438">
        <v>25203</v>
      </c>
      <c r="O2438">
        <v>100000</v>
      </c>
      <c r="P2438">
        <v>0</v>
      </c>
      <c r="Q2438">
        <v>0</v>
      </c>
      <c r="R2438">
        <v>0</v>
      </c>
    </row>
    <row r="2439" spans="1:18" x14ac:dyDescent="0.25">
      <c r="A2439" s="3">
        <v>44916</v>
      </c>
      <c r="B2439">
        <v>4000</v>
      </c>
      <c r="C2439">
        <v>500</v>
      </c>
      <c r="D2439">
        <v>100</v>
      </c>
      <c r="E2439">
        <v>0</v>
      </c>
      <c r="F2439">
        <v>13000</v>
      </c>
      <c r="G2439">
        <v>1000</v>
      </c>
      <c r="H2439">
        <v>2000</v>
      </c>
      <c r="I2439">
        <v>400</v>
      </c>
      <c r="J2439">
        <v>10</v>
      </c>
      <c r="K2439">
        <v>10</v>
      </c>
      <c r="L2439">
        <v>100</v>
      </c>
      <c r="M2439">
        <v>1800</v>
      </c>
      <c r="N2439">
        <v>25203</v>
      </c>
      <c r="O2439">
        <v>100000</v>
      </c>
      <c r="P2439">
        <v>0</v>
      </c>
      <c r="Q2439">
        <v>0</v>
      </c>
      <c r="R2439">
        <v>0</v>
      </c>
    </row>
    <row r="2440" spans="1:18" x14ac:dyDescent="0.25">
      <c r="A2440" s="3">
        <v>44917</v>
      </c>
      <c r="B2440">
        <v>4000</v>
      </c>
      <c r="C2440">
        <v>500</v>
      </c>
      <c r="D2440">
        <v>100</v>
      </c>
      <c r="E2440">
        <v>0</v>
      </c>
      <c r="F2440">
        <v>13000</v>
      </c>
      <c r="G2440">
        <v>1000</v>
      </c>
      <c r="H2440">
        <v>2000</v>
      </c>
      <c r="I2440">
        <v>400</v>
      </c>
      <c r="J2440">
        <v>10</v>
      </c>
      <c r="K2440">
        <v>10</v>
      </c>
      <c r="L2440">
        <v>100</v>
      </c>
      <c r="M2440">
        <v>1800</v>
      </c>
      <c r="N2440">
        <v>25203</v>
      </c>
      <c r="O2440">
        <v>100000</v>
      </c>
      <c r="P2440">
        <v>0</v>
      </c>
      <c r="Q2440">
        <v>0</v>
      </c>
      <c r="R2440">
        <v>0</v>
      </c>
    </row>
    <row r="2441" spans="1:18" x14ac:dyDescent="0.25">
      <c r="A2441" s="3">
        <v>44918</v>
      </c>
      <c r="B2441">
        <v>4000</v>
      </c>
      <c r="C2441">
        <v>500</v>
      </c>
      <c r="D2441">
        <v>100</v>
      </c>
      <c r="E2441">
        <v>0</v>
      </c>
      <c r="F2441">
        <v>13000</v>
      </c>
      <c r="G2441">
        <v>1000</v>
      </c>
      <c r="H2441">
        <v>2000</v>
      </c>
      <c r="I2441">
        <v>400</v>
      </c>
      <c r="J2441">
        <v>10</v>
      </c>
      <c r="K2441">
        <v>10</v>
      </c>
      <c r="L2441">
        <v>100</v>
      </c>
      <c r="M2441">
        <v>1800</v>
      </c>
      <c r="N2441">
        <v>25203</v>
      </c>
      <c r="O2441">
        <v>100000</v>
      </c>
      <c r="P2441">
        <v>0</v>
      </c>
      <c r="Q2441">
        <v>0</v>
      </c>
      <c r="R2441">
        <v>0</v>
      </c>
    </row>
    <row r="2442" spans="1:18" x14ac:dyDescent="0.25">
      <c r="A2442" s="3">
        <v>44921</v>
      </c>
      <c r="B2442">
        <v>4000</v>
      </c>
      <c r="C2442">
        <v>500</v>
      </c>
      <c r="D2442">
        <v>100</v>
      </c>
      <c r="E2442">
        <v>0</v>
      </c>
      <c r="F2442">
        <v>13000</v>
      </c>
      <c r="G2442">
        <v>1000</v>
      </c>
      <c r="H2442">
        <v>2000</v>
      </c>
      <c r="I2442">
        <v>400</v>
      </c>
      <c r="J2442">
        <v>10</v>
      </c>
      <c r="K2442">
        <v>10</v>
      </c>
      <c r="L2442">
        <v>100</v>
      </c>
      <c r="M2442">
        <v>1800</v>
      </c>
      <c r="N2442">
        <v>25203</v>
      </c>
      <c r="O2442">
        <v>100000</v>
      </c>
      <c r="P2442">
        <v>0</v>
      </c>
      <c r="Q2442">
        <v>0</v>
      </c>
      <c r="R2442">
        <v>0</v>
      </c>
    </row>
    <row r="2443" spans="1:18" x14ac:dyDescent="0.25">
      <c r="A2443" s="3">
        <v>44922</v>
      </c>
      <c r="B2443">
        <v>4000</v>
      </c>
      <c r="C2443">
        <v>500</v>
      </c>
      <c r="D2443">
        <v>100</v>
      </c>
      <c r="E2443">
        <v>0</v>
      </c>
      <c r="F2443">
        <v>13000</v>
      </c>
      <c r="G2443">
        <v>1000</v>
      </c>
      <c r="H2443">
        <v>2000</v>
      </c>
      <c r="I2443">
        <v>400</v>
      </c>
      <c r="J2443">
        <v>10</v>
      </c>
      <c r="K2443">
        <v>10</v>
      </c>
      <c r="L2443">
        <v>100</v>
      </c>
      <c r="M2443">
        <v>1800</v>
      </c>
      <c r="N2443">
        <v>25203</v>
      </c>
      <c r="O2443">
        <v>100000</v>
      </c>
      <c r="P2443">
        <v>0</v>
      </c>
      <c r="Q2443">
        <v>0</v>
      </c>
      <c r="R2443">
        <v>0</v>
      </c>
    </row>
    <row r="2444" spans="1:18" x14ac:dyDescent="0.25">
      <c r="A2444" s="3">
        <v>44923</v>
      </c>
      <c r="B2444">
        <v>4000</v>
      </c>
      <c r="C2444">
        <v>500</v>
      </c>
      <c r="D2444">
        <v>100</v>
      </c>
      <c r="E2444">
        <v>0</v>
      </c>
      <c r="F2444">
        <v>13000</v>
      </c>
      <c r="G2444">
        <v>1000</v>
      </c>
      <c r="H2444">
        <v>2000</v>
      </c>
      <c r="I2444">
        <v>400</v>
      </c>
      <c r="J2444">
        <v>10</v>
      </c>
      <c r="K2444">
        <v>10</v>
      </c>
      <c r="L2444">
        <v>100</v>
      </c>
      <c r="M2444">
        <v>1800</v>
      </c>
      <c r="N2444">
        <v>25203</v>
      </c>
      <c r="O2444">
        <v>100000</v>
      </c>
      <c r="P2444">
        <v>0</v>
      </c>
      <c r="Q2444">
        <v>0</v>
      </c>
      <c r="R2444">
        <v>0</v>
      </c>
    </row>
    <row r="2445" spans="1:18" x14ac:dyDescent="0.25">
      <c r="A2445" s="3">
        <v>44924</v>
      </c>
      <c r="B2445">
        <v>4000</v>
      </c>
      <c r="C2445">
        <v>500</v>
      </c>
      <c r="D2445">
        <v>100</v>
      </c>
      <c r="E2445">
        <v>0</v>
      </c>
      <c r="F2445">
        <v>13000</v>
      </c>
      <c r="G2445">
        <v>1000</v>
      </c>
      <c r="H2445">
        <v>2000</v>
      </c>
      <c r="I2445">
        <v>400</v>
      </c>
      <c r="J2445">
        <v>10</v>
      </c>
      <c r="K2445">
        <v>10</v>
      </c>
      <c r="L2445">
        <v>100</v>
      </c>
      <c r="M2445">
        <v>1800</v>
      </c>
      <c r="N2445">
        <v>25203</v>
      </c>
      <c r="O2445">
        <v>100000</v>
      </c>
      <c r="P2445">
        <v>0</v>
      </c>
      <c r="Q2445">
        <v>0</v>
      </c>
      <c r="R2445">
        <v>0</v>
      </c>
    </row>
    <row r="2446" spans="1:18" x14ac:dyDescent="0.25">
      <c r="A2446" s="3">
        <v>44925</v>
      </c>
      <c r="B2446">
        <v>4000</v>
      </c>
      <c r="C2446">
        <v>500</v>
      </c>
      <c r="D2446">
        <v>100</v>
      </c>
      <c r="E2446">
        <v>0</v>
      </c>
      <c r="F2446">
        <v>13000</v>
      </c>
      <c r="G2446">
        <v>1000</v>
      </c>
      <c r="H2446">
        <v>2000</v>
      </c>
      <c r="I2446">
        <v>400</v>
      </c>
      <c r="J2446">
        <v>10</v>
      </c>
      <c r="K2446">
        <v>10</v>
      </c>
      <c r="L2446">
        <v>100</v>
      </c>
      <c r="M2446">
        <v>1800</v>
      </c>
      <c r="N2446">
        <v>25203</v>
      </c>
      <c r="O2446">
        <v>100000</v>
      </c>
      <c r="P2446">
        <v>0</v>
      </c>
      <c r="Q2446">
        <v>0</v>
      </c>
      <c r="R2446">
        <v>0</v>
      </c>
    </row>
    <row r="2447" spans="1:18" x14ac:dyDescent="0.25">
      <c r="A2447" s="3">
        <v>44928</v>
      </c>
      <c r="B2447">
        <v>4000</v>
      </c>
      <c r="C2447">
        <v>500</v>
      </c>
      <c r="D2447">
        <v>100</v>
      </c>
      <c r="E2447">
        <v>0</v>
      </c>
      <c r="F2447">
        <v>13000</v>
      </c>
      <c r="G2447">
        <v>1000</v>
      </c>
      <c r="H2447">
        <v>2000</v>
      </c>
      <c r="I2447">
        <v>400</v>
      </c>
      <c r="J2447">
        <v>10</v>
      </c>
      <c r="K2447">
        <v>10</v>
      </c>
      <c r="L2447">
        <v>100</v>
      </c>
      <c r="M2447">
        <v>1800</v>
      </c>
      <c r="N2447">
        <v>25203</v>
      </c>
      <c r="O2447">
        <v>100000</v>
      </c>
      <c r="P2447">
        <v>0</v>
      </c>
      <c r="Q2447">
        <v>0</v>
      </c>
      <c r="R2447">
        <v>0</v>
      </c>
    </row>
    <row r="2448" spans="1:18" x14ac:dyDescent="0.25">
      <c r="A2448" s="3">
        <v>44929</v>
      </c>
      <c r="B2448">
        <v>4000</v>
      </c>
      <c r="C2448">
        <v>500</v>
      </c>
      <c r="D2448">
        <v>100</v>
      </c>
      <c r="E2448">
        <v>0</v>
      </c>
      <c r="F2448">
        <v>13000</v>
      </c>
      <c r="G2448">
        <v>1000</v>
      </c>
      <c r="H2448">
        <v>2000</v>
      </c>
      <c r="I2448">
        <v>400</v>
      </c>
      <c r="J2448">
        <v>10</v>
      </c>
      <c r="K2448">
        <v>10</v>
      </c>
      <c r="L2448">
        <v>100</v>
      </c>
      <c r="M2448">
        <v>1800</v>
      </c>
      <c r="N2448">
        <v>25203</v>
      </c>
      <c r="O2448">
        <v>100000</v>
      </c>
      <c r="P2448">
        <v>0</v>
      </c>
      <c r="Q2448">
        <v>0</v>
      </c>
      <c r="R2448">
        <v>0</v>
      </c>
    </row>
    <row r="2449" spans="1:18" x14ac:dyDescent="0.25">
      <c r="A2449" s="3">
        <v>44930</v>
      </c>
      <c r="B2449">
        <v>4000</v>
      </c>
      <c r="C2449">
        <v>500</v>
      </c>
      <c r="D2449">
        <v>100</v>
      </c>
      <c r="E2449">
        <v>0</v>
      </c>
      <c r="F2449">
        <v>13000</v>
      </c>
      <c r="G2449">
        <v>1000</v>
      </c>
      <c r="H2449">
        <v>2000</v>
      </c>
      <c r="I2449">
        <v>400</v>
      </c>
      <c r="J2449">
        <v>10</v>
      </c>
      <c r="K2449">
        <v>10</v>
      </c>
      <c r="L2449">
        <v>100</v>
      </c>
      <c r="M2449">
        <v>1800</v>
      </c>
      <c r="N2449">
        <v>25203</v>
      </c>
      <c r="O2449">
        <v>100000</v>
      </c>
      <c r="P2449">
        <v>0</v>
      </c>
      <c r="Q2449">
        <v>0</v>
      </c>
      <c r="R2449">
        <v>0</v>
      </c>
    </row>
    <row r="2450" spans="1:18" x14ac:dyDescent="0.25">
      <c r="A2450" s="3">
        <v>44931</v>
      </c>
      <c r="B2450">
        <v>4000</v>
      </c>
      <c r="C2450">
        <v>500</v>
      </c>
      <c r="D2450">
        <v>100</v>
      </c>
      <c r="E2450">
        <v>0</v>
      </c>
      <c r="F2450">
        <v>13000</v>
      </c>
      <c r="G2450">
        <v>1000</v>
      </c>
      <c r="H2450">
        <v>2000</v>
      </c>
      <c r="I2450">
        <v>400</v>
      </c>
      <c r="J2450">
        <v>10</v>
      </c>
      <c r="K2450">
        <v>10</v>
      </c>
      <c r="L2450">
        <v>100</v>
      </c>
      <c r="M2450">
        <v>1800</v>
      </c>
      <c r="N2450">
        <v>25203</v>
      </c>
      <c r="O2450">
        <v>100000</v>
      </c>
      <c r="P2450">
        <v>0</v>
      </c>
      <c r="Q2450">
        <v>0</v>
      </c>
      <c r="R2450">
        <v>0</v>
      </c>
    </row>
    <row r="2451" spans="1:18" x14ac:dyDescent="0.25">
      <c r="A2451" s="3">
        <v>44932</v>
      </c>
      <c r="B2451">
        <v>4000</v>
      </c>
      <c r="C2451">
        <v>500</v>
      </c>
      <c r="D2451">
        <v>100</v>
      </c>
      <c r="E2451">
        <v>0</v>
      </c>
      <c r="F2451">
        <v>13000</v>
      </c>
      <c r="G2451">
        <v>1000</v>
      </c>
      <c r="H2451">
        <v>2000</v>
      </c>
      <c r="I2451">
        <v>400</v>
      </c>
      <c r="J2451">
        <v>10</v>
      </c>
      <c r="K2451">
        <v>10</v>
      </c>
      <c r="L2451">
        <v>100</v>
      </c>
      <c r="M2451">
        <v>1800</v>
      </c>
      <c r="N2451">
        <v>25203</v>
      </c>
      <c r="O2451">
        <v>100000</v>
      </c>
      <c r="P2451">
        <v>0</v>
      </c>
      <c r="Q2451">
        <v>0</v>
      </c>
      <c r="R2451">
        <v>0</v>
      </c>
    </row>
    <row r="2452" spans="1:18" x14ac:dyDescent="0.25">
      <c r="A2452" s="3">
        <v>44935</v>
      </c>
      <c r="B2452">
        <v>4000</v>
      </c>
      <c r="C2452">
        <v>500</v>
      </c>
      <c r="D2452">
        <v>100</v>
      </c>
      <c r="E2452">
        <v>0</v>
      </c>
      <c r="F2452">
        <v>13000</v>
      </c>
      <c r="G2452">
        <v>1000</v>
      </c>
      <c r="H2452">
        <v>2000</v>
      </c>
      <c r="I2452">
        <v>400</v>
      </c>
      <c r="J2452">
        <v>10</v>
      </c>
      <c r="K2452">
        <v>10</v>
      </c>
      <c r="L2452">
        <v>100</v>
      </c>
      <c r="M2452">
        <v>1800</v>
      </c>
      <c r="N2452">
        <v>25203</v>
      </c>
      <c r="O2452">
        <v>100000</v>
      </c>
      <c r="P2452">
        <v>0</v>
      </c>
      <c r="Q2452">
        <v>0</v>
      </c>
      <c r="R2452">
        <v>0</v>
      </c>
    </row>
    <row r="2453" spans="1:18" x14ac:dyDescent="0.25">
      <c r="A2453" s="3">
        <v>44936</v>
      </c>
      <c r="B2453">
        <v>4000</v>
      </c>
      <c r="C2453">
        <v>500</v>
      </c>
      <c r="D2453">
        <v>100</v>
      </c>
      <c r="E2453">
        <v>0</v>
      </c>
      <c r="F2453">
        <v>13000</v>
      </c>
      <c r="G2453">
        <v>1000</v>
      </c>
      <c r="H2453">
        <v>2000</v>
      </c>
      <c r="I2453">
        <v>400</v>
      </c>
      <c r="J2453">
        <v>10</v>
      </c>
      <c r="K2453">
        <v>10</v>
      </c>
      <c r="L2453">
        <v>100</v>
      </c>
      <c r="M2453">
        <v>1800</v>
      </c>
      <c r="N2453">
        <v>25203</v>
      </c>
      <c r="O2453">
        <v>100000</v>
      </c>
      <c r="P2453">
        <v>0</v>
      </c>
      <c r="Q2453">
        <v>0</v>
      </c>
      <c r="R2453">
        <v>0</v>
      </c>
    </row>
    <row r="2454" spans="1:18" x14ac:dyDescent="0.25">
      <c r="A2454" s="3">
        <v>44937</v>
      </c>
      <c r="B2454">
        <v>4000</v>
      </c>
      <c r="C2454">
        <v>500</v>
      </c>
      <c r="D2454">
        <v>100</v>
      </c>
      <c r="E2454">
        <v>0</v>
      </c>
      <c r="F2454">
        <v>13000</v>
      </c>
      <c r="G2454">
        <v>1000</v>
      </c>
      <c r="H2454">
        <v>2000</v>
      </c>
      <c r="I2454">
        <v>400</v>
      </c>
      <c r="J2454">
        <v>10</v>
      </c>
      <c r="K2454">
        <v>10</v>
      </c>
      <c r="L2454">
        <v>100</v>
      </c>
      <c r="M2454">
        <v>1800</v>
      </c>
      <c r="N2454">
        <v>25203</v>
      </c>
      <c r="O2454">
        <v>100000</v>
      </c>
      <c r="P2454">
        <v>0</v>
      </c>
      <c r="Q2454">
        <v>0</v>
      </c>
      <c r="R2454">
        <v>0</v>
      </c>
    </row>
    <row r="2455" spans="1:18" x14ac:dyDescent="0.25">
      <c r="A2455" s="3">
        <v>44938</v>
      </c>
      <c r="B2455">
        <v>4000</v>
      </c>
      <c r="C2455">
        <v>500</v>
      </c>
      <c r="D2455">
        <v>100</v>
      </c>
      <c r="E2455">
        <v>0</v>
      </c>
      <c r="F2455">
        <v>13000</v>
      </c>
      <c r="G2455">
        <v>1000</v>
      </c>
      <c r="H2455">
        <v>2000</v>
      </c>
      <c r="I2455">
        <v>400</v>
      </c>
      <c r="J2455">
        <v>10</v>
      </c>
      <c r="K2455">
        <v>10</v>
      </c>
      <c r="L2455">
        <v>100</v>
      </c>
      <c r="M2455">
        <v>1800</v>
      </c>
      <c r="N2455">
        <v>25203</v>
      </c>
      <c r="O2455">
        <v>100000</v>
      </c>
      <c r="P2455">
        <v>0</v>
      </c>
      <c r="Q2455">
        <v>0</v>
      </c>
      <c r="R2455">
        <v>0</v>
      </c>
    </row>
    <row r="2456" spans="1:18" x14ac:dyDescent="0.25">
      <c r="A2456" s="3">
        <v>44939</v>
      </c>
      <c r="B2456">
        <v>4000</v>
      </c>
      <c r="C2456">
        <v>500</v>
      </c>
      <c r="D2456">
        <v>100</v>
      </c>
      <c r="E2456">
        <v>0</v>
      </c>
      <c r="F2456">
        <v>13000</v>
      </c>
      <c r="G2456">
        <v>1000</v>
      </c>
      <c r="H2456">
        <v>2000</v>
      </c>
      <c r="I2456">
        <v>400</v>
      </c>
      <c r="J2456">
        <v>10</v>
      </c>
      <c r="K2456">
        <v>10</v>
      </c>
      <c r="L2456">
        <v>100</v>
      </c>
      <c r="M2456">
        <v>1800</v>
      </c>
      <c r="N2456">
        <v>25203</v>
      </c>
      <c r="O2456">
        <v>100000</v>
      </c>
      <c r="P2456">
        <v>0</v>
      </c>
      <c r="Q2456">
        <v>0</v>
      </c>
      <c r="R2456">
        <v>0</v>
      </c>
    </row>
    <row r="2457" spans="1:18" x14ac:dyDescent="0.25">
      <c r="A2457" s="3">
        <v>44942</v>
      </c>
      <c r="B2457">
        <v>4000</v>
      </c>
      <c r="C2457">
        <v>500</v>
      </c>
      <c r="D2457">
        <v>100</v>
      </c>
      <c r="E2457">
        <v>0</v>
      </c>
      <c r="F2457">
        <v>13000</v>
      </c>
      <c r="G2457">
        <v>1000</v>
      </c>
      <c r="H2457">
        <v>2000</v>
      </c>
      <c r="I2457">
        <v>400</v>
      </c>
      <c r="J2457">
        <v>10</v>
      </c>
      <c r="K2457">
        <v>10</v>
      </c>
      <c r="L2457">
        <v>100</v>
      </c>
      <c r="M2457">
        <v>1800</v>
      </c>
      <c r="N2457">
        <v>25203</v>
      </c>
      <c r="O2457">
        <v>100000</v>
      </c>
      <c r="P2457">
        <v>0</v>
      </c>
      <c r="Q2457">
        <v>0</v>
      </c>
      <c r="R2457">
        <v>0</v>
      </c>
    </row>
    <row r="2458" spans="1:18" x14ac:dyDescent="0.25">
      <c r="A2458" s="3">
        <v>44943</v>
      </c>
      <c r="B2458">
        <v>4000</v>
      </c>
      <c r="C2458">
        <v>500</v>
      </c>
      <c r="D2458">
        <v>100</v>
      </c>
      <c r="E2458">
        <v>0</v>
      </c>
      <c r="F2458">
        <v>13000</v>
      </c>
      <c r="G2458">
        <v>1000</v>
      </c>
      <c r="H2458">
        <v>2000</v>
      </c>
      <c r="I2458">
        <v>400</v>
      </c>
      <c r="J2458">
        <v>10</v>
      </c>
      <c r="K2458">
        <v>10</v>
      </c>
      <c r="L2458">
        <v>100</v>
      </c>
      <c r="M2458">
        <v>1800</v>
      </c>
      <c r="N2458">
        <v>25203</v>
      </c>
      <c r="O2458">
        <v>100000</v>
      </c>
      <c r="P2458">
        <v>0</v>
      </c>
      <c r="Q2458">
        <v>0</v>
      </c>
      <c r="R2458">
        <v>0</v>
      </c>
    </row>
    <row r="2459" spans="1:18" x14ac:dyDescent="0.25">
      <c r="A2459" s="3">
        <v>44944</v>
      </c>
      <c r="B2459">
        <v>4000</v>
      </c>
      <c r="C2459">
        <v>500</v>
      </c>
      <c r="D2459">
        <v>100</v>
      </c>
      <c r="E2459">
        <v>0</v>
      </c>
      <c r="F2459">
        <v>13000</v>
      </c>
      <c r="G2459">
        <v>1000</v>
      </c>
      <c r="H2459">
        <v>2000</v>
      </c>
      <c r="I2459">
        <v>400</v>
      </c>
      <c r="J2459">
        <v>10</v>
      </c>
      <c r="K2459">
        <v>10</v>
      </c>
      <c r="L2459">
        <v>100</v>
      </c>
      <c r="M2459">
        <v>1800</v>
      </c>
      <c r="N2459">
        <v>25203</v>
      </c>
      <c r="O2459">
        <v>100000</v>
      </c>
      <c r="P2459">
        <v>0</v>
      </c>
      <c r="Q2459">
        <v>0</v>
      </c>
      <c r="R2459">
        <v>0</v>
      </c>
    </row>
    <row r="2460" spans="1:18" x14ac:dyDescent="0.25">
      <c r="A2460" s="3">
        <v>44945</v>
      </c>
      <c r="B2460">
        <v>4000</v>
      </c>
      <c r="C2460">
        <v>500</v>
      </c>
      <c r="D2460">
        <v>100</v>
      </c>
      <c r="E2460">
        <v>0</v>
      </c>
      <c r="F2460">
        <v>13000</v>
      </c>
      <c r="G2460">
        <v>1000</v>
      </c>
      <c r="H2460">
        <v>2000</v>
      </c>
      <c r="I2460">
        <v>400</v>
      </c>
      <c r="J2460">
        <v>10</v>
      </c>
      <c r="K2460">
        <v>10</v>
      </c>
      <c r="L2460">
        <v>100</v>
      </c>
      <c r="M2460">
        <v>1800</v>
      </c>
      <c r="N2460">
        <v>25203</v>
      </c>
      <c r="O2460">
        <v>100000</v>
      </c>
      <c r="P2460">
        <v>0</v>
      </c>
      <c r="Q2460">
        <v>0</v>
      </c>
      <c r="R2460">
        <v>0</v>
      </c>
    </row>
    <row r="2461" spans="1:18" x14ac:dyDescent="0.25">
      <c r="A2461" s="3">
        <v>44946</v>
      </c>
      <c r="B2461">
        <v>4000</v>
      </c>
      <c r="C2461">
        <v>500</v>
      </c>
      <c r="D2461">
        <v>100</v>
      </c>
      <c r="E2461">
        <v>0</v>
      </c>
      <c r="F2461">
        <v>13000</v>
      </c>
      <c r="G2461">
        <v>1000</v>
      </c>
      <c r="H2461">
        <v>2000</v>
      </c>
      <c r="I2461">
        <v>400</v>
      </c>
      <c r="J2461">
        <v>10</v>
      </c>
      <c r="K2461">
        <v>10</v>
      </c>
      <c r="L2461">
        <v>100</v>
      </c>
      <c r="M2461">
        <v>1800</v>
      </c>
      <c r="N2461">
        <v>25203</v>
      </c>
      <c r="O2461">
        <v>100000</v>
      </c>
      <c r="P2461">
        <v>0</v>
      </c>
      <c r="Q2461">
        <v>0</v>
      </c>
      <c r="R2461">
        <v>0</v>
      </c>
    </row>
    <row r="2462" spans="1:18" x14ac:dyDescent="0.25">
      <c r="A2462" s="3">
        <v>44949</v>
      </c>
      <c r="B2462">
        <v>4000</v>
      </c>
      <c r="C2462">
        <v>500</v>
      </c>
      <c r="D2462">
        <v>100</v>
      </c>
      <c r="E2462">
        <v>0</v>
      </c>
      <c r="F2462">
        <v>13000</v>
      </c>
      <c r="G2462">
        <v>1000</v>
      </c>
      <c r="H2462">
        <v>2000</v>
      </c>
      <c r="I2462">
        <v>400</v>
      </c>
      <c r="J2462">
        <v>10</v>
      </c>
      <c r="K2462">
        <v>10</v>
      </c>
      <c r="L2462">
        <v>100</v>
      </c>
      <c r="M2462">
        <v>1800</v>
      </c>
      <c r="N2462">
        <v>25203</v>
      </c>
      <c r="O2462">
        <v>100000</v>
      </c>
      <c r="P2462">
        <v>0</v>
      </c>
      <c r="Q2462">
        <v>0</v>
      </c>
      <c r="R2462">
        <v>0</v>
      </c>
    </row>
    <row r="2463" spans="1:18" x14ac:dyDescent="0.25">
      <c r="A2463" s="3">
        <v>44950</v>
      </c>
      <c r="B2463">
        <v>4000</v>
      </c>
      <c r="C2463">
        <v>500</v>
      </c>
      <c r="D2463">
        <v>100</v>
      </c>
      <c r="E2463">
        <v>0</v>
      </c>
      <c r="F2463">
        <v>13000</v>
      </c>
      <c r="G2463">
        <v>1000</v>
      </c>
      <c r="H2463">
        <v>2000</v>
      </c>
      <c r="I2463">
        <v>400</v>
      </c>
      <c r="J2463">
        <v>10</v>
      </c>
      <c r="K2463">
        <v>10</v>
      </c>
      <c r="L2463">
        <v>100</v>
      </c>
      <c r="M2463">
        <v>1800</v>
      </c>
      <c r="N2463">
        <v>25203</v>
      </c>
      <c r="O2463">
        <v>100000</v>
      </c>
      <c r="P2463">
        <v>0</v>
      </c>
      <c r="Q2463">
        <v>0</v>
      </c>
      <c r="R2463">
        <v>0</v>
      </c>
    </row>
    <row r="2464" spans="1:18" x14ac:dyDescent="0.25">
      <c r="A2464" s="3">
        <v>44951</v>
      </c>
      <c r="B2464">
        <v>4000</v>
      </c>
      <c r="C2464">
        <v>500</v>
      </c>
      <c r="D2464">
        <v>100</v>
      </c>
      <c r="E2464">
        <v>0</v>
      </c>
      <c r="F2464">
        <v>13000</v>
      </c>
      <c r="G2464">
        <v>1000</v>
      </c>
      <c r="H2464">
        <v>2000</v>
      </c>
      <c r="I2464">
        <v>400</v>
      </c>
      <c r="J2464">
        <v>10</v>
      </c>
      <c r="K2464">
        <v>10</v>
      </c>
      <c r="L2464">
        <v>100</v>
      </c>
      <c r="M2464">
        <v>1800</v>
      </c>
      <c r="N2464">
        <v>25203</v>
      </c>
      <c r="O2464">
        <v>100000</v>
      </c>
      <c r="P2464">
        <v>0</v>
      </c>
      <c r="Q2464">
        <v>0</v>
      </c>
      <c r="R2464">
        <v>0</v>
      </c>
    </row>
    <row r="2465" spans="1:18" x14ac:dyDescent="0.25">
      <c r="A2465" s="3">
        <v>44952</v>
      </c>
      <c r="B2465">
        <v>4000</v>
      </c>
      <c r="C2465">
        <v>500</v>
      </c>
      <c r="D2465">
        <v>100</v>
      </c>
      <c r="E2465">
        <v>0</v>
      </c>
      <c r="F2465">
        <v>13000</v>
      </c>
      <c r="G2465">
        <v>1000</v>
      </c>
      <c r="H2465">
        <v>2000</v>
      </c>
      <c r="I2465">
        <v>400</v>
      </c>
      <c r="J2465">
        <v>10</v>
      </c>
      <c r="K2465">
        <v>10</v>
      </c>
      <c r="L2465">
        <v>100</v>
      </c>
      <c r="M2465">
        <v>1800</v>
      </c>
      <c r="N2465">
        <v>25203</v>
      </c>
      <c r="O2465">
        <v>100000</v>
      </c>
      <c r="P2465">
        <v>0</v>
      </c>
      <c r="Q2465">
        <v>0</v>
      </c>
      <c r="R2465">
        <v>0</v>
      </c>
    </row>
    <row r="2466" spans="1:18" x14ac:dyDescent="0.25">
      <c r="A2466" s="3">
        <v>44953</v>
      </c>
      <c r="B2466">
        <v>4000</v>
      </c>
      <c r="C2466">
        <v>500</v>
      </c>
      <c r="D2466">
        <v>100</v>
      </c>
      <c r="E2466">
        <v>0</v>
      </c>
      <c r="F2466">
        <v>13000</v>
      </c>
      <c r="G2466">
        <v>1000</v>
      </c>
      <c r="H2466">
        <v>2000</v>
      </c>
      <c r="I2466">
        <v>400</v>
      </c>
      <c r="J2466">
        <v>10</v>
      </c>
      <c r="K2466">
        <v>10</v>
      </c>
      <c r="L2466">
        <v>100</v>
      </c>
      <c r="M2466">
        <v>1800</v>
      </c>
      <c r="N2466">
        <v>25203</v>
      </c>
      <c r="O2466">
        <v>100000</v>
      </c>
      <c r="P2466">
        <v>0</v>
      </c>
      <c r="Q2466">
        <v>0</v>
      </c>
      <c r="R2466">
        <v>0</v>
      </c>
    </row>
    <row r="2467" spans="1:18" x14ac:dyDescent="0.25">
      <c r="A2467" s="3">
        <v>44956</v>
      </c>
      <c r="B2467">
        <v>4000</v>
      </c>
      <c r="C2467">
        <v>500</v>
      </c>
      <c r="D2467">
        <v>100</v>
      </c>
      <c r="E2467">
        <v>0</v>
      </c>
      <c r="F2467">
        <v>13000</v>
      </c>
      <c r="G2467">
        <v>1000</v>
      </c>
      <c r="H2467">
        <v>2000</v>
      </c>
      <c r="I2467">
        <v>400</v>
      </c>
      <c r="J2467">
        <v>10</v>
      </c>
      <c r="K2467">
        <v>10</v>
      </c>
      <c r="L2467">
        <v>100</v>
      </c>
      <c r="M2467">
        <v>1800</v>
      </c>
      <c r="N2467">
        <v>25203</v>
      </c>
      <c r="O2467">
        <v>100000</v>
      </c>
      <c r="P2467">
        <v>0</v>
      </c>
      <c r="Q2467">
        <v>0</v>
      </c>
      <c r="R2467">
        <v>0</v>
      </c>
    </row>
    <row r="2468" spans="1:18" x14ac:dyDescent="0.25">
      <c r="A2468" s="3">
        <v>44957</v>
      </c>
      <c r="B2468">
        <v>4000</v>
      </c>
      <c r="C2468">
        <v>500</v>
      </c>
      <c r="D2468">
        <v>100</v>
      </c>
      <c r="E2468">
        <v>0</v>
      </c>
      <c r="F2468">
        <v>13000</v>
      </c>
      <c r="G2468">
        <v>1000</v>
      </c>
      <c r="H2468">
        <v>2000</v>
      </c>
      <c r="I2468">
        <v>400</v>
      </c>
      <c r="J2468">
        <v>10</v>
      </c>
      <c r="K2468">
        <v>10</v>
      </c>
      <c r="L2468">
        <v>100</v>
      </c>
      <c r="M2468">
        <v>1800</v>
      </c>
      <c r="N2468">
        <v>25203</v>
      </c>
      <c r="O2468">
        <v>100000</v>
      </c>
      <c r="P2468">
        <v>0</v>
      </c>
      <c r="Q2468">
        <v>0</v>
      </c>
      <c r="R2468">
        <v>0</v>
      </c>
    </row>
    <row r="2469" spans="1:18" x14ac:dyDescent="0.25">
      <c r="A2469" s="3">
        <v>44958</v>
      </c>
      <c r="B2469">
        <v>4000</v>
      </c>
      <c r="C2469">
        <v>500</v>
      </c>
      <c r="D2469">
        <v>100</v>
      </c>
      <c r="E2469">
        <v>0</v>
      </c>
      <c r="F2469">
        <v>13000</v>
      </c>
      <c r="G2469">
        <v>1000</v>
      </c>
      <c r="H2469">
        <v>2000</v>
      </c>
      <c r="I2469">
        <v>400</v>
      </c>
      <c r="J2469">
        <v>10</v>
      </c>
      <c r="K2469">
        <v>10</v>
      </c>
      <c r="L2469">
        <v>100</v>
      </c>
      <c r="M2469">
        <v>1800</v>
      </c>
      <c r="N2469">
        <v>25203</v>
      </c>
      <c r="O2469">
        <v>100000</v>
      </c>
      <c r="P2469">
        <v>0</v>
      </c>
      <c r="Q2469">
        <v>0</v>
      </c>
      <c r="R2469">
        <v>0</v>
      </c>
    </row>
    <row r="2470" spans="1:18" x14ac:dyDescent="0.25">
      <c r="A2470" s="3">
        <v>44959</v>
      </c>
      <c r="B2470">
        <v>4000</v>
      </c>
      <c r="C2470">
        <v>500</v>
      </c>
      <c r="D2470">
        <v>100</v>
      </c>
      <c r="E2470">
        <v>0</v>
      </c>
      <c r="F2470">
        <v>13000</v>
      </c>
      <c r="G2470">
        <v>1000</v>
      </c>
      <c r="H2470">
        <v>2000</v>
      </c>
      <c r="I2470">
        <v>400</v>
      </c>
      <c r="J2470">
        <v>10</v>
      </c>
      <c r="K2470">
        <v>10</v>
      </c>
      <c r="L2470">
        <v>100</v>
      </c>
      <c r="M2470">
        <v>1800</v>
      </c>
      <c r="N2470">
        <v>25203</v>
      </c>
      <c r="O2470">
        <v>100000</v>
      </c>
      <c r="P2470">
        <v>0</v>
      </c>
      <c r="Q2470">
        <v>0</v>
      </c>
      <c r="R2470">
        <v>0</v>
      </c>
    </row>
    <row r="2471" spans="1:18" x14ac:dyDescent="0.25">
      <c r="A2471" s="3">
        <v>44960</v>
      </c>
      <c r="B2471">
        <v>4000</v>
      </c>
      <c r="C2471">
        <v>500</v>
      </c>
      <c r="D2471">
        <v>100</v>
      </c>
      <c r="E2471">
        <v>0</v>
      </c>
      <c r="F2471">
        <v>13000</v>
      </c>
      <c r="G2471">
        <v>1000</v>
      </c>
      <c r="H2471">
        <v>2000</v>
      </c>
      <c r="I2471">
        <v>400</v>
      </c>
      <c r="J2471">
        <v>10</v>
      </c>
      <c r="K2471">
        <v>10</v>
      </c>
      <c r="L2471">
        <v>100</v>
      </c>
      <c r="M2471">
        <v>1800</v>
      </c>
      <c r="N2471">
        <v>25203</v>
      </c>
      <c r="O2471">
        <v>100000</v>
      </c>
      <c r="P2471">
        <v>0</v>
      </c>
      <c r="Q2471">
        <v>0</v>
      </c>
      <c r="R2471">
        <v>0</v>
      </c>
    </row>
    <row r="2472" spans="1:18" x14ac:dyDescent="0.25">
      <c r="A2472" s="3">
        <v>44963</v>
      </c>
      <c r="B2472">
        <v>4000</v>
      </c>
      <c r="C2472">
        <v>500</v>
      </c>
      <c r="D2472">
        <v>100</v>
      </c>
      <c r="E2472">
        <v>0</v>
      </c>
      <c r="F2472">
        <v>13000</v>
      </c>
      <c r="G2472">
        <v>1000</v>
      </c>
      <c r="H2472">
        <v>2000</v>
      </c>
      <c r="I2472">
        <v>400</v>
      </c>
      <c r="J2472">
        <v>10</v>
      </c>
      <c r="K2472">
        <v>10</v>
      </c>
      <c r="L2472">
        <v>100</v>
      </c>
      <c r="M2472">
        <v>1800</v>
      </c>
      <c r="N2472">
        <v>25203</v>
      </c>
      <c r="O2472">
        <v>100000</v>
      </c>
      <c r="P2472">
        <v>0</v>
      </c>
      <c r="Q2472">
        <v>0</v>
      </c>
      <c r="R2472">
        <v>0</v>
      </c>
    </row>
    <row r="2473" spans="1:18" x14ac:dyDescent="0.25">
      <c r="A2473" s="3">
        <v>44964</v>
      </c>
      <c r="B2473">
        <v>4000</v>
      </c>
      <c r="C2473">
        <v>500</v>
      </c>
      <c r="D2473">
        <v>100</v>
      </c>
      <c r="E2473">
        <v>0</v>
      </c>
      <c r="F2473">
        <v>13000</v>
      </c>
      <c r="G2473">
        <v>1000</v>
      </c>
      <c r="H2473">
        <v>2000</v>
      </c>
      <c r="I2473">
        <v>400</v>
      </c>
      <c r="J2473">
        <v>10</v>
      </c>
      <c r="K2473">
        <v>10</v>
      </c>
      <c r="L2473">
        <v>100</v>
      </c>
      <c r="M2473">
        <v>1800</v>
      </c>
      <c r="N2473">
        <v>25203</v>
      </c>
      <c r="O2473">
        <v>100000</v>
      </c>
      <c r="P2473">
        <v>0</v>
      </c>
      <c r="Q2473">
        <v>0</v>
      </c>
      <c r="R2473">
        <v>0</v>
      </c>
    </row>
    <row r="2474" spans="1:18" x14ac:dyDescent="0.25">
      <c r="A2474" s="3">
        <v>44965</v>
      </c>
      <c r="B2474">
        <v>4000</v>
      </c>
      <c r="C2474">
        <v>500</v>
      </c>
      <c r="D2474">
        <v>100</v>
      </c>
      <c r="E2474">
        <v>0</v>
      </c>
      <c r="F2474">
        <v>13000</v>
      </c>
      <c r="G2474">
        <v>1000</v>
      </c>
      <c r="H2474">
        <v>2000</v>
      </c>
      <c r="I2474">
        <v>400</v>
      </c>
      <c r="J2474">
        <v>10</v>
      </c>
      <c r="K2474">
        <v>10</v>
      </c>
      <c r="L2474">
        <v>100</v>
      </c>
      <c r="M2474">
        <v>1800</v>
      </c>
      <c r="N2474">
        <v>25203</v>
      </c>
      <c r="O2474">
        <v>100000</v>
      </c>
      <c r="P2474">
        <v>0</v>
      </c>
      <c r="Q2474">
        <v>0</v>
      </c>
      <c r="R2474">
        <v>0</v>
      </c>
    </row>
    <row r="2475" spans="1:18" x14ac:dyDescent="0.25">
      <c r="A2475" s="3">
        <v>44966</v>
      </c>
      <c r="B2475">
        <v>4000</v>
      </c>
      <c r="C2475">
        <v>500</v>
      </c>
      <c r="D2475">
        <v>100</v>
      </c>
      <c r="E2475">
        <v>0</v>
      </c>
      <c r="F2475">
        <v>13000</v>
      </c>
      <c r="G2475">
        <v>1000</v>
      </c>
      <c r="H2475">
        <v>2000</v>
      </c>
      <c r="I2475">
        <v>400</v>
      </c>
      <c r="J2475">
        <v>10</v>
      </c>
      <c r="K2475">
        <v>10</v>
      </c>
      <c r="L2475">
        <v>100</v>
      </c>
      <c r="M2475">
        <v>1800</v>
      </c>
      <c r="N2475">
        <v>25203</v>
      </c>
      <c r="O2475">
        <v>100000</v>
      </c>
      <c r="P2475">
        <v>0</v>
      </c>
      <c r="Q2475">
        <v>0</v>
      </c>
      <c r="R2475">
        <v>0</v>
      </c>
    </row>
    <row r="2476" spans="1:18" x14ac:dyDescent="0.25">
      <c r="A2476" s="3">
        <v>44967</v>
      </c>
      <c r="B2476">
        <v>4000</v>
      </c>
      <c r="C2476">
        <v>500</v>
      </c>
      <c r="D2476">
        <v>100</v>
      </c>
      <c r="E2476">
        <v>0</v>
      </c>
      <c r="F2476">
        <v>13000</v>
      </c>
      <c r="G2476">
        <v>1000</v>
      </c>
      <c r="H2476">
        <v>2000</v>
      </c>
      <c r="I2476">
        <v>400</v>
      </c>
      <c r="J2476">
        <v>10</v>
      </c>
      <c r="K2476">
        <v>10</v>
      </c>
      <c r="L2476">
        <v>100</v>
      </c>
      <c r="M2476">
        <v>1800</v>
      </c>
      <c r="N2476">
        <v>25203</v>
      </c>
      <c r="O2476">
        <v>100000</v>
      </c>
      <c r="P2476">
        <v>0</v>
      </c>
      <c r="Q2476">
        <v>0</v>
      </c>
      <c r="R2476">
        <v>0</v>
      </c>
    </row>
    <row r="2477" spans="1:18" x14ac:dyDescent="0.25">
      <c r="A2477" s="3">
        <v>44970</v>
      </c>
      <c r="B2477">
        <v>4000</v>
      </c>
      <c r="C2477">
        <v>500</v>
      </c>
      <c r="D2477">
        <v>100</v>
      </c>
      <c r="E2477">
        <v>0</v>
      </c>
      <c r="F2477">
        <v>13000</v>
      </c>
      <c r="G2477">
        <v>1000</v>
      </c>
      <c r="H2477">
        <v>2000</v>
      </c>
      <c r="I2477">
        <v>400</v>
      </c>
      <c r="J2477">
        <v>10</v>
      </c>
      <c r="K2477">
        <v>10</v>
      </c>
      <c r="L2477">
        <v>100</v>
      </c>
      <c r="M2477">
        <v>1800</v>
      </c>
      <c r="N2477">
        <v>25203</v>
      </c>
      <c r="O2477">
        <v>100000</v>
      </c>
      <c r="P2477">
        <v>0</v>
      </c>
      <c r="Q2477">
        <v>0</v>
      </c>
      <c r="R2477">
        <v>0</v>
      </c>
    </row>
    <row r="2478" spans="1:18" x14ac:dyDescent="0.25">
      <c r="A2478" s="3">
        <v>44971</v>
      </c>
      <c r="B2478">
        <v>4000</v>
      </c>
      <c r="C2478">
        <v>500</v>
      </c>
      <c r="D2478">
        <v>100</v>
      </c>
      <c r="E2478">
        <v>0</v>
      </c>
      <c r="F2478">
        <v>13000</v>
      </c>
      <c r="G2478">
        <v>1000</v>
      </c>
      <c r="H2478">
        <v>2000</v>
      </c>
      <c r="I2478">
        <v>400</v>
      </c>
      <c r="J2478">
        <v>10</v>
      </c>
      <c r="K2478">
        <v>10</v>
      </c>
      <c r="L2478">
        <v>100</v>
      </c>
      <c r="M2478">
        <v>1800</v>
      </c>
      <c r="N2478">
        <v>25203</v>
      </c>
      <c r="O2478">
        <v>100000</v>
      </c>
      <c r="P2478">
        <v>0</v>
      </c>
      <c r="Q2478">
        <v>0</v>
      </c>
      <c r="R2478">
        <v>0</v>
      </c>
    </row>
    <row r="2479" spans="1:18" x14ac:dyDescent="0.25">
      <c r="A2479" s="3">
        <v>44972</v>
      </c>
      <c r="B2479">
        <v>4000</v>
      </c>
      <c r="C2479">
        <v>500</v>
      </c>
      <c r="D2479">
        <v>100</v>
      </c>
      <c r="E2479">
        <v>0</v>
      </c>
      <c r="F2479">
        <v>13000</v>
      </c>
      <c r="G2479">
        <v>1000</v>
      </c>
      <c r="H2479">
        <v>2000</v>
      </c>
      <c r="I2479">
        <v>400</v>
      </c>
      <c r="J2479">
        <v>10</v>
      </c>
      <c r="K2479">
        <v>10</v>
      </c>
      <c r="L2479">
        <v>100</v>
      </c>
      <c r="M2479">
        <v>1800</v>
      </c>
      <c r="N2479">
        <v>25203</v>
      </c>
      <c r="O2479">
        <v>100000</v>
      </c>
      <c r="P2479">
        <v>0</v>
      </c>
      <c r="Q2479">
        <v>0</v>
      </c>
      <c r="R2479">
        <v>0</v>
      </c>
    </row>
    <row r="2480" spans="1:18" x14ac:dyDescent="0.25">
      <c r="A2480" s="3">
        <v>44973</v>
      </c>
      <c r="B2480">
        <v>4000</v>
      </c>
      <c r="C2480">
        <v>500</v>
      </c>
      <c r="D2480">
        <v>100</v>
      </c>
      <c r="E2480">
        <v>0</v>
      </c>
      <c r="F2480">
        <v>13000</v>
      </c>
      <c r="G2480">
        <v>1000</v>
      </c>
      <c r="H2480">
        <v>2000</v>
      </c>
      <c r="I2480">
        <v>400</v>
      </c>
      <c r="J2480">
        <v>10</v>
      </c>
      <c r="K2480">
        <v>10</v>
      </c>
      <c r="L2480">
        <v>100</v>
      </c>
      <c r="M2480">
        <v>1800</v>
      </c>
      <c r="N2480">
        <v>25203</v>
      </c>
      <c r="O2480">
        <v>100000</v>
      </c>
      <c r="P2480">
        <v>0</v>
      </c>
      <c r="Q2480">
        <v>0</v>
      </c>
      <c r="R2480">
        <v>0</v>
      </c>
    </row>
    <row r="2481" spans="1:18" x14ac:dyDescent="0.25">
      <c r="A2481" s="3">
        <v>44974</v>
      </c>
      <c r="B2481">
        <v>4000</v>
      </c>
      <c r="C2481">
        <v>500</v>
      </c>
      <c r="D2481">
        <v>100</v>
      </c>
      <c r="E2481">
        <v>0</v>
      </c>
      <c r="F2481">
        <v>13000</v>
      </c>
      <c r="G2481">
        <v>1000</v>
      </c>
      <c r="H2481">
        <v>2000</v>
      </c>
      <c r="I2481">
        <v>400</v>
      </c>
      <c r="J2481">
        <v>10</v>
      </c>
      <c r="K2481">
        <v>10</v>
      </c>
      <c r="L2481">
        <v>100</v>
      </c>
      <c r="M2481">
        <v>1800</v>
      </c>
      <c r="N2481">
        <v>25203</v>
      </c>
      <c r="O2481">
        <v>100000</v>
      </c>
      <c r="P2481">
        <v>0</v>
      </c>
      <c r="Q2481">
        <v>0</v>
      </c>
      <c r="R2481">
        <v>0</v>
      </c>
    </row>
    <row r="2482" spans="1:18" x14ac:dyDescent="0.25">
      <c r="A2482" s="3">
        <v>44977</v>
      </c>
      <c r="B2482">
        <v>4000</v>
      </c>
      <c r="C2482">
        <v>500</v>
      </c>
      <c r="D2482">
        <v>100</v>
      </c>
      <c r="E2482">
        <v>0</v>
      </c>
      <c r="F2482">
        <v>13000</v>
      </c>
      <c r="G2482">
        <v>1000</v>
      </c>
      <c r="H2482">
        <v>2000</v>
      </c>
      <c r="I2482">
        <v>400</v>
      </c>
      <c r="J2482">
        <v>10</v>
      </c>
      <c r="K2482">
        <v>10</v>
      </c>
      <c r="L2482">
        <v>100</v>
      </c>
      <c r="M2482">
        <v>1800</v>
      </c>
      <c r="N2482">
        <v>25203</v>
      </c>
      <c r="O2482">
        <v>100000</v>
      </c>
      <c r="P2482">
        <v>0</v>
      </c>
      <c r="Q2482">
        <v>0</v>
      </c>
      <c r="R2482">
        <v>0</v>
      </c>
    </row>
    <row r="2483" spans="1:18" x14ac:dyDescent="0.25">
      <c r="A2483" s="3">
        <v>44978</v>
      </c>
      <c r="B2483">
        <v>4000</v>
      </c>
      <c r="C2483">
        <v>500</v>
      </c>
      <c r="D2483">
        <v>100</v>
      </c>
      <c r="E2483">
        <v>0</v>
      </c>
      <c r="F2483">
        <v>13000</v>
      </c>
      <c r="G2483">
        <v>1000</v>
      </c>
      <c r="H2483">
        <v>2000</v>
      </c>
      <c r="I2483">
        <v>400</v>
      </c>
      <c r="J2483">
        <v>10</v>
      </c>
      <c r="K2483">
        <v>10</v>
      </c>
      <c r="L2483">
        <v>100</v>
      </c>
      <c r="M2483">
        <v>1800</v>
      </c>
      <c r="N2483">
        <v>25203</v>
      </c>
      <c r="O2483">
        <v>100000</v>
      </c>
      <c r="P2483">
        <v>0</v>
      </c>
      <c r="Q2483">
        <v>0</v>
      </c>
      <c r="R2483">
        <v>0</v>
      </c>
    </row>
    <row r="2484" spans="1:18" x14ac:dyDescent="0.25">
      <c r="A2484" s="3">
        <v>44979</v>
      </c>
      <c r="B2484">
        <v>4000</v>
      </c>
      <c r="C2484">
        <v>500</v>
      </c>
      <c r="D2484">
        <v>100</v>
      </c>
      <c r="E2484">
        <v>0</v>
      </c>
      <c r="F2484">
        <v>13000</v>
      </c>
      <c r="G2484">
        <v>1000</v>
      </c>
      <c r="H2484">
        <v>2000</v>
      </c>
      <c r="I2484">
        <v>400</v>
      </c>
      <c r="J2484">
        <v>10</v>
      </c>
      <c r="K2484">
        <v>10</v>
      </c>
      <c r="L2484">
        <v>100</v>
      </c>
      <c r="M2484">
        <v>1800</v>
      </c>
      <c r="N2484">
        <v>25203</v>
      </c>
      <c r="O2484">
        <v>100000</v>
      </c>
      <c r="P2484">
        <v>0</v>
      </c>
      <c r="Q2484">
        <v>0</v>
      </c>
      <c r="R2484">
        <v>0</v>
      </c>
    </row>
    <row r="2485" spans="1:18" x14ac:dyDescent="0.25">
      <c r="A2485" s="3">
        <v>44980</v>
      </c>
      <c r="B2485">
        <v>4000</v>
      </c>
      <c r="C2485">
        <v>500</v>
      </c>
      <c r="D2485">
        <v>100</v>
      </c>
      <c r="E2485">
        <v>0</v>
      </c>
      <c r="F2485">
        <v>13000</v>
      </c>
      <c r="G2485">
        <v>1000</v>
      </c>
      <c r="H2485">
        <v>2000</v>
      </c>
      <c r="I2485">
        <v>400</v>
      </c>
      <c r="J2485">
        <v>10</v>
      </c>
      <c r="K2485">
        <v>10</v>
      </c>
      <c r="L2485">
        <v>100</v>
      </c>
      <c r="M2485">
        <v>1800</v>
      </c>
      <c r="N2485">
        <v>25203</v>
      </c>
      <c r="O2485">
        <v>100000</v>
      </c>
      <c r="P2485">
        <v>0</v>
      </c>
      <c r="Q2485">
        <v>0</v>
      </c>
      <c r="R2485">
        <v>0</v>
      </c>
    </row>
    <row r="2486" spans="1:18" x14ac:dyDescent="0.25">
      <c r="A2486" s="3">
        <v>44981</v>
      </c>
      <c r="B2486">
        <v>4000</v>
      </c>
      <c r="C2486">
        <v>500</v>
      </c>
      <c r="D2486">
        <v>100</v>
      </c>
      <c r="E2486">
        <v>0</v>
      </c>
      <c r="F2486">
        <v>13000</v>
      </c>
      <c r="G2486">
        <v>1000</v>
      </c>
      <c r="H2486">
        <v>2000</v>
      </c>
      <c r="I2486">
        <v>400</v>
      </c>
      <c r="J2486">
        <v>10</v>
      </c>
      <c r="K2486">
        <v>10</v>
      </c>
      <c r="L2486">
        <v>100</v>
      </c>
      <c r="M2486">
        <v>1800</v>
      </c>
      <c r="N2486">
        <v>25203</v>
      </c>
      <c r="O2486">
        <v>100000</v>
      </c>
      <c r="P2486">
        <v>0</v>
      </c>
      <c r="Q2486">
        <v>0</v>
      </c>
      <c r="R2486">
        <v>0</v>
      </c>
    </row>
    <row r="2487" spans="1:18" x14ac:dyDescent="0.25">
      <c r="A2487" s="3">
        <v>44984</v>
      </c>
      <c r="B2487">
        <v>4000</v>
      </c>
      <c r="C2487">
        <v>500</v>
      </c>
      <c r="D2487">
        <v>100</v>
      </c>
      <c r="E2487">
        <v>0</v>
      </c>
      <c r="F2487">
        <v>13000</v>
      </c>
      <c r="G2487">
        <v>1000</v>
      </c>
      <c r="H2487">
        <v>2000</v>
      </c>
      <c r="I2487">
        <v>400</v>
      </c>
      <c r="J2487">
        <v>10</v>
      </c>
      <c r="K2487">
        <v>10</v>
      </c>
      <c r="L2487">
        <v>100</v>
      </c>
      <c r="M2487">
        <v>1800</v>
      </c>
      <c r="N2487">
        <v>25203</v>
      </c>
      <c r="O2487">
        <v>100000</v>
      </c>
      <c r="P2487">
        <v>0</v>
      </c>
      <c r="Q2487">
        <v>0</v>
      </c>
      <c r="R2487">
        <v>0</v>
      </c>
    </row>
    <row r="2488" spans="1:18" x14ac:dyDescent="0.25">
      <c r="A2488" s="3">
        <v>44985</v>
      </c>
      <c r="B2488">
        <v>4000</v>
      </c>
      <c r="C2488">
        <v>500</v>
      </c>
      <c r="D2488">
        <v>100</v>
      </c>
      <c r="E2488">
        <v>0</v>
      </c>
      <c r="F2488">
        <v>13000</v>
      </c>
      <c r="G2488">
        <v>1000</v>
      </c>
      <c r="H2488">
        <v>2000</v>
      </c>
      <c r="I2488">
        <v>400</v>
      </c>
      <c r="J2488">
        <v>10</v>
      </c>
      <c r="K2488">
        <v>10</v>
      </c>
      <c r="L2488">
        <v>100</v>
      </c>
      <c r="M2488">
        <v>1800</v>
      </c>
      <c r="N2488">
        <v>25203</v>
      </c>
      <c r="O2488">
        <v>100000</v>
      </c>
      <c r="P2488">
        <v>0</v>
      </c>
      <c r="Q2488">
        <v>0</v>
      </c>
      <c r="R2488">
        <v>0</v>
      </c>
    </row>
    <row r="2489" spans="1:18" x14ac:dyDescent="0.25">
      <c r="A2489" s="3">
        <v>44986</v>
      </c>
      <c r="B2489">
        <v>4000</v>
      </c>
      <c r="C2489">
        <v>500</v>
      </c>
      <c r="D2489">
        <v>100</v>
      </c>
      <c r="E2489">
        <v>0</v>
      </c>
      <c r="F2489">
        <v>13000</v>
      </c>
      <c r="G2489">
        <v>1000</v>
      </c>
      <c r="H2489">
        <v>2000</v>
      </c>
      <c r="I2489">
        <v>400</v>
      </c>
      <c r="J2489">
        <v>10</v>
      </c>
      <c r="K2489">
        <v>10</v>
      </c>
      <c r="L2489">
        <v>100</v>
      </c>
      <c r="M2489">
        <v>1800</v>
      </c>
      <c r="N2489">
        <v>25203</v>
      </c>
      <c r="O2489">
        <v>100000</v>
      </c>
      <c r="P2489">
        <v>0</v>
      </c>
      <c r="Q2489">
        <v>0</v>
      </c>
      <c r="R2489">
        <v>0</v>
      </c>
    </row>
    <row r="2490" spans="1:18" x14ac:dyDescent="0.25">
      <c r="A2490" s="3">
        <v>44987</v>
      </c>
      <c r="B2490">
        <v>4000</v>
      </c>
      <c r="C2490">
        <v>500</v>
      </c>
      <c r="D2490">
        <v>100</v>
      </c>
      <c r="E2490">
        <v>0</v>
      </c>
      <c r="F2490">
        <v>13000</v>
      </c>
      <c r="G2490">
        <v>1000</v>
      </c>
      <c r="H2490">
        <v>2000</v>
      </c>
      <c r="I2490">
        <v>400</v>
      </c>
      <c r="J2490">
        <v>10</v>
      </c>
      <c r="K2490">
        <v>10</v>
      </c>
      <c r="L2490">
        <v>100</v>
      </c>
      <c r="M2490">
        <v>1800</v>
      </c>
      <c r="N2490">
        <v>25203</v>
      </c>
      <c r="O2490">
        <v>100000</v>
      </c>
      <c r="P2490">
        <v>0</v>
      </c>
      <c r="Q2490">
        <v>0</v>
      </c>
      <c r="R2490">
        <v>0</v>
      </c>
    </row>
    <row r="2491" spans="1:18" x14ac:dyDescent="0.25">
      <c r="A2491" s="3">
        <v>44988</v>
      </c>
      <c r="B2491">
        <v>4000</v>
      </c>
      <c r="C2491">
        <v>500</v>
      </c>
      <c r="D2491">
        <v>100</v>
      </c>
      <c r="E2491">
        <v>0</v>
      </c>
      <c r="F2491">
        <v>13000</v>
      </c>
      <c r="G2491">
        <v>1000</v>
      </c>
      <c r="H2491">
        <v>2000</v>
      </c>
      <c r="I2491">
        <v>400</v>
      </c>
      <c r="J2491">
        <v>10</v>
      </c>
      <c r="K2491">
        <v>10</v>
      </c>
      <c r="L2491">
        <v>100</v>
      </c>
      <c r="M2491">
        <v>1800</v>
      </c>
      <c r="N2491">
        <v>25203</v>
      </c>
      <c r="O2491">
        <v>100000</v>
      </c>
      <c r="P2491">
        <v>0</v>
      </c>
      <c r="Q2491">
        <v>0</v>
      </c>
      <c r="R2491">
        <v>0</v>
      </c>
    </row>
    <row r="2492" spans="1:18" x14ac:dyDescent="0.25">
      <c r="A2492" s="3">
        <v>44991</v>
      </c>
      <c r="B2492">
        <v>4000</v>
      </c>
      <c r="C2492">
        <v>500</v>
      </c>
      <c r="D2492">
        <v>100</v>
      </c>
      <c r="E2492">
        <v>0</v>
      </c>
      <c r="F2492">
        <v>13000</v>
      </c>
      <c r="G2492">
        <v>1000</v>
      </c>
      <c r="H2492">
        <v>2000</v>
      </c>
      <c r="I2492">
        <v>400</v>
      </c>
      <c r="J2492">
        <v>10</v>
      </c>
      <c r="K2492">
        <v>10</v>
      </c>
      <c r="L2492">
        <v>100</v>
      </c>
      <c r="M2492">
        <v>1800</v>
      </c>
      <c r="N2492">
        <v>25203</v>
      </c>
      <c r="O2492">
        <v>100000</v>
      </c>
      <c r="P2492">
        <v>0</v>
      </c>
      <c r="Q2492">
        <v>0</v>
      </c>
      <c r="R2492">
        <v>0</v>
      </c>
    </row>
    <row r="2493" spans="1:18" x14ac:dyDescent="0.25">
      <c r="A2493" s="3">
        <v>44992</v>
      </c>
      <c r="B2493">
        <v>4000</v>
      </c>
      <c r="C2493">
        <v>500</v>
      </c>
      <c r="D2493">
        <v>100</v>
      </c>
      <c r="E2493">
        <v>0</v>
      </c>
      <c r="F2493">
        <v>13000</v>
      </c>
      <c r="G2493">
        <v>1000</v>
      </c>
      <c r="H2493">
        <v>2000</v>
      </c>
      <c r="I2493">
        <v>400</v>
      </c>
      <c r="J2493">
        <v>10</v>
      </c>
      <c r="K2493">
        <v>10</v>
      </c>
      <c r="L2493">
        <v>100</v>
      </c>
      <c r="M2493">
        <v>1800</v>
      </c>
      <c r="N2493">
        <v>25203</v>
      </c>
      <c r="O2493">
        <v>100000</v>
      </c>
      <c r="P2493">
        <v>0</v>
      </c>
      <c r="Q2493">
        <v>0</v>
      </c>
      <c r="R2493">
        <v>0</v>
      </c>
    </row>
    <row r="2494" spans="1:18" x14ac:dyDescent="0.25">
      <c r="A2494" s="3">
        <v>44993</v>
      </c>
      <c r="B2494">
        <v>4000</v>
      </c>
      <c r="C2494">
        <v>500</v>
      </c>
      <c r="D2494">
        <v>100</v>
      </c>
      <c r="E2494">
        <v>0</v>
      </c>
      <c r="F2494">
        <v>13000</v>
      </c>
      <c r="G2494">
        <v>1000</v>
      </c>
      <c r="H2494">
        <v>2000</v>
      </c>
      <c r="I2494">
        <v>400</v>
      </c>
      <c r="J2494">
        <v>10</v>
      </c>
      <c r="K2494">
        <v>10</v>
      </c>
      <c r="L2494">
        <v>100</v>
      </c>
      <c r="M2494">
        <v>1800</v>
      </c>
      <c r="N2494">
        <v>25203</v>
      </c>
      <c r="O2494">
        <v>100000</v>
      </c>
      <c r="P2494">
        <v>0</v>
      </c>
      <c r="Q2494">
        <v>0</v>
      </c>
      <c r="R2494">
        <v>0</v>
      </c>
    </row>
    <row r="2495" spans="1:18" x14ac:dyDescent="0.25">
      <c r="A2495" s="3">
        <v>44994</v>
      </c>
      <c r="B2495">
        <v>4000</v>
      </c>
      <c r="C2495">
        <v>500</v>
      </c>
      <c r="D2495">
        <v>100</v>
      </c>
      <c r="E2495">
        <v>0</v>
      </c>
      <c r="F2495">
        <v>13000</v>
      </c>
      <c r="G2495">
        <v>1000</v>
      </c>
      <c r="H2495">
        <v>2000</v>
      </c>
      <c r="I2495">
        <v>400</v>
      </c>
      <c r="J2495">
        <v>10</v>
      </c>
      <c r="K2495">
        <v>10</v>
      </c>
      <c r="L2495">
        <v>100</v>
      </c>
      <c r="M2495">
        <v>1800</v>
      </c>
      <c r="N2495">
        <v>25203</v>
      </c>
      <c r="O2495">
        <v>100000</v>
      </c>
      <c r="P2495">
        <v>0</v>
      </c>
      <c r="Q2495">
        <v>0</v>
      </c>
      <c r="R2495">
        <v>0</v>
      </c>
    </row>
    <row r="2496" spans="1:18" x14ac:dyDescent="0.25">
      <c r="A2496" s="3">
        <v>44995</v>
      </c>
      <c r="B2496">
        <v>4000</v>
      </c>
      <c r="C2496">
        <v>500</v>
      </c>
      <c r="D2496">
        <v>100</v>
      </c>
      <c r="E2496">
        <v>0</v>
      </c>
      <c r="F2496">
        <v>13000</v>
      </c>
      <c r="G2496">
        <v>1000</v>
      </c>
      <c r="H2496">
        <v>2000</v>
      </c>
      <c r="I2496">
        <v>400</v>
      </c>
      <c r="J2496">
        <v>10</v>
      </c>
      <c r="K2496">
        <v>10</v>
      </c>
      <c r="L2496">
        <v>100</v>
      </c>
      <c r="M2496">
        <v>1800</v>
      </c>
      <c r="N2496">
        <v>25203</v>
      </c>
      <c r="O2496">
        <v>100000</v>
      </c>
      <c r="P2496">
        <v>0</v>
      </c>
      <c r="Q2496">
        <v>0</v>
      </c>
      <c r="R2496">
        <v>0</v>
      </c>
    </row>
    <row r="2497" spans="1:18" x14ac:dyDescent="0.25">
      <c r="A2497" s="3">
        <v>44998</v>
      </c>
      <c r="B2497">
        <v>4000</v>
      </c>
      <c r="C2497">
        <v>500</v>
      </c>
      <c r="D2497">
        <v>100</v>
      </c>
      <c r="E2497">
        <v>0</v>
      </c>
      <c r="F2497">
        <v>13000</v>
      </c>
      <c r="G2497">
        <v>1000</v>
      </c>
      <c r="H2497">
        <v>2000</v>
      </c>
      <c r="I2497">
        <v>400</v>
      </c>
      <c r="J2497">
        <v>10</v>
      </c>
      <c r="K2497">
        <v>10</v>
      </c>
      <c r="L2497">
        <v>100</v>
      </c>
      <c r="M2497">
        <v>1800</v>
      </c>
      <c r="N2497">
        <v>25203</v>
      </c>
      <c r="O2497">
        <v>100000</v>
      </c>
      <c r="P2497">
        <v>0</v>
      </c>
      <c r="Q2497">
        <v>0</v>
      </c>
      <c r="R2497">
        <v>0</v>
      </c>
    </row>
    <row r="2498" spans="1:18" x14ac:dyDescent="0.25">
      <c r="A2498" s="3">
        <v>44999</v>
      </c>
      <c r="B2498">
        <v>4000</v>
      </c>
      <c r="C2498">
        <v>500</v>
      </c>
      <c r="D2498">
        <v>100</v>
      </c>
      <c r="E2498">
        <v>0</v>
      </c>
      <c r="F2498">
        <v>13000</v>
      </c>
      <c r="G2498">
        <v>1000</v>
      </c>
      <c r="H2498">
        <v>2000</v>
      </c>
      <c r="I2498">
        <v>400</v>
      </c>
      <c r="J2498">
        <v>10</v>
      </c>
      <c r="K2498">
        <v>10</v>
      </c>
      <c r="L2498">
        <v>100</v>
      </c>
      <c r="M2498">
        <v>1800</v>
      </c>
      <c r="N2498">
        <v>25203</v>
      </c>
      <c r="O2498">
        <v>100000</v>
      </c>
      <c r="P2498">
        <v>0</v>
      </c>
      <c r="Q2498">
        <v>0</v>
      </c>
      <c r="R2498">
        <v>0</v>
      </c>
    </row>
    <row r="2499" spans="1:18" x14ac:dyDescent="0.25">
      <c r="A2499" s="3">
        <v>45000</v>
      </c>
      <c r="B2499">
        <v>4000</v>
      </c>
      <c r="C2499">
        <v>500</v>
      </c>
      <c r="D2499">
        <v>100</v>
      </c>
      <c r="E2499">
        <v>0</v>
      </c>
      <c r="F2499">
        <v>13000</v>
      </c>
      <c r="G2499">
        <v>1000</v>
      </c>
      <c r="H2499">
        <v>2000</v>
      </c>
      <c r="I2499">
        <v>400</v>
      </c>
      <c r="J2499">
        <v>10</v>
      </c>
      <c r="K2499">
        <v>10</v>
      </c>
      <c r="L2499">
        <v>100</v>
      </c>
      <c r="M2499">
        <v>1800</v>
      </c>
      <c r="N2499">
        <v>25203</v>
      </c>
      <c r="O2499">
        <v>100000</v>
      </c>
      <c r="P2499">
        <v>0</v>
      </c>
      <c r="Q2499">
        <v>0</v>
      </c>
      <c r="R2499">
        <v>0</v>
      </c>
    </row>
    <row r="2500" spans="1:18" x14ac:dyDescent="0.25">
      <c r="A2500" s="3">
        <v>45001</v>
      </c>
      <c r="B2500">
        <v>4000</v>
      </c>
      <c r="C2500">
        <v>500</v>
      </c>
      <c r="D2500">
        <v>100</v>
      </c>
      <c r="E2500">
        <v>0</v>
      </c>
      <c r="F2500">
        <v>13000</v>
      </c>
      <c r="G2500">
        <v>1000</v>
      </c>
      <c r="H2500">
        <v>2000</v>
      </c>
      <c r="I2500">
        <v>400</v>
      </c>
      <c r="J2500">
        <v>10</v>
      </c>
      <c r="K2500">
        <v>10</v>
      </c>
      <c r="L2500">
        <v>100</v>
      </c>
      <c r="M2500">
        <v>1800</v>
      </c>
      <c r="N2500">
        <v>25203</v>
      </c>
      <c r="O2500">
        <v>100000</v>
      </c>
      <c r="P2500">
        <v>0</v>
      </c>
      <c r="Q2500">
        <v>0</v>
      </c>
      <c r="R2500">
        <v>0</v>
      </c>
    </row>
    <row r="2501" spans="1:18" x14ac:dyDescent="0.25">
      <c r="A2501" s="3">
        <v>45002</v>
      </c>
      <c r="B2501">
        <v>4000</v>
      </c>
      <c r="C2501">
        <v>500</v>
      </c>
      <c r="D2501">
        <v>100</v>
      </c>
      <c r="E2501">
        <v>0</v>
      </c>
      <c r="F2501">
        <v>13000</v>
      </c>
      <c r="G2501">
        <v>1000</v>
      </c>
      <c r="H2501">
        <v>2000</v>
      </c>
      <c r="I2501">
        <v>400</v>
      </c>
      <c r="J2501">
        <v>10</v>
      </c>
      <c r="K2501">
        <v>10</v>
      </c>
      <c r="L2501">
        <v>100</v>
      </c>
      <c r="M2501">
        <v>1800</v>
      </c>
      <c r="N2501">
        <v>25203</v>
      </c>
      <c r="O2501">
        <v>100000</v>
      </c>
      <c r="P2501">
        <v>0</v>
      </c>
      <c r="Q2501">
        <v>0</v>
      </c>
      <c r="R2501">
        <v>0</v>
      </c>
    </row>
    <row r="2502" spans="1:18" x14ac:dyDescent="0.25">
      <c r="A2502" s="3">
        <v>45005</v>
      </c>
      <c r="B2502">
        <v>4000</v>
      </c>
      <c r="C2502">
        <v>500</v>
      </c>
      <c r="D2502">
        <v>100</v>
      </c>
      <c r="E2502">
        <v>0</v>
      </c>
      <c r="F2502">
        <v>13000</v>
      </c>
      <c r="G2502">
        <v>1000</v>
      </c>
      <c r="H2502">
        <v>2000</v>
      </c>
      <c r="I2502">
        <v>400</v>
      </c>
      <c r="J2502">
        <v>10</v>
      </c>
      <c r="K2502">
        <v>10</v>
      </c>
      <c r="L2502">
        <v>100</v>
      </c>
      <c r="M2502">
        <v>1800</v>
      </c>
      <c r="N2502">
        <v>25203</v>
      </c>
      <c r="O2502">
        <v>100000</v>
      </c>
      <c r="P2502">
        <v>0</v>
      </c>
      <c r="Q2502">
        <v>0</v>
      </c>
      <c r="R2502">
        <v>0</v>
      </c>
    </row>
    <row r="2503" spans="1:18" x14ac:dyDescent="0.25">
      <c r="A2503" s="3">
        <v>45006</v>
      </c>
      <c r="B2503">
        <v>4000</v>
      </c>
      <c r="C2503">
        <v>500</v>
      </c>
      <c r="D2503">
        <v>100</v>
      </c>
      <c r="E2503">
        <v>0</v>
      </c>
      <c r="F2503">
        <v>13000</v>
      </c>
      <c r="G2503">
        <v>1000</v>
      </c>
      <c r="H2503">
        <v>2000</v>
      </c>
      <c r="I2503">
        <v>400</v>
      </c>
      <c r="J2503">
        <v>10</v>
      </c>
      <c r="K2503">
        <v>10</v>
      </c>
      <c r="L2503">
        <v>100</v>
      </c>
      <c r="M2503">
        <v>1800</v>
      </c>
      <c r="N2503">
        <v>25203</v>
      </c>
      <c r="O2503">
        <v>100000</v>
      </c>
      <c r="P2503">
        <v>0</v>
      </c>
      <c r="Q2503">
        <v>0</v>
      </c>
      <c r="R2503">
        <v>0</v>
      </c>
    </row>
    <row r="2504" spans="1:18" x14ac:dyDescent="0.25">
      <c r="A2504" s="3">
        <v>45007</v>
      </c>
      <c r="B2504">
        <v>4000</v>
      </c>
      <c r="C2504">
        <v>500</v>
      </c>
      <c r="D2504">
        <v>100</v>
      </c>
      <c r="E2504">
        <v>0</v>
      </c>
      <c r="F2504">
        <v>13000</v>
      </c>
      <c r="G2504">
        <v>1000</v>
      </c>
      <c r="H2504">
        <v>2000</v>
      </c>
      <c r="I2504">
        <v>400</v>
      </c>
      <c r="J2504">
        <v>10</v>
      </c>
      <c r="K2504">
        <v>10</v>
      </c>
      <c r="L2504">
        <v>100</v>
      </c>
      <c r="M2504">
        <v>1800</v>
      </c>
      <c r="N2504">
        <v>25203</v>
      </c>
      <c r="O2504">
        <v>100000</v>
      </c>
      <c r="P2504">
        <v>0</v>
      </c>
      <c r="Q2504">
        <v>0</v>
      </c>
      <c r="R2504">
        <v>0</v>
      </c>
    </row>
    <row r="2505" spans="1:18" x14ac:dyDescent="0.25">
      <c r="A2505" s="3">
        <v>45008</v>
      </c>
      <c r="B2505">
        <v>4000</v>
      </c>
      <c r="C2505">
        <v>500</v>
      </c>
      <c r="D2505">
        <v>100</v>
      </c>
      <c r="E2505">
        <v>0</v>
      </c>
      <c r="F2505">
        <v>13000</v>
      </c>
      <c r="G2505">
        <v>1000</v>
      </c>
      <c r="H2505">
        <v>2000</v>
      </c>
      <c r="I2505">
        <v>400</v>
      </c>
      <c r="J2505">
        <v>10</v>
      </c>
      <c r="K2505">
        <v>10</v>
      </c>
      <c r="L2505">
        <v>100</v>
      </c>
      <c r="M2505">
        <v>1800</v>
      </c>
      <c r="N2505">
        <v>25203</v>
      </c>
      <c r="O2505">
        <v>100000</v>
      </c>
      <c r="P2505">
        <v>0</v>
      </c>
      <c r="Q2505">
        <v>0</v>
      </c>
      <c r="R2505">
        <v>0</v>
      </c>
    </row>
    <row r="2506" spans="1:18" x14ac:dyDescent="0.25">
      <c r="A2506" s="3">
        <v>45009</v>
      </c>
      <c r="B2506">
        <v>4000</v>
      </c>
      <c r="C2506">
        <v>500</v>
      </c>
      <c r="D2506">
        <v>100</v>
      </c>
      <c r="E2506">
        <v>0</v>
      </c>
      <c r="F2506">
        <v>13000</v>
      </c>
      <c r="G2506">
        <v>1000</v>
      </c>
      <c r="H2506">
        <v>2000</v>
      </c>
      <c r="I2506">
        <v>400</v>
      </c>
      <c r="J2506">
        <v>10</v>
      </c>
      <c r="K2506">
        <v>10</v>
      </c>
      <c r="L2506">
        <v>100</v>
      </c>
      <c r="M2506">
        <v>1800</v>
      </c>
      <c r="N2506">
        <v>25203</v>
      </c>
      <c r="O2506">
        <v>100000</v>
      </c>
      <c r="P2506">
        <v>0</v>
      </c>
      <c r="Q2506">
        <v>0</v>
      </c>
      <c r="R2506">
        <v>0</v>
      </c>
    </row>
    <row r="2507" spans="1:18" x14ac:dyDescent="0.25">
      <c r="A2507" s="3">
        <v>45012</v>
      </c>
      <c r="B2507">
        <v>4000</v>
      </c>
      <c r="C2507">
        <v>500</v>
      </c>
      <c r="D2507">
        <v>100</v>
      </c>
      <c r="E2507">
        <v>0</v>
      </c>
      <c r="F2507">
        <v>13000</v>
      </c>
      <c r="G2507">
        <v>1000</v>
      </c>
      <c r="H2507">
        <v>2000</v>
      </c>
      <c r="I2507">
        <v>400</v>
      </c>
      <c r="J2507">
        <v>10</v>
      </c>
      <c r="K2507">
        <v>10</v>
      </c>
      <c r="L2507">
        <v>100</v>
      </c>
      <c r="M2507">
        <v>1800</v>
      </c>
      <c r="N2507">
        <v>25203</v>
      </c>
      <c r="O2507">
        <v>100000</v>
      </c>
      <c r="P2507">
        <v>0</v>
      </c>
      <c r="Q2507">
        <v>0</v>
      </c>
      <c r="R2507">
        <v>0</v>
      </c>
    </row>
    <row r="2508" spans="1:18" x14ac:dyDescent="0.25">
      <c r="A2508" s="3">
        <v>45013</v>
      </c>
      <c r="B2508">
        <v>4000</v>
      </c>
      <c r="C2508">
        <v>500</v>
      </c>
      <c r="D2508">
        <v>100</v>
      </c>
      <c r="E2508">
        <v>0</v>
      </c>
      <c r="F2508">
        <v>13000</v>
      </c>
      <c r="G2508">
        <v>1000</v>
      </c>
      <c r="H2508">
        <v>2000</v>
      </c>
      <c r="I2508">
        <v>400</v>
      </c>
      <c r="J2508">
        <v>10</v>
      </c>
      <c r="K2508">
        <v>10</v>
      </c>
      <c r="L2508">
        <v>100</v>
      </c>
      <c r="M2508">
        <v>1800</v>
      </c>
      <c r="N2508">
        <v>25203</v>
      </c>
      <c r="O2508">
        <v>100000</v>
      </c>
      <c r="P2508">
        <v>0</v>
      </c>
      <c r="Q2508">
        <v>0</v>
      </c>
      <c r="R2508">
        <v>0</v>
      </c>
    </row>
    <row r="2509" spans="1:18" x14ac:dyDescent="0.25">
      <c r="A2509" s="3">
        <v>45014</v>
      </c>
      <c r="B2509">
        <v>4000</v>
      </c>
      <c r="C2509">
        <v>500</v>
      </c>
      <c r="D2509">
        <v>100</v>
      </c>
      <c r="E2509">
        <v>0</v>
      </c>
      <c r="F2509">
        <v>13000</v>
      </c>
      <c r="G2509">
        <v>1000</v>
      </c>
      <c r="H2509">
        <v>2000</v>
      </c>
      <c r="I2509">
        <v>400</v>
      </c>
      <c r="J2509">
        <v>10</v>
      </c>
      <c r="K2509">
        <v>10</v>
      </c>
      <c r="L2509">
        <v>100</v>
      </c>
      <c r="M2509">
        <v>1800</v>
      </c>
      <c r="N2509">
        <v>25203</v>
      </c>
      <c r="O2509">
        <v>100000</v>
      </c>
      <c r="P2509">
        <v>0</v>
      </c>
      <c r="Q2509">
        <v>0</v>
      </c>
      <c r="R2509">
        <v>0</v>
      </c>
    </row>
    <row r="2510" spans="1:18" x14ac:dyDescent="0.25">
      <c r="A2510" s="3">
        <v>45015</v>
      </c>
      <c r="B2510">
        <v>4000</v>
      </c>
      <c r="C2510">
        <v>500</v>
      </c>
      <c r="D2510">
        <v>100</v>
      </c>
      <c r="E2510">
        <v>0</v>
      </c>
      <c r="F2510">
        <v>13000</v>
      </c>
      <c r="G2510">
        <v>1000</v>
      </c>
      <c r="H2510">
        <v>2000</v>
      </c>
      <c r="I2510">
        <v>400</v>
      </c>
      <c r="J2510">
        <v>10</v>
      </c>
      <c r="K2510">
        <v>10</v>
      </c>
      <c r="L2510">
        <v>100</v>
      </c>
      <c r="M2510">
        <v>1800</v>
      </c>
      <c r="N2510">
        <v>25203</v>
      </c>
      <c r="O2510">
        <v>100000</v>
      </c>
      <c r="P2510">
        <v>0</v>
      </c>
      <c r="Q2510">
        <v>0</v>
      </c>
      <c r="R2510">
        <v>0</v>
      </c>
    </row>
    <row r="2511" spans="1:18" x14ac:dyDescent="0.25">
      <c r="A2511" s="3">
        <v>45016</v>
      </c>
      <c r="B2511">
        <v>4000</v>
      </c>
      <c r="C2511">
        <v>500</v>
      </c>
      <c r="D2511">
        <v>100</v>
      </c>
      <c r="E2511">
        <v>0</v>
      </c>
      <c r="F2511">
        <v>13000</v>
      </c>
      <c r="G2511">
        <v>1000</v>
      </c>
      <c r="H2511">
        <v>2000</v>
      </c>
      <c r="I2511">
        <v>400</v>
      </c>
      <c r="J2511">
        <v>10</v>
      </c>
      <c r="K2511">
        <v>10</v>
      </c>
      <c r="L2511">
        <v>100</v>
      </c>
      <c r="M2511">
        <v>1800</v>
      </c>
      <c r="N2511">
        <v>25203</v>
      </c>
      <c r="O2511">
        <v>100000</v>
      </c>
      <c r="P2511">
        <v>0</v>
      </c>
      <c r="Q2511">
        <v>0</v>
      </c>
      <c r="R2511">
        <v>0</v>
      </c>
    </row>
    <row r="2512" spans="1:18" x14ac:dyDescent="0.25">
      <c r="A2512" s="3">
        <v>45019</v>
      </c>
      <c r="B2512">
        <v>4000</v>
      </c>
      <c r="C2512">
        <v>500</v>
      </c>
      <c r="D2512">
        <v>100</v>
      </c>
      <c r="E2512">
        <v>0</v>
      </c>
      <c r="F2512">
        <v>13000</v>
      </c>
      <c r="G2512">
        <v>1000</v>
      </c>
      <c r="H2512">
        <v>2000</v>
      </c>
      <c r="I2512">
        <v>400</v>
      </c>
      <c r="J2512">
        <v>10</v>
      </c>
      <c r="K2512">
        <v>10</v>
      </c>
      <c r="L2512">
        <v>100</v>
      </c>
      <c r="M2512">
        <v>1800</v>
      </c>
      <c r="N2512">
        <v>25203</v>
      </c>
      <c r="O2512">
        <v>100000</v>
      </c>
      <c r="P2512">
        <v>0</v>
      </c>
      <c r="Q2512">
        <v>0</v>
      </c>
      <c r="R2512">
        <v>0</v>
      </c>
    </row>
    <row r="2513" spans="1:18" x14ac:dyDescent="0.25">
      <c r="A2513" s="3">
        <v>45020</v>
      </c>
      <c r="B2513">
        <v>4000</v>
      </c>
      <c r="C2513">
        <v>500</v>
      </c>
      <c r="D2513">
        <v>100</v>
      </c>
      <c r="E2513">
        <v>0</v>
      </c>
      <c r="F2513">
        <v>13000</v>
      </c>
      <c r="G2513">
        <v>1000</v>
      </c>
      <c r="H2513">
        <v>2000</v>
      </c>
      <c r="I2513">
        <v>400</v>
      </c>
      <c r="J2513">
        <v>10</v>
      </c>
      <c r="K2513">
        <v>10</v>
      </c>
      <c r="L2513">
        <v>100</v>
      </c>
      <c r="M2513">
        <v>1800</v>
      </c>
      <c r="N2513">
        <v>25203</v>
      </c>
      <c r="O2513">
        <v>100000</v>
      </c>
      <c r="P2513">
        <v>0</v>
      </c>
      <c r="Q2513">
        <v>0</v>
      </c>
      <c r="R2513">
        <v>0</v>
      </c>
    </row>
    <row r="2514" spans="1:18" x14ac:dyDescent="0.25">
      <c r="A2514" s="3">
        <v>45021</v>
      </c>
      <c r="B2514">
        <v>4000</v>
      </c>
      <c r="C2514">
        <v>500</v>
      </c>
      <c r="D2514">
        <v>100</v>
      </c>
      <c r="E2514">
        <v>0</v>
      </c>
      <c r="F2514">
        <v>13000</v>
      </c>
      <c r="G2514">
        <v>1000</v>
      </c>
      <c r="H2514">
        <v>2000</v>
      </c>
      <c r="I2514">
        <v>400</v>
      </c>
      <c r="J2514">
        <v>10</v>
      </c>
      <c r="K2514">
        <v>10</v>
      </c>
      <c r="L2514">
        <v>100</v>
      </c>
      <c r="M2514">
        <v>1800</v>
      </c>
      <c r="N2514">
        <v>25203</v>
      </c>
      <c r="O2514">
        <v>100000</v>
      </c>
      <c r="P2514">
        <v>0</v>
      </c>
      <c r="Q2514">
        <v>0</v>
      </c>
      <c r="R2514">
        <v>0</v>
      </c>
    </row>
    <row r="2515" spans="1:18" x14ac:dyDescent="0.25">
      <c r="A2515" s="3">
        <v>45022</v>
      </c>
      <c r="B2515">
        <v>4000</v>
      </c>
      <c r="C2515">
        <v>500</v>
      </c>
      <c r="D2515">
        <v>100</v>
      </c>
      <c r="E2515">
        <v>0</v>
      </c>
      <c r="F2515">
        <v>13000</v>
      </c>
      <c r="G2515">
        <v>1000</v>
      </c>
      <c r="H2515">
        <v>2000</v>
      </c>
      <c r="I2515">
        <v>400</v>
      </c>
      <c r="J2515">
        <v>10</v>
      </c>
      <c r="K2515">
        <v>10</v>
      </c>
      <c r="L2515">
        <v>100</v>
      </c>
      <c r="M2515">
        <v>1800</v>
      </c>
      <c r="N2515">
        <v>25203</v>
      </c>
      <c r="O2515">
        <v>100000</v>
      </c>
      <c r="P2515">
        <v>0</v>
      </c>
      <c r="Q2515">
        <v>0</v>
      </c>
      <c r="R2515">
        <v>0</v>
      </c>
    </row>
    <row r="2516" spans="1:18" x14ac:dyDescent="0.25">
      <c r="A2516" s="3">
        <v>45023</v>
      </c>
      <c r="B2516">
        <v>4000</v>
      </c>
      <c r="C2516">
        <v>500</v>
      </c>
      <c r="D2516">
        <v>100</v>
      </c>
      <c r="E2516">
        <v>0</v>
      </c>
      <c r="F2516">
        <v>13000</v>
      </c>
      <c r="G2516">
        <v>1000</v>
      </c>
      <c r="H2516">
        <v>2000</v>
      </c>
      <c r="I2516">
        <v>400</v>
      </c>
      <c r="J2516">
        <v>10</v>
      </c>
      <c r="K2516">
        <v>10</v>
      </c>
      <c r="L2516">
        <v>100</v>
      </c>
      <c r="M2516">
        <v>1800</v>
      </c>
      <c r="N2516">
        <v>25203</v>
      </c>
      <c r="O2516">
        <v>100000</v>
      </c>
      <c r="P2516">
        <v>0</v>
      </c>
      <c r="Q2516">
        <v>0</v>
      </c>
      <c r="R2516">
        <v>0</v>
      </c>
    </row>
    <row r="2517" spans="1:18" x14ac:dyDescent="0.25">
      <c r="A2517" s="3">
        <v>45026</v>
      </c>
      <c r="B2517">
        <v>4000</v>
      </c>
      <c r="C2517">
        <v>500</v>
      </c>
      <c r="D2517">
        <v>100</v>
      </c>
      <c r="E2517">
        <v>0</v>
      </c>
      <c r="F2517">
        <v>13000</v>
      </c>
      <c r="G2517">
        <v>1000</v>
      </c>
      <c r="H2517">
        <v>2000</v>
      </c>
      <c r="I2517">
        <v>400</v>
      </c>
      <c r="J2517">
        <v>10</v>
      </c>
      <c r="K2517">
        <v>10</v>
      </c>
      <c r="L2517">
        <v>100</v>
      </c>
      <c r="M2517">
        <v>1800</v>
      </c>
      <c r="N2517">
        <v>25203</v>
      </c>
      <c r="O2517">
        <v>100000</v>
      </c>
      <c r="P2517">
        <v>0</v>
      </c>
      <c r="Q2517">
        <v>0</v>
      </c>
      <c r="R2517">
        <v>0</v>
      </c>
    </row>
    <row r="2518" spans="1:18" x14ac:dyDescent="0.25">
      <c r="A2518" s="3">
        <v>45027</v>
      </c>
      <c r="B2518">
        <v>4000</v>
      </c>
      <c r="C2518">
        <v>500</v>
      </c>
      <c r="D2518">
        <v>100</v>
      </c>
      <c r="E2518">
        <v>0</v>
      </c>
      <c r="F2518">
        <v>13000</v>
      </c>
      <c r="G2518">
        <v>1000</v>
      </c>
      <c r="H2518">
        <v>2000</v>
      </c>
      <c r="I2518">
        <v>400</v>
      </c>
      <c r="J2518">
        <v>10</v>
      </c>
      <c r="K2518">
        <v>10</v>
      </c>
      <c r="L2518">
        <v>100</v>
      </c>
      <c r="M2518">
        <v>1800</v>
      </c>
      <c r="N2518">
        <v>25203</v>
      </c>
      <c r="O2518">
        <v>100000</v>
      </c>
      <c r="P2518">
        <v>0</v>
      </c>
      <c r="Q2518">
        <v>0</v>
      </c>
      <c r="R2518">
        <v>0</v>
      </c>
    </row>
    <row r="2519" spans="1:18" x14ac:dyDescent="0.25">
      <c r="A2519" s="3">
        <v>45028</v>
      </c>
      <c r="B2519">
        <v>4000</v>
      </c>
      <c r="C2519">
        <v>500</v>
      </c>
      <c r="D2519">
        <v>100</v>
      </c>
      <c r="E2519">
        <v>0</v>
      </c>
      <c r="F2519">
        <v>13000</v>
      </c>
      <c r="G2519">
        <v>1000</v>
      </c>
      <c r="H2519">
        <v>2000</v>
      </c>
      <c r="I2519">
        <v>400</v>
      </c>
      <c r="J2519">
        <v>10</v>
      </c>
      <c r="K2519">
        <v>10</v>
      </c>
      <c r="L2519">
        <v>100</v>
      </c>
      <c r="M2519">
        <v>1800</v>
      </c>
      <c r="N2519">
        <v>25203</v>
      </c>
      <c r="O2519">
        <v>100000</v>
      </c>
      <c r="P2519">
        <v>0</v>
      </c>
      <c r="Q2519">
        <v>0</v>
      </c>
      <c r="R2519">
        <v>0</v>
      </c>
    </row>
    <row r="2520" spans="1:18" x14ac:dyDescent="0.25">
      <c r="A2520" s="3">
        <v>45029</v>
      </c>
      <c r="B2520">
        <v>4000</v>
      </c>
      <c r="C2520">
        <v>500</v>
      </c>
      <c r="D2520">
        <v>100</v>
      </c>
      <c r="E2520">
        <v>0</v>
      </c>
      <c r="F2520">
        <v>13000</v>
      </c>
      <c r="G2520">
        <v>1000</v>
      </c>
      <c r="H2520">
        <v>2000</v>
      </c>
      <c r="I2520">
        <v>400</v>
      </c>
      <c r="J2520">
        <v>10</v>
      </c>
      <c r="K2520">
        <v>10</v>
      </c>
      <c r="L2520">
        <v>100</v>
      </c>
      <c r="M2520">
        <v>1800</v>
      </c>
      <c r="N2520">
        <v>25203</v>
      </c>
      <c r="O2520">
        <v>100000</v>
      </c>
      <c r="P2520">
        <v>0</v>
      </c>
      <c r="Q2520">
        <v>0</v>
      </c>
      <c r="R2520">
        <v>0</v>
      </c>
    </row>
    <row r="2521" spans="1:18" x14ac:dyDescent="0.25">
      <c r="A2521" s="3">
        <v>45030</v>
      </c>
      <c r="B2521">
        <v>4000</v>
      </c>
      <c r="C2521">
        <v>500</v>
      </c>
      <c r="D2521">
        <v>100</v>
      </c>
      <c r="E2521">
        <v>0</v>
      </c>
      <c r="F2521">
        <v>13000</v>
      </c>
      <c r="G2521">
        <v>1000</v>
      </c>
      <c r="H2521">
        <v>2000</v>
      </c>
      <c r="I2521">
        <v>400</v>
      </c>
      <c r="J2521">
        <v>10</v>
      </c>
      <c r="K2521">
        <v>10</v>
      </c>
      <c r="L2521">
        <v>100</v>
      </c>
      <c r="M2521">
        <v>1800</v>
      </c>
      <c r="N2521">
        <v>25203</v>
      </c>
      <c r="O2521">
        <v>100000</v>
      </c>
      <c r="P2521">
        <v>0</v>
      </c>
      <c r="Q2521">
        <v>0</v>
      </c>
      <c r="R2521">
        <v>0</v>
      </c>
    </row>
    <row r="2522" spans="1:18" x14ac:dyDescent="0.25">
      <c r="A2522" s="3">
        <v>45033</v>
      </c>
      <c r="B2522">
        <v>4000</v>
      </c>
      <c r="C2522">
        <v>500</v>
      </c>
      <c r="D2522">
        <v>100</v>
      </c>
      <c r="E2522">
        <v>0</v>
      </c>
      <c r="F2522">
        <v>13000</v>
      </c>
      <c r="G2522">
        <v>1000</v>
      </c>
      <c r="H2522">
        <v>2000</v>
      </c>
      <c r="I2522">
        <v>400</v>
      </c>
      <c r="J2522">
        <v>10</v>
      </c>
      <c r="K2522">
        <v>10</v>
      </c>
      <c r="L2522">
        <v>100</v>
      </c>
      <c r="M2522">
        <v>1800</v>
      </c>
      <c r="N2522">
        <v>25203</v>
      </c>
      <c r="O2522">
        <v>100000</v>
      </c>
      <c r="P2522">
        <v>0</v>
      </c>
      <c r="Q2522">
        <v>0</v>
      </c>
      <c r="R2522">
        <v>0</v>
      </c>
    </row>
    <row r="2523" spans="1:18" x14ac:dyDescent="0.25">
      <c r="A2523" s="3">
        <v>45034</v>
      </c>
      <c r="B2523">
        <v>4000</v>
      </c>
      <c r="C2523">
        <v>500</v>
      </c>
      <c r="D2523">
        <v>100</v>
      </c>
      <c r="E2523">
        <v>0</v>
      </c>
      <c r="F2523">
        <v>13000</v>
      </c>
      <c r="G2523">
        <v>1000</v>
      </c>
      <c r="H2523">
        <v>2000</v>
      </c>
      <c r="I2523">
        <v>400</v>
      </c>
      <c r="J2523">
        <v>10</v>
      </c>
      <c r="K2523">
        <v>10</v>
      </c>
      <c r="L2523">
        <v>100</v>
      </c>
      <c r="M2523">
        <v>1800</v>
      </c>
      <c r="N2523">
        <v>25203</v>
      </c>
      <c r="O2523">
        <v>100000</v>
      </c>
      <c r="P2523">
        <v>0</v>
      </c>
      <c r="Q2523">
        <v>0</v>
      </c>
      <c r="R2523">
        <v>0</v>
      </c>
    </row>
    <row r="2524" spans="1:18" x14ac:dyDescent="0.25">
      <c r="A2524" s="3">
        <v>45035</v>
      </c>
      <c r="B2524">
        <v>4000</v>
      </c>
      <c r="C2524">
        <v>500</v>
      </c>
      <c r="D2524">
        <v>100</v>
      </c>
      <c r="E2524">
        <v>0</v>
      </c>
      <c r="F2524">
        <v>13000</v>
      </c>
      <c r="G2524">
        <v>1000</v>
      </c>
      <c r="H2524">
        <v>2000</v>
      </c>
      <c r="I2524">
        <v>400</v>
      </c>
      <c r="J2524">
        <v>10</v>
      </c>
      <c r="K2524">
        <v>10</v>
      </c>
      <c r="L2524">
        <v>100</v>
      </c>
      <c r="M2524">
        <v>1800</v>
      </c>
      <c r="N2524">
        <v>25203</v>
      </c>
      <c r="O2524">
        <v>100000</v>
      </c>
      <c r="P2524">
        <v>0</v>
      </c>
      <c r="Q2524">
        <v>0</v>
      </c>
      <c r="R2524">
        <v>0</v>
      </c>
    </row>
    <row r="2525" spans="1:18" x14ac:dyDescent="0.25">
      <c r="A2525" s="3">
        <v>45036</v>
      </c>
      <c r="B2525">
        <v>4000</v>
      </c>
      <c r="C2525">
        <v>500</v>
      </c>
      <c r="D2525">
        <v>100</v>
      </c>
      <c r="E2525">
        <v>0</v>
      </c>
      <c r="F2525">
        <v>13000</v>
      </c>
      <c r="G2525">
        <v>1000</v>
      </c>
      <c r="H2525">
        <v>2000</v>
      </c>
      <c r="I2525">
        <v>400</v>
      </c>
      <c r="J2525">
        <v>10</v>
      </c>
      <c r="K2525">
        <v>10</v>
      </c>
      <c r="L2525">
        <v>100</v>
      </c>
      <c r="M2525">
        <v>1800</v>
      </c>
      <c r="N2525">
        <v>25203</v>
      </c>
      <c r="O2525">
        <v>100000</v>
      </c>
      <c r="P2525">
        <v>0</v>
      </c>
      <c r="Q2525">
        <v>0</v>
      </c>
      <c r="R2525">
        <v>0</v>
      </c>
    </row>
    <row r="2526" spans="1:18" x14ac:dyDescent="0.25">
      <c r="A2526" s="3">
        <v>45037</v>
      </c>
      <c r="B2526">
        <v>4000</v>
      </c>
      <c r="C2526">
        <v>500</v>
      </c>
      <c r="D2526">
        <v>100</v>
      </c>
      <c r="E2526">
        <v>0</v>
      </c>
      <c r="F2526">
        <v>13000</v>
      </c>
      <c r="G2526">
        <v>1000</v>
      </c>
      <c r="H2526">
        <v>2000</v>
      </c>
      <c r="I2526">
        <v>400</v>
      </c>
      <c r="J2526">
        <v>10</v>
      </c>
      <c r="K2526">
        <v>10</v>
      </c>
      <c r="L2526">
        <v>100</v>
      </c>
      <c r="M2526">
        <v>1800</v>
      </c>
      <c r="N2526">
        <v>25203</v>
      </c>
      <c r="O2526">
        <v>100000</v>
      </c>
      <c r="P2526">
        <v>0</v>
      </c>
      <c r="Q2526">
        <v>0</v>
      </c>
      <c r="R2526">
        <v>0</v>
      </c>
    </row>
    <row r="2527" spans="1:18" x14ac:dyDescent="0.25">
      <c r="A2527" s="3">
        <v>45040</v>
      </c>
      <c r="B2527">
        <v>4000</v>
      </c>
      <c r="C2527">
        <v>500</v>
      </c>
      <c r="D2527">
        <v>100</v>
      </c>
      <c r="E2527">
        <v>0</v>
      </c>
      <c r="F2527">
        <v>13000</v>
      </c>
      <c r="G2527">
        <v>1000</v>
      </c>
      <c r="H2527">
        <v>2000</v>
      </c>
      <c r="I2527">
        <v>400</v>
      </c>
      <c r="J2527">
        <v>10</v>
      </c>
      <c r="K2527">
        <v>10</v>
      </c>
      <c r="L2527">
        <v>100</v>
      </c>
      <c r="M2527">
        <v>1800</v>
      </c>
      <c r="N2527">
        <v>25203</v>
      </c>
      <c r="O2527">
        <v>100000</v>
      </c>
      <c r="P2527">
        <v>0</v>
      </c>
      <c r="Q2527">
        <v>0</v>
      </c>
      <c r="R2527">
        <v>0</v>
      </c>
    </row>
    <row r="2528" spans="1:18" x14ac:dyDescent="0.25">
      <c r="A2528" s="3">
        <v>45041</v>
      </c>
      <c r="B2528">
        <v>4000</v>
      </c>
      <c r="C2528">
        <v>500</v>
      </c>
      <c r="D2528">
        <v>100</v>
      </c>
      <c r="E2528">
        <v>0</v>
      </c>
      <c r="F2528">
        <v>13000</v>
      </c>
      <c r="G2528">
        <v>1000</v>
      </c>
      <c r="H2528">
        <v>2000</v>
      </c>
      <c r="I2528">
        <v>400</v>
      </c>
      <c r="J2528">
        <v>10</v>
      </c>
      <c r="K2528">
        <v>10</v>
      </c>
      <c r="L2528">
        <v>100</v>
      </c>
      <c r="M2528">
        <v>1800</v>
      </c>
      <c r="N2528">
        <v>25203</v>
      </c>
      <c r="O2528">
        <v>100000</v>
      </c>
      <c r="P2528">
        <v>0</v>
      </c>
      <c r="Q2528">
        <v>0</v>
      </c>
      <c r="R2528">
        <v>0</v>
      </c>
    </row>
    <row r="2529" spans="1:18" x14ac:dyDescent="0.25">
      <c r="A2529" s="3">
        <v>45042</v>
      </c>
      <c r="B2529">
        <v>4000</v>
      </c>
      <c r="C2529">
        <v>500</v>
      </c>
      <c r="D2529">
        <v>100</v>
      </c>
      <c r="E2529">
        <v>0</v>
      </c>
      <c r="F2529">
        <v>13000</v>
      </c>
      <c r="G2529">
        <v>1000</v>
      </c>
      <c r="H2529">
        <v>2000</v>
      </c>
      <c r="I2529">
        <v>400</v>
      </c>
      <c r="J2529">
        <v>10</v>
      </c>
      <c r="K2529">
        <v>10</v>
      </c>
      <c r="L2529">
        <v>100</v>
      </c>
      <c r="M2529">
        <v>1800</v>
      </c>
      <c r="N2529">
        <v>25203</v>
      </c>
      <c r="O2529">
        <v>100000</v>
      </c>
      <c r="P2529">
        <v>0</v>
      </c>
      <c r="Q2529">
        <v>0</v>
      </c>
      <c r="R2529">
        <v>0</v>
      </c>
    </row>
    <row r="2530" spans="1:18" x14ac:dyDescent="0.25">
      <c r="A2530" s="3">
        <v>45043</v>
      </c>
      <c r="B2530">
        <v>4000</v>
      </c>
      <c r="C2530">
        <v>500</v>
      </c>
      <c r="D2530">
        <v>100</v>
      </c>
      <c r="E2530">
        <v>0</v>
      </c>
      <c r="F2530">
        <v>13000</v>
      </c>
      <c r="G2530">
        <v>1000</v>
      </c>
      <c r="H2530">
        <v>2000</v>
      </c>
      <c r="I2530">
        <v>400</v>
      </c>
      <c r="J2530">
        <v>10</v>
      </c>
      <c r="K2530">
        <v>10</v>
      </c>
      <c r="L2530">
        <v>100</v>
      </c>
      <c r="M2530">
        <v>1800</v>
      </c>
      <c r="N2530">
        <v>25203</v>
      </c>
      <c r="O2530">
        <v>100000</v>
      </c>
      <c r="P2530">
        <v>0</v>
      </c>
      <c r="Q2530">
        <v>0</v>
      </c>
      <c r="R2530">
        <v>0</v>
      </c>
    </row>
    <row r="2531" spans="1:18" x14ac:dyDescent="0.25">
      <c r="A2531" s="3">
        <v>45044</v>
      </c>
      <c r="B2531">
        <v>4000</v>
      </c>
      <c r="C2531">
        <v>500</v>
      </c>
      <c r="D2531">
        <v>100</v>
      </c>
      <c r="E2531">
        <v>0</v>
      </c>
      <c r="F2531">
        <v>13000</v>
      </c>
      <c r="G2531">
        <v>1000</v>
      </c>
      <c r="H2531">
        <v>2000</v>
      </c>
      <c r="I2531">
        <v>400</v>
      </c>
      <c r="J2531">
        <v>10</v>
      </c>
      <c r="K2531">
        <v>10</v>
      </c>
      <c r="L2531">
        <v>100</v>
      </c>
      <c r="M2531">
        <v>1800</v>
      </c>
      <c r="N2531">
        <v>25203</v>
      </c>
      <c r="O2531">
        <v>100000</v>
      </c>
      <c r="P2531">
        <v>0</v>
      </c>
      <c r="Q2531">
        <v>0</v>
      </c>
      <c r="R2531">
        <v>0</v>
      </c>
    </row>
    <row r="2532" spans="1:18" x14ac:dyDescent="0.25">
      <c r="A2532" s="3">
        <v>45047</v>
      </c>
      <c r="B2532">
        <v>4000</v>
      </c>
      <c r="C2532">
        <v>500</v>
      </c>
      <c r="D2532">
        <v>100</v>
      </c>
      <c r="E2532">
        <v>0</v>
      </c>
      <c r="F2532">
        <v>13000</v>
      </c>
      <c r="G2532">
        <v>1000</v>
      </c>
      <c r="H2532">
        <v>2000</v>
      </c>
      <c r="I2532">
        <v>400</v>
      </c>
      <c r="J2532">
        <v>10</v>
      </c>
      <c r="K2532">
        <v>10</v>
      </c>
      <c r="L2532">
        <v>100</v>
      </c>
      <c r="M2532">
        <v>1800</v>
      </c>
      <c r="N2532">
        <v>25203</v>
      </c>
      <c r="O2532">
        <v>100000</v>
      </c>
      <c r="P2532">
        <v>0</v>
      </c>
      <c r="Q2532">
        <v>0</v>
      </c>
      <c r="R2532">
        <v>0</v>
      </c>
    </row>
    <row r="2533" spans="1:18" x14ac:dyDescent="0.25">
      <c r="A2533" s="3">
        <v>45048</v>
      </c>
      <c r="B2533">
        <v>4000</v>
      </c>
      <c r="C2533">
        <v>500</v>
      </c>
      <c r="D2533">
        <v>100</v>
      </c>
      <c r="E2533">
        <v>0</v>
      </c>
      <c r="F2533">
        <v>13000</v>
      </c>
      <c r="G2533">
        <v>1000</v>
      </c>
      <c r="H2533">
        <v>2000</v>
      </c>
      <c r="I2533">
        <v>400</v>
      </c>
      <c r="J2533">
        <v>10</v>
      </c>
      <c r="K2533">
        <v>10</v>
      </c>
      <c r="L2533">
        <v>100</v>
      </c>
      <c r="M2533">
        <v>1800</v>
      </c>
      <c r="N2533">
        <v>25203</v>
      </c>
      <c r="O2533">
        <v>100000</v>
      </c>
      <c r="P2533">
        <v>0</v>
      </c>
      <c r="Q2533">
        <v>0</v>
      </c>
      <c r="R2533">
        <v>0</v>
      </c>
    </row>
    <row r="2534" spans="1:18" x14ac:dyDescent="0.25">
      <c r="A2534" s="3">
        <v>45049</v>
      </c>
      <c r="B2534">
        <v>4000</v>
      </c>
      <c r="C2534">
        <v>500</v>
      </c>
      <c r="D2534">
        <v>100</v>
      </c>
      <c r="E2534">
        <v>0</v>
      </c>
      <c r="F2534">
        <v>13000</v>
      </c>
      <c r="G2534">
        <v>1000</v>
      </c>
      <c r="H2534">
        <v>2000</v>
      </c>
      <c r="I2534">
        <v>400</v>
      </c>
      <c r="J2534">
        <v>10</v>
      </c>
      <c r="K2534">
        <v>10</v>
      </c>
      <c r="L2534">
        <v>100</v>
      </c>
      <c r="M2534">
        <v>1800</v>
      </c>
      <c r="N2534">
        <v>25203</v>
      </c>
      <c r="O2534">
        <v>100000</v>
      </c>
      <c r="P2534">
        <v>0</v>
      </c>
      <c r="Q2534">
        <v>0</v>
      </c>
      <c r="R2534">
        <v>0</v>
      </c>
    </row>
    <row r="2535" spans="1:18" x14ac:dyDescent="0.25">
      <c r="A2535" s="3">
        <v>45050</v>
      </c>
      <c r="B2535">
        <v>4000</v>
      </c>
      <c r="C2535">
        <v>500</v>
      </c>
      <c r="D2535">
        <v>100</v>
      </c>
      <c r="E2535">
        <v>0</v>
      </c>
      <c r="F2535">
        <v>13000</v>
      </c>
      <c r="G2535">
        <v>1000</v>
      </c>
      <c r="H2535">
        <v>2000</v>
      </c>
      <c r="I2535">
        <v>400</v>
      </c>
      <c r="J2535">
        <v>10</v>
      </c>
      <c r="K2535">
        <v>10</v>
      </c>
      <c r="L2535">
        <v>100</v>
      </c>
      <c r="M2535">
        <v>1800</v>
      </c>
      <c r="N2535">
        <v>25203</v>
      </c>
      <c r="O2535">
        <v>100000</v>
      </c>
      <c r="P2535">
        <v>0</v>
      </c>
      <c r="Q2535">
        <v>0</v>
      </c>
      <c r="R2535">
        <v>0</v>
      </c>
    </row>
    <row r="2536" spans="1:18" x14ac:dyDescent="0.25">
      <c r="A2536" s="3">
        <v>45051</v>
      </c>
      <c r="B2536">
        <v>4000</v>
      </c>
      <c r="C2536">
        <v>500</v>
      </c>
      <c r="D2536">
        <v>100</v>
      </c>
      <c r="E2536">
        <v>0</v>
      </c>
      <c r="F2536">
        <v>13000</v>
      </c>
      <c r="G2536">
        <v>1000</v>
      </c>
      <c r="H2536">
        <v>2000</v>
      </c>
      <c r="I2536">
        <v>400</v>
      </c>
      <c r="J2536">
        <v>10</v>
      </c>
      <c r="K2536">
        <v>10</v>
      </c>
      <c r="L2536">
        <v>100</v>
      </c>
      <c r="M2536">
        <v>1800</v>
      </c>
      <c r="N2536">
        <v>25203</v>
      </c>
      <c r="O2536">
        <v>100000</v>
      </c>
      <c r="P2536">
        <v>0</v>
      </c>
      <c r="Q2536">
        <v>0</v>
      </c>
      <c r="R2536">
        <v>0</v>
      </c>
    </row>
    <row r="2537" spans="1:18" x14ac:dyDescent="0.25">
      <c r="A2537" s="3">
        <v>45054</v>
      </c>
      <c r="B2537">
        <v>4000</v>
      </c>
      <c r="C2537">
        <v>500</v>
      </c>
      <c r="D2537">
        <v>100</v>
      </c>
      <c r="E2537">
        <v>0</v>
      </c>
      <c r="F2537">
        <v>13000</v>
      </c>
      <c r="G2537">
        <v>1000</v>
      </c>
      <c r="H2537">
        <v>2000</v>
      </c>
      <c r="I2537">
        <v>400</v>
      </c>
      <c r="J2537">
        <v>10</v>
      </c>
      <c r="K2537">
        <v>10</v>
      </c>
      <c r="L2537">
        <v>100</v>
      </c>
      <c r="M2537">
        <v>1800</v>
      </c>
      <c r="N2537">
        <v>25203</v>
      </c>
      <c r="O2537">
        <v>100000</v>
      </c>
      <c r="P2537">
        <v>0</v>
      </c>
      <c r="Q2537">
        <v>0</v>
      </c>
      <c r="R2537">
        <v>0</v>
      </c>
    </row>
    <row r="2538" spans="1:18" x14ac:dyDescent="0.25">
      <c r="A2538" s="3">
        <v>45055</v>
      </c>
      <c r="B2538">
        <v>4000</v>
      </c>
      <c r="C2538">
        <v>500</v>
      </c>
      <c r="D2538">
        <v>100</v>
      </c>
      <c r="E2538">
        <v>0</v>
      </c>
      <c r="F2538">
        <v>13000</v>
      </c>
      <c r="G2538">
        <v>1000</v>
      </c>
      <c r="H2538">
        <v>2000</v>
      </c>
      <c r="I2538">
        <v>400</v>
      </c>
      <c r="J2538">
        <v>10</v>
      </c>
      <c r="K2538">
        <v>10</v>
      </c>
      <c r="L2538">
        <v>100</v>
      </c>
      <c r="M2538">
        <v>1800</v>
      </c>
      <c r="N2538">
        <v>25203</v>
      </c>
      <c r="O2538">
        <v>100000</v>
      </c>
      <c r="P2538">
        <v>0</v>
      </c>
      <c r="Q2538">
        <v>0</v>
      </c>
      <c r="R2538">
        <v>0</v>
      </c>
    </row>
    <row r="2539" spans="1:18" x14ac:dyDescent="0.25">
      <c r="A2539" s="3">
        <v>45056</v>
      </c>
      <c r="B2539">
        <v>4000</v>
      </c>
      <c r="C2539">
        <v>500</v>
      </c>
      <c r="D2539">
        <v>100</v>
      </c>
      <c r="E2539">
        <v>0</v>
      </c>
      <c r="F2539">
        <v>13000</v>
      </c>
      <c r="G2539">
        <v>1000</v>
      </c>
      <c r="H2539">
        <v>2000</v>
      </c>
      <c r="I2539">
        <v>400</v>
      </c>
      <c r="J2539">
        <v>10</v>
      </c>
      <c r="K2539">
        <v>10</v>
      </c>
      <c r="L2539">
        <v>100</v>
      </c>
      <c r="M2539">
        <v>1800</v>
      </c>
      <c r="N2539">
        <v>25203</v>
      </c>
      <c r="O2539">
        <v>100000</v>
      </c>
      <c r="P2539">
        <v>0</v>
      </c>
      <c r="Q2539">
        <v>0</v>
      </c>
      <c r="R2539">
        <v>0</v>
      </c>
    </row>
    <row r="2540" spans="1:18" x14ac:dyDescent="0.25">
      <c r="A2540" s="3">
        <v>45057</v>
      </c>
      <c r="B2540">
        <v>4000</v>
      </c>
      <c r="C2540">
        <v>500</v>
      </c>
      <c r="D2540">
        <v>100</v>
      </c>
      <c r="E2540">
        <v>0</v>
      </c>
      <c r="F2540">
        <v>13000</v>
      </c>
      <c r="G2540">
        <v>1000</v>
      </c>
      <c r="H2540">
        <v>2000</v>
      </c>
      <c r="I2540">
        <v>400</v>
      </c>
      <c r="J2540">
        <v>10</v>
      </c>
      <c r="K2540">
        <v>10</v>
      </c>
      <c r="L2540">
        <v>100</v>
      </c>
      <c r="M2540">
        <v>1800</v>
      </c>
      <c r="N2540">
        <v>25203</v>
      </c>
      <c r="O2540">
        <v>100000</v>
      </c>
      <c r="P2540">
        <v>0</v>
      </c>
      <c r="Q2540">
        <v>0</v>
      </c>
      <c r="R2540">
        <v>0</v>
      </c>
    </row>
    <row r="2541" spans="1:18" x14ac:dyDescent="0.25">
      <c r="A2541" s="3">
        <v>45058</v>
      </c>
      <c r="B2541">
        <v>4000</v>
      </c>
      <c r="C2541">
        <v>500</v>
      </c>
      <c r="D2541">
        <v>100</v>
      </c>
      <c r="E2541">
        <v>0</v>
      </c>
      <c r="F2541">
        <v>13000</v>
      </c>
      <c r="G2541">
        <v>1000</v>
      </c>
      <c r="H2541">
        <v>2000</v>
      </c>
      <c r="I2541">
        <v>400</v>
      </c>
      <c r="J2541">
        <v>10</v>
      </c>
      <c r="K2541">
        <v>10</v>
      </c>
      <c r="L2541">
        <v>100</v>
      </c>
      <c r="M2541">
        <v>1800</v>
      </c>
      <c r="N2541">
        <v>25203</v>
      </c>
      <c r="O2541">
        <v>100000</v>
      </c>
      <c r="P2541">
        <v>0</v>
      </c>
      <c r="Q2541">
        <v>0</v>
      </c>
      <c r="R2541">
        <v>0</v>
      </c>
    </row>
    <row r="2542" spans="1:18" x14ac:dyDescent="0.25">
      <c r="A2542" s="3">
        <v>45061</v>
      </c>
      <c r="B2542">
        <v>4000</v>
      </c>
      <c r="C2542">
        <v>500</v>
      </c>
      <c r="D2542">
        <v>100</v>
      </c>
      <c r="E2542">
        <v>0</v>
      </c>
      <c r="F2542">
        <v>13000</v>
      </c>
      <c r="G2542">
        <v>1000</v>
      </c>
      <c r="H2542">
        <v>2000</v>
      </c>
      <c r="I2542">
        <v>400</v>
      </c>
      <c r="J2542">
        <v>10</v>
      </c>
      <c r="K2542">
        <v>10</v>
      </c>
      <c r="L2542">
        <v>100</v>
      </c>
      <c r="M2542">
        <v>1800</v>
      </c>
      <c r="N2542">
        <v>25203</v>
      </c>
      <c r="O2542">
        <v>100000</v>
      </c>
      <c r="P2542">
        <v>0</v>
      </c>
      <c r="Q2542">
        <v>0</v>
      </c>
      <c r="R2542">
        <v>0</v>
      </c>
    </row>
    <row r="2543" spans="1:18" x14ac:dyDescent="0.25">
      <c r="A2543" s="3">
        <v>45062</v>
      </c>
      <c r="B2543">
        <v>4000</v>
      </c>
      <c r="C2543">
        <v>500</v>
      </c>
      <c r="D2543">
        <v>100</v>
      </c>
      <c r="E2543">
        <v>0</v>
      </c>
      <c r="F2543">
        <v>13000</v>
      </c>
      <c r="G2543">
        <v>1000</v>
      </c>
      <c r="H2543">
        <v>2000</v>
      </c>
      <c r="I2543">
        <v>400</v>
      </c>
      <c r="J2543">
        <v>10</v>
      </c>
      <c r="K2543">
        <v>10</v>
      </c>
      <c r="L2543">
        <v>100</v>
      </c>
      <c r="M2543">
        <v>1800</v>
      </c>
      <c r="N2543">
        <v>25203</v>
      </c>
      <c r="O2543">
        <v>100000</v>
      </c>
      <c r="P2543">
        <v>0</v>
      </c>
      <c r="Q2543">
        <v>0</v>
      </c>
      <c r="R2543">
        <v>0</v>
      </c>
    </row>
    <row r="2544" spans="1:18" x14ac:dyDescent="0.25">
      <c r="A2544" s="3">
        <v>45063</v>
      </c>
      <c r="B2544">
        <v>4000</v>
      </c>
      <c r="C2544">
        <v>500</v>
      </c>
      <c r="D2544">
        <v>100</v>
      </c>
      <c r="E2544">
        <v>0</v>
      </c>
      <c r="F2544">
        <v>13000</v>
      </c>
      <c r="G2544">
        <v>1000</v>
      </c>
      <c r="H2544">
        <v>2000</v>
      </c>
      <c r="I2544">
        <v>400</v>
      </c>
      <c r="J2544">
        <v>10</v>
      </c>
      <c r="K2544">
        <v>10</v>
      </c>
      <c r="L2544">
        <v>100</v>
      </c>
      <c r="M2544">
        <v>1800</v>
      </c>
      <c r="N2544">
        <v>25203</v>
      </c>
      <c r="O2544">
        <v>100000</v>
      </c>
      <c r="P2544">
        <v>0</v>
      </c>
      <c r="Q2544">
        <v>0</v>
      </c>
      <c r="R2544">
        <v>0</v>
      </c>
    </row>
    <row r="2545" spans="1:18" x14ac:dyDescent="0.25">
      <c r="A2545" s="3">
        <v>45064</v>
      </c>
      <c r="B2545">
        <v>4000</v>
      </c>
      <c r="C2545">
        <v>500</v>
      </c>
      <c r="D2545">
        <v>100</v>
      </c>
      <c r="E2545">
        <v>0</v>
      </c>
      <c r="F2545">
        <v>13000</v>
      </c>
      <c r="G2545">
        <v>1000</v>
      </c>
      <c r="H2545">
        <v>2000</v>
      </c>
      <c r="I2545">
        <v>400</v>
      </c>
      <c r="J2545">
        <v>10</v>
      </c>
      <c r="K2545">
        <v>10</v>
      </c>
      <c r="L2545">
        <v>100</v>
      </c>
      <c r="M2545">
        <v>1800</v>
      </c>
      <c r="N2545">
        <v>25203</v>
      </c>
      <c r="O2545">
        <v>100000</v>
      </c>
      <c r="P2545">
        <v>0</v>
      </c>
      <c r="Q2545">
        <v>0</v>
      </c>
      <c r="R2545">
        <v>0</v>
      </c>
    </row>
    <row r="2546" spans="1:18" x14ac:dyDescent="0.25">
      <c r="A2546" s="3">
        <v>45065</v>
      </c>
      <c r="B2546">
        <v>4000</v>
      </c>
      <c r="C2546">
        <v>500</v>
      </c>
      <c r="D2546">
        <v>100</v>
      </c>
      <c r="E2546">
        <v>0</v>
      </c>
      <c r="F2546">
        <v>13000</v>
      </c>
      <c r="G2546">
        <v>1000</v>
      </c>
      <c r="H2546">
        <v>2000</v>
      </c>
      <c r="I2546">
        <v>400</v>
      </c>
      <c r="J2546">
        <v>10</v>
      </c>
      <c r="K2546">
        <v>10</v>
      </c>
      <c r="L2546">
        <v>100</v>
      </c>
      <c r="M2546">
        <v>1800</v>
      </c>
      <c r="N2546">
        <v>25203</v>
      </c>
      <c r="O2546">
        <v>100000</v>
      </c>
      <c r="P2546">
        <v>0</v>
      </c>
      <c r="Q2546">
        <v>0</v>
      </c>
      <c r="R2546">
        <v>0</v>
      </c>
    </row>
    <row r="2547" spans="1:18" x14ac:dyDescent="0.25">
      <c r="A2547" s="3">
        <v>45068</v>
      </c>
      <c r="B2547">
        <v>4000</v>
      </c>
      <c r="C2547">
        <v>500</v>
      </c>
      <c r="D2547">
        <v>100</v>
      </c>
      <c r="E2547">
        <v>0</v>
      </c>
      <c r="F2547">
        <v>13000</v>
      </c>
      <c r="G2547">
        <v>1000</v>
      </c>
      <c r="H2547">
        <v>2000</v>
      </c>
      <c r="I2547">
        <v>400</v>
      </c>
      <c r="J2547">
        <v>10</v>
      </c>
      <c r="K2547">
        <v>10</v>
      </c>
      <c r="L2547">
        <v>100</v>
      </c>
      <c r="M2547">
        <v>1800</v>
      </c>
      <c r="N2547">
        <v>25203</v>
      </c>
      <c r="O2547">
        <v>100000</v>
      </c>
      <c r="P2547">
        <v>0</v>
      </c>
      <c r="Q2547">
        <v>0</v>
      </c>
      <c r="R2547">
        <v>0</v>
      </c>
    </row>
    <row r="2548" spans="1:18" x14ac:dyDescent="0.25">
      <c r="A2548" s="3">
        <v>45069</v>
      </c>
      <c r="B2548">
        <v>4000</v>
      </c>
      <c r="C2548">
        <v>500</v>
      </c>
      <c r="D2548">
        <v>100</v>
      </c>
      <c r="E2548">
        <v>0</v>
      </c>
      <c r="F2548">
        <v>13000</v>
      </c>
      <c r="G2548">
        <v>1000</v>
      </c>
      <c r="H2548">
        <v>2000</v>
      </c>
      <c r="I2548">
        <v>400</v>
      </c>
      <c r="J2548">
        <v>10</v>
      </c>
      <c r="K2548">
        <v>10</v>
      </c>
      <c r="L2548">
        <v>100</v>
      </c>
      <c r="M2548">
        <v>1800</v>
      </c>
      <c r="N2548">
        <v>25203</v>
      </c>
      <c r="O2548">
        <v>100000</v>
      </c>
      <c r="P2548">
        <v>0</v>
      </c>
      <c r="Q2548">
        <v>0</v>
      </c>
      <c r="R2548">
        <v>0</v>
      </c>
    </row>
    <row r="2549" spans="1:18" x14ac:dyDescent="0.25">
      <c r="A2549" s="3">
        <v>45070</v>
      </c>
      <c r="B2549">
        <v>4000</v>
      </c>
      <c r="C2549">
        <v>500</v>
      </c>
      <c r="D2549">
        <v>100</v>
      </c>
      <c r="E2549">
        <v>0</v>
      </c>
      <c r="F2549">
        <v>13000</v>
      </c>
      <c r="G2549">
        <v>1000</v>
      </c>
      <c r="H2549">
        <v>2000</v>
      </c>
      <c r="I2549">
        <v>400</v>
      </c>
      <c r="J2549">
        <v>10</v>
      </c>
      <c r="K2549">
        <v>10</v>
      </c>
      <c r="L2549">
        <v>100</v>
      </c>
      <c r="M2549">
        <v>1800</v>
      </c>
      <c r="N2549">
        <v>25203</v>
      </c>
      <c r="O2549">
        <v>100000</v>
      </c>
      <c r="P2549">
        <v>0</v>
      </c>
      <c r="Q2549">
        <v>0</v>
      </c>
      <c r="R2549">
        <v>0</v>
      </c>
    </row>
    <row r="2550" spans="1:18" x14ac:dyDescent="0.25">
      <c r="A2550" s="3">
        <v>45071</v>
      </c>
      <c r="B2550">
        <v>4000</v>
      </c>
      <c r="C2550">
        <v>500</v>
      </c>
      <c r="D2550">
        <v>100</v>
      </c>
      <c r="E2550">
        <v>0</v>
      </c>
      <c r="F2550">
        <v>13000</v>
      </c>
      <c r="G2550">
        <v>1000</v>
      </c>
      <c r="H2550">
        <v>2000</v>
      </c>
      <c r="I2550">
        <v>400</v>
      </c>
      <c r="J2550">
        <v>10</v>
      </c>
      <c r="K2550">
        <v>10</v>
      </c>
      <c r="L2550">
        <v>100</v>
      </c>
      <c r="M2550">
        <v>1800</v>
      </c>
      <c r="N2550">
        <v>25203</v>
      </c>
      <c r="O2550">
        <v>100000</v>
      </c>
      <c r="P2550">
        <v>0</v>
      </c>
      <c r="Q2550">
        <v>0</v>
      </c>
      <c r="R2550">
        <v>0</v>
      </c>
    </row>
    <row r="2551" spans="1:18" x14ac:dyDescent="0.25">
      <c r="A2551" s="3">
        <v>45072</v>
      </c>
      <c r="B2551">
        <v>4000</v>
      </c>
      <c r="C2551">
        <v>500</v>
      </c>
      <c r="D2551">
        <v>100</v>
      </c>
      <c r="E2551">
        <v>0</v>
      </c>
      <c r="F2551">
        <v>13000</v>
      </c>
      <c r="G2551">
        <v>1000</v>
      </c>
      <c r="H2551">
        <v>2000</v>
      </c>
      <c r="I2551">
        <v>400</v>
      </c>
      <c r="J2551">
        <v>10</v>
      </c>
      <c r="K2551">
        <v>10</v>
      </c>
      <c r="L2551">
        <v>100</v>
      </c>
      <c r="M2551">
        <v>1800</v>
      </c>
      <c r="N2551">
        <v>25203</v>
      </c>
      <c r="O2551">
        <v>100000</v>
      </c>
      <c r="P2551">
        <v>0</v>
      </c>
      <c r="Q2551">
        <v>0</v>
      </c>
      <c r="R2551">
        <v>0</v>
      </c>
    </row>
    <row r="2552" spans="1:18" x14ac:dyDescent="0.25">
      <c r="A2552" s="3">
        <v>45075</v>
      </c>
      <c r="B2552">
        <v>4000</v>
      </c>
      <c r="C2552">
        <v>500</v>
      </c>
      <c r="D2552">
        <v>100</v>
      </c>
      <c r="E2552">
        <v>0</v>
      </c>
      <c r="F2552">
        <v>13000</v>
      </c>
      <c r="G2552">
        <v>1000</v>
      </c>
      <c r="H2552">
        <v>2000</v>
      </c>
      <c r="I2552">
        <v>400</v>
      </c>
      <c r="J2552">
        <v>10</v>
      </c>
      <c r="K2552">
        <v>10</v>
      </c>
      <c r="L2552">
        <v>100</v>
      </c>
      <c r="M2552">
        <v>1800</v>
      </c>
      <c r="N2552">
        <v>25203</v>
      </c>
      <c r="O2552">
        <v>100000</v>
      </c>
      <c r="P2552">
        <v>0</v>
      </c>
      <c r="Q2552">
        <v>0</v>
      </c>
      <c r="R2552">
        <v>0</v>
      </c>
    </row>
    <row r="2553" spans="1:18" x14ac:dyDescent="0.25">
      <c r="A2553" s="3">
        <v>45076</v>
      </c>
      <c r="B2553">
        <v>4000</v>
      </c>
      <c r="C2553">
        <v>500</v>
      </c>
      <c r="D2553">
        <v>100</v>
      </c>
      <c r="E2553">
        <v>0</v>
      </c>
      <c r="F2553">
        <v>13000</v>
      </c>
      <c r="G2553">
        <v>1000</v>
      </c>
      <c r="H2553">
        <v>2000</v>
      </c>
      <c r="I2553">
        <v>400</v>
      </c>
      <c r="J2553">
        <v>10</v>
      </c>
      <c r="K2553">
        <v>10</v>
      </c>
      <c r="L2553">
        <v>100</v>
      </c>
      <c r="M2553">
        <v>1800</v>
      </c>
      <c r="N2553">
        <v>25203</v>
      </c>
      <c r="O2553">
        <v>100000</v>
      </c>
      <c r="P2553">
        <v>0</v>
      </c>
      <c r="Q2553">
        <v>0</v>
      </c>
      <c r="R2553">
        <v>0</v>
      </c>
    </row>
    <row r="2554" spans="1:18" x14ac:dyDescent="0.25">
      <c r="A2554" s="3">
        <v>45077</v>
      </c>
      <c r="B2554">
        <v>4000</v>
      </c>
      <c r="C2554">
        <v>500</v>
      </c>
      <c r="D2554">
        <v>100</v>
      </c>
      <c r="E2554">
        <v>0</v>
      </c>
      <c r="F2554">
        <v>13000</v>
      </c>
      <c r="G2554">
        <v>1000</v>
      </c>
      <c r="H2554">
        <v>2000</v>
      </c>
      <c r="I2554">
        <v>400</v>
      </c>
      <c r="J2554">
        <v>10</v>
      </c>
      <c r="K2554">
        <v>10</v>
      </c>
      <c r="L2554">
        <v>100</v>
      </c>
      <c r="M2554">
        <v>1800</v>
      </c>
      <c r="N2554">
        <v>25203</v>
      </c>
      <c r="O2554">
        <v>100000</v>
      </c>
      <c r="P2554">
        <v>0</v>
      </c>
      <c r="Q2554">
        <v>0</v>
      </c>
      <c r="R2554">
        <v>0</v>
      </c>
    </row>
    <row r="2555" spans="1:18" x14ac:dyDescent="0.25">
      <c r="A2555" s="3">
        <v>45078</v>
      </c>
      <c r="B2555">
        <v>4000</v>
      </c>
      <c r="C2555">
        <v>500</v>
      </c>
      <c r="D2555">
        <v>100</v>
      </c>
      <c r="E2555">
        <v>0</v>
      </c>
      <c r="F2555">
        <v>13000</v>
      </c>
      <c r="G2555">
        <v>1000</v>
      </c>
      <c r="H2555">
        <v>2000</v>
      </c>
      <c r="I2555">
        <v>400</v>
      </c>
      <c r="J2555">
        <v>10</v>
      </c>
      <c r="K2555">
        <v>10</v>
      </c>
      <c r="L2555">
        <v>100</v>
      </c>
      <c r="M2555">
        <v>1800</v>
      </c>
      <c r="N2555">
        <v>25203</v>
      </c>
      <c r="O2555">
        <v>100000</v>
      </c>
      <c r="P2555">
        <v>0</v>
      </c>
      <c r="Q2555">
        <v>0</v>
      </c>
      <c r="R2555">
        <v>0</v>
      </c>
    </row>
    <row r="2556" spans="1:18" x14ac:dyDescent="0.25">
      <c r="A2556" s="3">
        <v>45079</v>
      </c>
      <c r="B2556">
        <v>4000</v>
      </c>
      <c r="C2556">
        <v>500</v>
      </c>
      <c r="D2556">
        <v>100</v>
      </c>
      <c r="E2556">
        <v>0</v>
      </c>
      <c r="F2556">
        <v>13000</v>
      </c>
      <c r="G2556">
        <v>1000</v>
      </c>
      <c r="H2556">
        <v>2000</v>
      </c>
      <c r="I2556">
        <v>400</v>
      </c>
      <c r="J2556">
        <v>10</v>
      </c>
      <c r="K2556">
        <v>10</v>
      </c>
      <c r="L2556">
        <v>100</v>
      </c>
      <c r="M2556">
        <v>1800</v>
      </c>
      <c r="N2556">
        <v>25203</v>
      </c>
      <c r="O2556">
        <v>100000</v>
      </c>
      <c r="P2556">
        <v>0</v>
      </c>
      <c r="Q2556">
        <v>0</v>
      </c>
      <c r="R2556">
        <v>0</v>
      </c>
    </row>
    <row r="2557" spans="1:18" x14ac:dyDescent="0.25">
      <c r="A2557" s="3">
        <v>45082</v>
      </c>
      <c r="B2557">
        <v>4000</v>
      </c>
      <c r="C2557">
        <v>500</v>
      </c>
      <c r="D2557">
        <v>100</v>
      </c>
      <c r="E2557">
        <v>0</v>
      </c>
      <c r="F2557">
        <v>13000</v>
      </c>
      <c r="G2557">
        <v>1000</v>
      </c>
      <c r="H2557">
        <v>2000</v>
      </c>
      <c r="I2557">
        <v>400</v>
      </c>
      <c r="J2557">
        <v>10</v>
      </c>
      <c r="K2557">
        <v>10</v>
      </c>
      <c r="L2557">
        <v>100</v>
      </c>
      <c r="M2557">
        <v>1800</v>
      </c>
      <c r="N2557">
        <v>25203</v>
      </c>
      <c r="O2557">
        <v>100000</v>
      </c>
      <c r="P2557">
        <v>0</v>
      </c>
      <c r="Q2557">
        <v>0</v>
      </c>
      <c r="R2557">
        <v>0</v>
      </c>
    </row>
    <row r="2558" spans="1:18" x14ac:dyDescent="0.25">
      <c r="A2558" s="3">
        <v>45083</v>
      </c>
      <c r="B2558">
        <v>4000</v>
      </c>
      <c r="C2558">
        <v>500</v>
      </c>
      <c r="D2558">
        <v>100</v>
      </c>
      <c r="E2558">
        <v>0</v>
      </c>
      <c r="F2558">
        <v>13000</v>
      </c>
      <c r="G2558">
        <v>1000</v>
      </c>
      <c r="H2558">
        <v>2000</v>
      </c>
      <c r="I2558">
        <v>400</v>
      </c>
      <c r="J2558">
        <v>10</v>
      </c>
      <c r="K2558">
        <v>10</v>
      </c>
      <c r="L2558">
        <v>100</v>
      </c>
      <c r="M2558">
        <v>1800</v>
      </c>
      <c r="N2558">
        <v>25203</v>
      </c>
      <c r="O2558">
        <v>100000</v>
      </c>
      <c r="P2558">
        <v>0</v>
      </c>
      <c r="Q2558">
        <v>0</v>
      </c>
      <c r="R2558">
        <v>0</v>
      </c>
    </row>
    <row r="2559" spans="1:18" x14ac:dyDescent="0.25">
      <c r="A2559" s="3">
        <v>45084</v>
      </c>
      <c r="B2559">
        <v>4000</v>
      </c>
      <c r="C2559">
        <v>500</v>
      </c>
      <c r="D2559">
        <v>100</v>
      </c>
      <c r="E2559">
        <v>0</v>
      </c>
      <c r="F2559">
        <v>13000</v>
      </c>
      <c r="G2559">
        <v>1000</v>
      </c>
      <c r="H2559">
        <v>2000</v>
      </c>
      <c r="I2559">
        <v>400</v>
      </c>
      <c r="J2559">
        <v>10</v>
      </c>
      <c r="K2559">
        <v>10</v>
      </c>
      <c r="L2559">
        <v>100</v>
      </c>
      <c r="M2559">
        <v>1800</v>
      </c>
      <c r="N2559">
        <v>25203</v>
      </c>
      <c r="O2559">
        <v>100000</v>
      </c>
      <c r="P2559">
        <v>0</v>
      </c>
      <c r="Q2559">
        <v>0</v>
      </c>
      <c r="R2559">
        <v>0</v>
      </c>
    </row>
    <row r="2560" spans="1:18" x14ac:dyDescent="0.25">
      <c r="A2560" s="3">
        <v>45085</v>
      </c>
      <c r="B2560">
        <v>4000</v>
      </c>
      <c r="C2560">
        <v>500</v>
      </c>
      <c r="D2560">
        <v>100</v>
      </c>
      <c r="E2560">
        <v>0</v>
      </c>
      <c r="F2560">
        <v>13000</v>
      </c>
      <c r="G2560">
        <v>1000</v>
      </c>
      <c r="H2560">
        <v>2000</v>
      </c>
      <c r="I2560">
        <v>400</v>
      </c>
      <c r="J2560">
        <v>10</v>
      </c>
      <c r="K2560">
        <v>10</v>
      </c>
      <c r="L2560">
        <v>100</v>
      </c>
      <c r="M2560">
        <v>1800</v>
      </c>
      <c r="N2560">
        <v>25203</v>
      </c>
      <c r="O2560">
        <v>100000</v>
      </c>
      <c r="P2560">
        <v>0</v>
      </c>
      <c r="Q2560">
        <v>0</v>
      </c>
      <c r="R2560">
        <v>0</v>
      </c>
    </row>
    <row r="2561" spans="1:18" x14ac:dyDescent="0.25">
      <c r="A2561" s="3">
        <v>45086</v>
      </c>
      <c r="B2561">
        <v>4000</v>
      </c>
      <c r="C2561">
        <v>500</v>
      </c>
      <c r="D2561">
        <v>100</v>
      </c>
      <c r="E2561">
        <v>0</v>
      </c>
      <c r="F2561">
        <v>13000</v>
      </c>
      <c r="G2561">
        <v>1000</v>
      </c>
      <c r="H2561">
        <v>2000</v>
      </c>
      <c r="I2561">
        <v>400</v>
      </c>
      <c r="J2561">
        <v>10</v>
      </c>
      <c r="K2561">
        <v>10</v>
      </c>
      <c r="L2561">
        <v>100</v>
      </c>
      <c r="M2561">
        <v>1800</v>
      </c>
      <c r="N2561">
        <v>25203</v>
      </c>
      <c r="O2561">
        <v>100000</v>
      </c>
      <c r="P2561">
        <v>0</v>
      </c>
      <c r="Q2561">
        <v>0</v>
      </c>
      <c r="R2561">
        <v>0</v>
      </c>
    </row>
    <row r="2562" spans="1:18" x14ac:dyDescent="0.25">
      <c r="A2562" s="3">
        <v>45089</v>
      </c>
      <c r="B2562">
        <v>4000</v>
      </c>
      <c r="C2562">
        <v>500</v>
      </c>
      <c r="D2562">
        <v>100</v>
      </c>
      <c r="E2562">
        <v>0</v>
      </c>
      <c r="F2562">
        <v>13000</v>
      </c>
      <c r="G2562">
        <v>1000</v>
      </c>
      <c r="H2562">
        <v>2000</v>
      </c>
      <c r="I2562">
        <v>400</v>
      </c>
      <c r="J2562">
        <v>10</v>
      </c>
      <c r="K2562">
        <v>10</v>
      </c>
      <c r="L2562">
        <v>100</v>
      </c>
      <c r="M2562">
        <v>1800</v>
      </c>
      <c r="N2562">
        <v>25203</v>
      </c>
      <c r="O2562">
        <v>100000</v>
      </c>
      <c r="P2562">
        <v>0</v>
      </c>
      <c r="Q2562">
        <v>0</v>
      </c>
      <c r="R2562">
        <v>0</v>
      </c>
    </row>
    <row r="2563" spans="1:18" x14ac:dyDescent="0.25">
      <c r="A2563" s="3">
        <v>45090</v>
      </c>
      <c r="B2563">
        <v>4000</v>
      </c>
      <c r="C2563">
        <v>500</v>
      </c>
      <c r="D2563">
        <v>100</v>
      </c>
      <c r="E2563">
        <v>0</v>
      </c>
      <c r="F2563">
        <v>13000</v>
      </c>
      <c r="G2563">
        <v>1000</v>
      </c>
      <c r="H2563">
        <v>2000</v>
      </c>
      <c r="I2563">
        <v>400</v>
      </c>
      <c r="J2563">
        <v>10</v>
      </c>
      <c r="K2563">
        <v>10</v>
      </c>
      <c r="L2563">
        <v>100</v>
      </c>
      <c r="M2563">
        <v>1800</v>
      </c>
      <c r="N2563">
        <v>25203</v>
      </c>
      <c r="O2563">
        <v>100000</v>
      </c>
      <c r="P2563">
        <v>0</v>
      </c>
      <c r="Q2563">
        <v>0</v>
      </c>
      <c r="R2563">
        <v>0</v>
      </c>
    </row>
    <row r="2564" spans="1:18" x14ac:dyDescent="0.25">
      <c r="A2564" s="3">
        <v>45091</v>
      </c>
      <c r="B2564">
        <v>4000</v>
      </c>
      <c r="C2564">
        <v>500</v>
      </c>
      <c r="D2564">
        <v>100</v>
      </c>
      <c r="E2564">
        <v>0</v>
      </c>
      <c r="F2564">
        <v>13000</v>
      </c>
      <c r="G2564">
        <v>1000</v>
      </c>
      <c r="H2564">
        <v>2000</v>
      </c>
      <c r="I2564">
        <v>400</v>
      </c>
      <c r="J2564">
        <v>10</v>
      </c>
      <c r="K2564">
        <v>10</v>
      </c>
      <c r="L2564">
        <v>100</v>
      </c>
      <c r="M2564">
        <v>1800</v>
      </c>
      <c r="N2564">
        <v>25203</v>
      </c>
      <c r="O2564">
        <v>100000</v>
      </c>
      <c r="P2564">
        <v>0</v>
      </c>
      <c r="Q2564">
        <v>0</v>
      </c>
      <c r="R2564">
        <v>0</v>
      </c>
    </row>
    <row r="2565" spans="1:18" x14ac:dyDescent="0.25">
      <c r="A2565" s="3">
        <v>45092</v>
      </c>
      <c r="B2565">
        <v>4000</v>
      </c>
      <c r="C2565">
        <v>500</v>
      </c>
      <c r="D2565">
        <v>100</v>
      </c>
      <c r="E2565">
        <v>0</v>
      </c>
      <c r="F2565">
        <v>13000</v>
      </c>
      <c r="G2565">
        <v>1000</v>
      </c>
      <c r="H2565">
        <v>2000</v>
      </c>
      <c r="I2565">
        <v>400</v>
      </c>
      <c r="J2565">
        <v>10</v>
      </c>
      <c r="K2565">
        <v>10</v>
      </c>
      <c r="L2565">
        <v>100</v>
      </c>
      <c r="M2565">
        <v>1800</v>
      </c>
      <c r="N2565">
        <v>25203</v>
      </c>
      <c r="O2565">
        <v>100000</v>
      </c>
      <c r="P2565">
        <v>0</v>
      </c>
      <c r="Q2565">
        <v>0</v>
      </c>
      <c r="R2565">
        <v>0</v>
      </c>
    </row>
    <row r="2566" spans="1:18" x14ac:dyDescent="0.25">
      <c r="A2566" s="3">
        <v>45093</v>
      </c>
      <c r="B2566">
        <v>4000</v>
      </c>
      <c r="C2566">
        <v>500</v>
      </c>
      <c r="D2566">
        <v>100</v>
      </c>
      <c r="E2566">
        <v>0</v>
      </c>
      <c r="F2566">
        <v>13000</v>
      </c>
      <c r="G2566">
        <v>1000</v>
      </c>
      <c r="H2566">
        <v>2000</v>
      </c>
      <c r="I2566">
        <v>400</v>
      </c>
      <c r="J2566">
        <v>10</v>
      </c>
      <c r="K2566">
        <v>10</v>
      </c>
      <c r="L2566">
        <v>100</v>
      </c>
      <c r="M2566">
        <v>1800</v>
      </c>
      <c r="N2566">
        <v>25203</v>
      </c>
      <c r="O2566">
        <v>100000</v>
      </c>
      <c r="P2566">
        <v>0</v>
      </c>
      <c r="Q2566">
        <v>0</v>
      </c>
      <c r="R2566">
        <v>0</v>
      </c>
    </row>
    <row r="2567" spans="1:18" x14ac:dyDescent="0.25">
      <c r="A2567" s="3">
        <v>45096</v>
      </c>
      <c r="B2567">
        <v>4000</v>
      </c>
      <c r="C2567">
        <v>500</v>
      </c>
      <c r="D2567">
        <v>100</v>
      </c>
      <c r="E2567">
        <v>0</v>
      </c>
      <c r="F2567">
        <v>13000</v>
      </c>
      <c r="G2567">
        <v>1000</v>
      </c>
      <c r="H2567">
        <v>2000</v>
      </c>
      <c r="I2567">
        <v>400</v>
      </c>
      <c r="J2567">
        <v>10</v>
      </c>
      <c r="K2567">
        <v>10</v>
      </c>
      <c r="L2567">
        <v>100</v>
      </c>
      <c r="M2567">
        <v>1800</v>
      </c>
      <c r="N2567">
        <v>25203</v>
      </c>
      <c r="O2567">
        <v>100000</v>
      </c>
      <c r="P2567">
        <v>0</v>
      </c>
      <c r="Q2567">
        <v>0</v>
      </c>
      <c r="R2567">
        <v>0</v>
      </c>
    </row>
    <row r="2568" spans="1:18" x14ac:dyDescent="0.25">
      <c r="A2568" s="3">
        <v>45097</v>
      </c>
      <c r="B2568">
        <v>4000</v>
      </c>
      <c r="C2568">
        <v>500</v>
      </c>
      <c r="D2568">
        <v>100</v>
      </c>
      <c r="E2568">
        <v>0</v>
      </c>
      <c r="F2568">
        <v>13000</v>
      </c>
      <c r="G2568">
        <v>1000</v>
      </c>
      <c r="H2568">
        <v>2000</v>
      </c>
      <c r="I2568">
        <v>400</v>
      </c>
      <c r="J2568">
        <v>10</v>
      </c>
      <c r="K2568">
        <v>10</v>
      </c>
      <c r="L2568">
        <v>100</v>
      </c>
      <c r="M2568">
        <v>1800</v>
      </c>
      <c r="N2568">
        <v>25203</v>
      </c>
      <c r="O2568">
        <v>100000</v>
      </c>
      <c r="P2568">
        <v>0</v>
      </c>
      <c r="Q2568">
        <v>0</v>
      </c>
      <c r="R2568">
        <v>0</v>
      </c>
    </row>
    <row r="2569" spans="1:18" x14ac:dyDescent="0.25">
      <c r="A2569" s="3">
        <v>45098</v>
      </c>
      <c r="B2569">
        <v>4000</v>
      </c>
      <c r="C2569">
        <v>500</v>
      </c>
      <c r="D2569">
        <v>100</v>
      </c>
      <c r="E2569">
        <v>0</v>
      </c>
      <c r="F2569">
        <v>13000</v>
      </c>
      <c r="G2569">
        <v>1000</v>
      </c>
      <c r="H2569">
        <v>2000</v>
      </c>
      <c r="I2569">
        <v>400</v>
      </c>
      <c r="J2569">
        <v>10</v>
      </c>
      <c r="K2569">
        <v>10</v>
      </c>
      <c r="L2569">
        <v>100</v>
      </c>
      <c r="M2569">
        <v>1800</v>
      </c>
      <c r="N2569">
        <v>25203</v>
      </c>
      <c r="O2569">
        <v>100000</v>
      </c>
      <c r="P2569">
        <v>0</v>
      </c>
      <c r="Q2569">
        <v>0</v>
      </c>
      <c r="R2569">
        <v>0</v>
      </c>
    </row>
    <row r="2570" spans="1:18" x14ac:dyDescent="0.25">
      <c r="A2570" s="3">
        <v>45099</v>
      </c>
      <c r="B2570">
        <v>4000</v>
      </c>
      <c r="C2570">
        <v>500</v>
      </c>
      <c r="D2570">
        <v>100</v>
      </c>
      <c r="E2570">
        <v>0</v>
      </c>
      <c r="F2570">
        <v>13000</v>
      </c>
      <c r="G2570">
        <v>1000</v>
      </c>
      <c r="H2570">
        <v>2000</v>
      </c>
      <c r="I2570">
        <v>400</v>
      </c>
      <c r="J2570">
        <v>10</v>
      </c>
      <c r="K2570">
        <v>10</v>
      </c>
      <c r="L2570">
        <v>100</v>
      </c>
      <c r="M2570">
        <v>1800</v>
      </c>
      <c r="N2570">
        <v>25203</v>
      </c>
      <c r="O2570">
        <v>100000</v>
      </c>
      <c r="P2570">
        <v>0</v>
      </c>
      <c r="Q2570">
        <v>0</v>
      </c>
      <c r="R2570">
        <v>0</v>
      </c>
    </row>
    <row r="2571" spans="1:18" x14ac:dyDescent="0.25">
      <c r="A2571" s="3">
        <v>45100</v>
      </c>
      <c r="B2571">
        <v>4000</v>
      </c>
      <c r="C2571">
        <v>500</v>
      </c>
      <c r="D2571">
        <v>100</v>
      </c>
      <c r="E2571">
        <v>0</v>
      </c>
      <c r="F2571">
        <v>13000</v>
      </c>
      <c r="G2571">
        <v>1000</v>
      </c>
      <c r="H2571">
        <v>2000</v>
      </c>
      <c r="I2571">
        <v>400</v>
      </c>
      <c r="J2571">
        <v>10</v>
      </c>
      <c r="K2571">
        <v>10</v>
      </c>
      <c r="L2571">
        <v>100</v>
      </c>
      <c r="M2571">
        <v>1800</v>
      </c>
      <c r="N2571">
        <v>25203</v>
      </c>
      <c r="O2571">
        <v>100000</v>
      </c>
      <c r="P2571">
        <v>0</v>
      </c>
      <c r="Q2571">
        <v>0</v>
      </c>
      <c r="R2571">
        <v>0</v>
      </c>
    </row>
    <row r="2572" spans="1:18" x14ac:dyDescent="0.25">
      <c r="A2572" s="3">
        <v>45103</v>
      </c>
      <c r="B2572">
        <v>4000</v>
      </c>
      <c r="C2572">
        <v>500</v>
      </c>
      <c r="D2572">
        <v>100</v>
      </c>
      <c r="E2572">
        <v>0</v>
      </c>
      <c r="F2572">
        <v>13000</v>
      </c>
      <c r="G2572">
        <v>1000</v>
      </c>
      <c r="H2572">
        <v>2000</v>
      </c>
      <c r="I2572">
        <v>400</v>
      </c>
      <c r="J2572">
        <v>10</v>
      </c>
      <c r="K2572">
        <v>10</v>
      </c>
      <c r="L2572">
        <v>100</v>
      </c>
      <c r="M2572">
        <v>1800</v>
      </c>
      <c r="N2572">
        <v>25203</v>
      </c>
      <c r="O2572">
        <v>100000</v>
      </c>
      <c r="P2572">
        <v>0</v>
      </c>
      <c r="Q2572">
        <v>0</v>
      </c>
      <c r="R2572">
        <v>0</v>
      </c>
    </row>
    <row r="2573" spans="1:18" x14ac:dyDescent="0.25">
      <c r="A2573" s="3">
        <v>45104</v>
      </c>
      <c r="B2573">
        <v>4000</v>
      </c>
      <c r="C2573">
        <v>500</v>
      </c>
      <c r="D2573">
        <v>100</v>
      </c>
      <c r="E2573">
        <v>0</v>
      </c>
      <c r="F2573">
        <v>13000</v>
      </c>
      <c r="G2573">
        <v>1000</v>
      </c>
      <c r="H2573">
        <v>2000</v>
      </c>
      <c r="I2573">
        <v>400</v>
      </c>
      <c r="J2573">
        <v>10</v>
      </c>
      <c r="K2573">
        <v>10</v>
      </c>
      <c r="L2573">
        <v>100</v>
      </c>
      <c r="M2573">
        <v>1800</v>
      </c>
      <c r="N2573">
        <v>25203</v>
      </c>
      <c r="O2573">
        <v>100000</v>
      </c>
      <c r="P2573">
        <v>0</v>
      </c>
      <c r="Q2573">
        <v>0</v>
      </c>
      <c r="R2573">
        <v>0</v>
      </c>
    </row>
    <row r="2574" spans="1:18" x14ac:dyDescent="0.25">
      <c r="A2574" s="3">
        <v>45105</v>
      </c>
      <c r="B2574">
        <v>4000</v>
      </c>
      <c r="C2574">
        <v>500</v>
      </c>
      <c r="D2574">
        <v>100</v>
      </c>
      <c r="E2574">
        <v>0</v>
      </c>
      <c r="F2574">
        <v>13000</v>
      </c>
      <c r="G2574">
        <v>1000</v>
      </c>
      <c r="H2574">
        <v>2000</v>
      </c>
      <c r="I2574">
        <v>400</v>
      </c>
      <c r="J2574">
        <v>10</v>
      </c>
      <c r="K2574">
        <v>10</v>
      </c>
      <c r="L2574">
        <v>100</v>
      </c>
      <c r="M2574">
        <v>1800</v>
      </c>
      <c r="N2574">
        <v>25203</v>
      </c>
      <c r="O2574">
        <v>100000</v>
      </c>
      <c r="P2574">
        <v>0</v>
      </c>
      <c r="Q2574">
        <v>0</v>
      </c>
      <c r="R2574">
        <v>0</v>
      </c>
    </row>
    <row r="2575" spans="1:18" x14ac:dyDescent="0.25">
      <c r="A2575" s="3">
        <v>45106</v>
      </c>
      <c r="B2575">
        <v>4000</v>
      </c>
      <c r="C2575">
        <v>500</v>
      </c>
      <c r="D2575">
        <v>100</v>
      </c>
      <c r="E2575">
        <v>0</v>
      </c>
      <c r="F2575">
        <v>13000</v>
      </c>
      <c r="G2575">
        <v>1000</v>
      </c>
      <c r="H2575">
        <v>2000</v>
      </c>
      <c r="I2575">
        <v>400</v>
      </c>
      <c r="J2575">
        <v>10</v>
      </c>
      <c r="K2575">
        <v>10</v>
      </c>
      <c r="L2575">
        <v>100</v>
      </c>
      <c r="M2575">
        <v>1800</v>
      </c>
      <c r="N2575">
        <v>25203</v>
      </c>
      <c r="O2575">
        <v>100000</v>
      </c>
      <c r="P2575">
        <v>0</v>
      </c>
      <c r="Q2575">
        <v>0</v>
      </c>
      <c r="R2575">
        <v>0</v>
      </c>
    </row>
    <row r="2576" spans="1:18" x14ac:dyDescent="0.25">
      <c r="A2576" s="3">
        <v>45107</v>
      </c>
      <c r="B2576">
        <v>4000</v>
      </c>
      <c r="C2576">
        <v>500</v>
      </c>
      <c r="D2576">
        <v>100</v>
      </c>
      <c r="E2576">
        <v>0</v>
      </c>
      <c r="F2576">
        <v>13000</v>
      </c>
      <c r="G2576">
        <v>1000</v>
      </c>
      <c r="H2576">
        <v>2000</v>
      </c>
      <c r="I2576">
        <v>400</v>
      </c>
      <c r="J2576">
        <v>10</v>
      </c>
      <c r="K2576">
        <v>10</v>
      </c>
      <c r="L2576">
        <v>100</v>
      </c>
      <c r="M2576">
        <v>1800</v>
      </c>
      <c r="N2576">
        <v>25203</v>
      </c>
      <c r="O2576">
        <v>100000</v>
      </c>
      <c r="P2576">
        <v>0</v>
      </c>
      <c r="Q2576">
        <v>0</v>
      </c>
      <c r="R2576">
        <v>0</v>
      </c>
    </row>
    <row r="2577" spans="1:18" x14ac:dyDescent="0.25">
      <c r="A2577" s="3">
        <v>45110</v>
      </c>
      <c r="B2577">
        <v>4000</v>
      </c>
      <c r="C2577">
        <v>500</v>
      </c>
      <c r="D2577">
        <v>100</v>
      </c>
      <c r="E2577">
        <v>0</v>
      </c>
      <c r="F2577">
        <v>13000</v>
      </c>
      <c r="G2577">
        <v>1000</v>
      </c>
      <c r="H2577">
        <v>2000</v>
      </c>
      <c r="I2577">
        <v>400</v>
      </c>
      <c r="J2577">
        <v>10</v>
      </c>
      <c r="K2577">
        <v>10</v>
      </c>
      <c r="L2577">
        <v>100</v>
      </c>
      <c r="M2577">
        <v>1800</v>
      </c>
      <c r="N2577">
        <v>25203</v>
      </c>
      <c r="O2577">
        <v>100000</v>
      </c>
      <c r="P2577">
        <v>0</v>
      </c>
      <c r="Q2577">
        <v>0</v>
      </c>
      <c r="R2577">
        <v>0</v>
      </c>
    </row>
    <row r="2578" spans="1:18" x14ac:dyDescent="0.25">
      <c r="A2578" s="3">
        <v>45111</v>
      </c>
      <c r="B2578">
        <v>4000</v>
      </c>
      <c r="C2578">
        <v>500</v>
      </c>
      <c r="D2578">
        <v>100</v>
      </c>
      <c r="E2578">
        <v>0</v>
      </c>
      <c r="F2578">
        <v>13000</v>
      </c>
      <c r="G2578">
        <v>1000</v>
      </c>
      <c r="H2578">
        <v>2000</v>
      </c>
      <c r="I2578">
        <v>400</v>
      </c>
      <c r="J2578">
        <v>10</v>
      </c>
      <c r="K2578">
        <v>10</v>
      </c>
      <c r="L2578">
        <v>100</v>
      </c>
      <c r="M2578">
        <v>1800</v>
      </c>
      <c r="N2578">
        <v>25203</v>
      </c>
      <c r="O2578">
        <v>100000</v>
      </c>
      <c r="P2578">
        <v>0</v>
      </c>
      <c r="Q2578">
        <v>0</v>
      </c>
      <c r="R2578">
        <v>0</v>
      </c>
    </row>
    <row r="2579" spans="1:18" x14ac:dyDescent="0.25">
      <c r="A2579" s="3">
        <v>45112</v>
      </c>
      <c r="B2579">
        <v>4000</v>
      </c>
      <c r="C2579">
        <v>500</v>
      </c>
      <c r="D2579">
        <v>100</v>
      </c>
      <c r="E2579">
        <v>0</v>
      </c>
      <c r="F2579">
        <v>13000</v>
      </c>
      <c r="G2579">
        <v>1000</v>
      </c>
      <c r="H2579">
        <v>2000</v>
      </c>
      <c r="I2579">
        <v>400</v>
      </c>
      <c r="J2579">
        <v>10</v>
      </c>
      <c r="K2579">
        <v>10</v>
      </c>
      <c r="L2579">
        <v>100</v>
      </c>
      <c r="M2579">
        <v>1800</v>
      </c>
      <c r="N2579">
        <v>25203</v>
      </c>
      <c r="O2579">
        <v>100000</v>
      </c>
      <c r="P2579">
        <v>0</v>
      </c>
      <c r="Q2579">
        <v>0</v>
      </c>
      <c r="R2579">
        <v>0</v>
      </c>
    </row>
    <row r="2580" spans="1:18" x14ac:dyDescent="0.25">
      <c r="A2580" s="3">
        <v>45113</v>
      </c>
      <c r="B2580">
        <v>4000</v>
      </c>
      <c r="C2580">
        <v>500</v>
      </c>
      <c r="D2580">
        <v>100</v>
      </c>
      <c r="E2580">
        <v>0</v>
      </c>
      <c r="F2580">
        <v>13000</v>
      </c>
      <c r="G2580">
        <v>1000</v>
      </c>
      <c r="H2580">
        <v>2000</v>
      </c>
      <c r="I2580">
        <v>400</v>
      </c>
      <c r="J2580">
        <v>10</v>
      </c>
      <c r="K2580">
        <v>10</v>
      </c>
      <c r="L2580">
        <v>100</v>
      </c>
      <c r="M2580">
        <v>1800</v>
      </c>
      <c r="N2580">
        <v>25203</v>
      </c>
      <c r="O2580">
        <v>100000</v>
      </c>
      <c r="P2580">
        <v>0</v>
      </c>
      <c r="Q2580">
        <v>0</v>
      </c>
      <c r="R2580">
        <v>0</v>
      </c>
    </row>
    <row r="2581" spans="1:18" x14ac:dyDescent="0.25">
      <c r="A2581" s="3">
        <v>45114</v>
      </c>
      <c r="B2581">
        <v>4000</v>
      </c>
      <c r="C2581">
        <v>500</v>
      </c>
      <c r="D2581">
        <v>100</v>
      </c>
      <c r="E2581">
        <v>0</v>
      </c>
      <c r="F2581">
        <v>13000</v>
      </c>
      <c r="G2581">
        <v>1000</v>
      </c>
      <c r="H2581">
        <v>2000</v>
      </c>
      <c r="I2581">
        <v>400</v>
      </c>
      <c r="J2581">
        <v>10</v>
      </c>
      <c r="K2581">
        <v>10</v>
      </c>
      <c r="L2581">
        <v>100</v>
      </c>
      <c r="M2581">
        <v>1800</v>
      </c>
      <c r="N2581">
        <v>25203</v>
      </c>
      <c r="O2581">
        <v>100000</v>
      </c>
      <c r="P2581">
        <v>0</v>
      </c>
      <c r="Q2581">
        <v>0</v>
      </c>
      <c r="R2581">
        <v>0</v>
      </c>
    </row>
    <row r="2582" spans="1:18" x14ac:dyDescent="0.25">
      <c r="A2582" s="3">
        <v>45117</v>
      </c>
      <c r="B2582">
        <v>4000</v>
      </c>
      <c r="C2582">
        <v>500</v>
      </c>
      <c r="D2582">
        <v>100</v>
      </c>
      <c r="E2582">
        <v>0</v>
      </c>
      <c r="F2582">
        <v>13000</v>
      </c>
      <c r="G2582">
        <v>1000</v>
      </c>
      <c r="H2582">
        <v>2000</v>
      </c>
      <c r="I2582">
        <v>400</v>
      </c>
      <c r="J2582">
        <v>10</v>
      </c>
      <c r="K2582">
        <v>10</v>
      </c>
      <c r="L2582">
        <v>100</v>
      </c>
      <c r="M2582">
        <v>1800</v>
      </c>
      <c r="N2582">
        <v>25203</v>
      </c>
      <c r="O2582">
        <v>100000</v>
      </c>
      <c r="P2582">
        <v>0</v>
      </c>
      <c r="Q2582">
        <v>0</v>
      </c>
      <c r="R2582">
        <v>0</v>
      </c>
    </row>
    <row r="2583" spans="1:18" x14ac:dyDescent="0.25">
      <c r="A2583" s="3">
        <v>45118</v>
      </c>
      <c r="B2583">
        <v>4000</v>
      </c>
      <c r="C2583">
        <v>500</v>
      </c>
      <c r="D2583">
        <v>100</v>
      </c>
      <c r="E2583">
        <v>0</v>
      </c>
      <c r="F2583">
        <v>13000</v>
      </c>
      <c r="G2583">
        <v>1000</v>
      </c>
      <c r="H2583">
        <v>2000</v>
      </c>
      <c r="I2583">
        <v>400</v>
      </c>
      <c r="J2583">
        <v>10</v>
      </c>
      <c r="K2583">
        <v>10</v>
      </c>
      <c r="L2583">
        <v>100</v>
      </c>
      <c r="M2583">
        <v>1800</v>
      </c>
      <c r="N2583">
        <v>25203</v>
      </c>
      <c r="O2583">
        <v>100000</v>
      </c>
      <c r="P2583">
        <v>0</v>
      </c>
      <c r="Q2583">
        <v>0</v>
      </c>
      <c r="R2583">
        <v>0</v>
      </c>
    </row>
    <row r="2584" spans="1:18" x14ac:dyDescent="0.25">
      <c r="A2584" s="3">
        <v>45119</v>
      </c>
      <c r="B2584">
        <v>4000</v>
      </c>
      <c r="C2584">
        <v>500</v>
      </c>
      <c r="D2584">
        <v>100</v>
      </c>
      <c r="E2584">
        <v>0</v>
      </c>
      <c r="F2584">
        <v>13000</v>
      </c>
      <c r="G2584">
        <v>1000</v>
      </c>
      <c r="H2584">
        <v>2000</v>
      </c>
      <c r="I2584">
        <v>400</v>
      </c>
      <c r="J2584">
        <v>10</v>
      </c>
      <c r="K2584">
        <v>10</v>
      </c>
      <c r="L2584">
        <v>100</v>
      </c>
      <c r="M2584">
        <v>1800</v>
      </c>
      <c r="N2584">
        <v>25203</v>
      </c>
      <c r="O2584">
        <v>100000</v>
      </c>
      <c r="P2584">
        <v>0</v>
      </c>
      <c r="Q2584">
        <v>0</v>
      </c>
      <c r="R2584">
        <v>0</v>
      </c>
    </row>
    <row r="2585" spans="1:18" x14ac:dyDescent="0.25">
      <c r="A2585" s="3">
        <v>45120</v>
      </c>
      <c r="B2585">
        <v>4000</v>
      </c>
      <c r="C2585">
        <v>500</v>
      </c>
      <c r="D2585">
        <v>100</v>
      </c>
      <c r="E2585">
        <v>0</v>
      </c>
      <c r="F2585">
        <v>13000</v>
      </c>
      <c r="G2585">
        <v>1000</v>
      </c>
      <c r="H2585">
        <v>2000</v>
      </c>
      <c r="I2585">
        <v>400</v>
      </c>
      <c r="J2585">
        <v>10</v>
      </c>
      <c r="K2585">
        <v>10</v>
      </c>
      <c r="L2585">
        <v>100</v>
      </c>
      <c r="M2585">
        <v>1800</v>
      </c>
      <c r="N2585">
        <v>25203</v>
      </c>
      <c r="O2585">
        <v>100000</v>
      </c>
      <c r="P2585">
        <v>0</v>
      </c>
      <c r="Q2585">
        <v>0</v>
      </c>
      <c r="R2585">
        <v>0</v>
      </c>
    </row>
    <row r="2586" spans="1:18" x14ac:dyDescent="0.25">
      <c r="A2586" s="3">
        <v>45121</v>
      </c>
      <c r="B2586">
        <v>4000</v>
      </c>
      <c r="C2586">
        <v>500</v>
      </c>
      <c r="D2586">
        <v>100</v>
      </c>
      <c r="E2586">
        <v>0</v>
      </c>
      <c r="F2586">
        <v>13000</v>
      </c>
      <c r="G2586">
        <v>1000</v>
      </c>
      <c r="H2586">
        <v>2000</v>
      </c>
      <c r="I2586">
        <v>400</v>
      </c>
      <c r="J2586">
        <v>10</v>
      </c>
      <c r="K2586">
        <v>10</v>
      </c>
      <c r="L2586">
        <v>100</v>
      </c>
      <c r="M2586">
        <v>1800</v>
      </c>
      <c r="N2586">
        <v>25203</v>
      </c>
      <c r="O2586">
        <v>100000</v>
      </c>
      <c r="P2586">
        <v>0</v>
      </c>
      <c r="Q2586">
        <v>0</v>
      </c>
      <c r="R2586">
        <v>0</v>
      </c>
    </row>
    <row r="2587" spans="1:18" x14ac:dyDescent="0.25">
      <c r="A2587" s="3">
        <v>45124</v>
      </c>
      <c r="B2587">
        <v>4000</v>
      </c>
      <c r="C2587">
        <v>500</v>
      </c>
      <c r="D2587">
        <v>100</v>
      </c>
      <c r="E2587">
        <v>0</v>
      </c>
      <c r="F2587">
        <v>13000</v>
      </c>
      <c r="G2587">
        <v>1000</v>
      </c>
      <c r="H2587">
        <v>2000</v>
      </c>
      <c r="I2587">
        <v>400</v>
      </c>
      <c r="J2587">
        <v>10</v>
      </c>
      <c r="K2587">
        <v>10</v>
      </c>
      <c r="L2587">
        <v>100</v>
      </c>
      <c r="M2587">
        <v>1800</v>
      </c>
      <c r="N2587">
        <v>25203</v>
      </c>
      <c r="O2587">
        <v>100000</v>
      </c>
      <c r="P2587">
        <v>0</v>
      </c>
      <c r="Q2587">
        <v>0</v>
      </c>
      <c r="R2587">
        <v>0</v>
      </c>
    </row>
    <row r="2588" spans="1:18" x14ac:dyDescent="0.25">
      <c r="A2588" s="3">
        <v>45125</v>
      </c>
      <c r="B2588">
        <v>4000</v>
      </c>
      <c r="C2588">
        <v>500</v>
      </c>
      <c r="D2588">
        <v>100</v>
      </c>
      <c r="E2588">
        <v>0</v>
      </c>
      <c r="F2588">
        <v>13000</v>
      </c>
      <c r="G2588">
        <v>1000</v>
      </c>
      <c r="H2588">
        <v>2000</v>
      </c>
      <c r="I2588">
        <v>400</v>
      </c>
      <c r="J2588">
        <v>10</v>
      </c>
      <c r="K2588">
        <v>10</v>
      </c>
      <c r="L2588">
        <v>100</v>
      </c>
      <c r="M2588">
        <v>1800</v>
      </c>
      <c r="N2588">
        <v>25203</v>
      </c>
      <c r="O2588">
        <v>100000</v>
      </c>
      <c r="P2588">
        <v>0</v>
      </c>
      <c r="Q2588">
        <v>0</v>
      </c>
      <c r="R2588">
        <v>0</v>
      </c>
    </row>
    <row r="2589" spans="1:18" x14ac:dyDescent="0.25">
      <c r="A2589" s="3">
        <v>45126</v>
      </c>
      <c r="B2589">
        <v>4000</v>
      </c>
      <c r="C2589">
        <v>500</v>
      </c>
      <c r="D2589">
        <v>100</v>
      </c>
      <c r="E2589">
        <v>0</v>
      </c>
      <c r="F2589">
        <v>13000</v>
      </c>
      <c r="G2589">
        <v>1000</v>
      </c>
      <c r="H2589">
        <v>2000</v>
      </c>
      <c r="I2589">
        <v>400</v>
      </c>
      <c r="J2589">
        <v>10</v>
      </c>
      <c r="K2589">
        <v>10</v>
      </c>
      <c r="L2589">
        <v>100</v>
      </c>
      <c r="M2589">
        <v>1800</v>
      </c>
      <c r="N2589">
        <v>25203</v>
      </c>
      <c r="O2589">
        <v>100000</v>
      </c>
      <c r="P2589">
        <v>0</v>
      </c>
      <c r="Q2589">
        <v>0</v>
      </c>
      <c r="R2589">
        <v>0</v>
      </c>
    </row>
    <row r="2590" spans="1:18" x14ac:dyDescent="0.25">
      <c r="A2590" s="3">
        <v>45127</v>
      </c>
      <c r="B2590">
        <v>4000</v>
      </c>
      <c r="C2590">
        <v>500</v>
      </c>
      <c r="D2590">
        <v>100</v>
      </c>
      <c r="E2590">
        <v>0</v>
      </c>
      <c r="F2590">
        <v>13000</v>
      </c>
      <c r="G2590">
        <v>1000</v>
      </c>
      <c r="H2590">
        <v>2000</v>
      </c>
      <c r="I2590">
        <v>400</v>
      </c>
      <c r="J2590">
        <v>10</v>
      </c>
      <c r="K2590">
        <v>10</v>
      </c>
      <c r="L2590">
        <v>100</v>
      </c>
      <c r="M2590">
        <v>1800</v>
      </c>
      <c r="N2590">
        <v>25203</v>
      </c>
      <c r="O2590">
        <v>100000</v>
      </c>
      <c r="P2590">
        <v>0</v>
      </c>
      <c r="Q2590">
        <v>0</v>
      </c>
      <c r="R2590">
        <v>0</v>
      </c>
    </row>
    <row r="2591" spans="1:18" x14ac:dyDescent="0.25">
      <c r="A2591" s="3">
        <v>45128</v>
      </c>
      <c r="B2591">
        <v>4000</v>
      </c>
      <c r="C2591">
        <v>500</v>
      </c>
      <c r="D2591">
        <v>100</v>
      </c>
      <c r="E2591">
        <v>0</v>
      </c>
      <c r="F2591">
        <v>13000</v>
      </c>
      <c r="G2591">
        <v>1000</v>
      </c>
      <c r="H2591">
        <v>2000</v>
      </c>
      <c r="I2591">
        <v>400</v>
      </c>
      <c r="J2591">
        <v>10</v>
      </c>
      <c r="K2591">
        <v>10</v>
      </c>
      <c r="L2591">
        <v>100</v>
      </c>
      <c r="M2591">
        <v>1800</v>
      </c>
      <c r="N2591">
        <v>25203</v>
      </c>
      <c r="O2591">
        <v>100000</v>
      </c>
      <c r="P2591">
        <v>0</v>
      </c>
      <c r="Q2591">
        <v>0</v>
      </c>
      <c r="R2591">
        <v>0</v>
      </c>
    </row>
    <row r="2592" spans="1:18" x14ac:dyDescent="0.25">
      <c r="A2592" s="3">
        <v>45131</v>
      </c>
      <c r="B2592">
        <v>4000</v>
      </c>
      <c r="C2592">
        <v>500</v>
      </c>
      <c r="D2592">
        <v>100</v>
      </c>
      <c r="E2592">
        <v>0</v>
      </c>
      <c r="F2592">
        <v>13000</v>
      </c>
      <c r="G2592">
        <v>1000</v>
      </c>
      <c r="H2592">
        <v>2000</v>
      </c>
      <c r="I2592">
        <v>400</v>
      </c>
      <c r="J2592">
        <v>10</v>
      </c>
      <c r="K2592">
        <v>10</v>
      </c>
      <c r="L2592">
        <v>100</v>
      </c>
      <c r="M2592">
        <v>1800</v>
      </c>
      <c r="N2592">
        <v>25203</v>
      </c>
      <c r="O2592">
        <v>100000</v>
      </c>
      <c r="P2592">
        <v>0</v>
      </c>
      <c r="Q2592">
        <v>0</v>
      </c>
      <c r="R2592">
        <v>0</v>
      </c>
    </row>
    <row r="2593" spans="1:18" x14ac:dyDescent="0.25">
      <c r="A2593" s="3">
        <v>45132</v>
      </c>
      <c r="B2593">
        <v>4000</v>
      </c>
      <c r="C2593">
        <v>500</v>
      </c>
      <c r="D2593">
        <v>100</v>
      </c>
      <c r="E2593">
        <v>0</v>
      </c>
      <c r="F2593">
        <v>13000</v>
      </c>
      <c r="G2593">
        <v>1000</v>
      </c>
      <c r="H2593">
        <v>2000</v>
      </c>
      <c r="I2593">
        <v>400</v>
      </c>
      <c r="J2593">
        <v>10</v>
      </c>
      <c r="K2593">
        <v>10</v>
      </c>
      <c r="L2593">
        <v>100</v>
      </c>
      <c r="M2593">
        <v>1800</v>
      </c>
      <c r="N2593">
        <v>25203</v>
      </c>
      <c r="O2593">
        <v>100000</v>
      </c>
      <c r="P2593">
        <v>0</v>
      </c>
      <c r="Q2593">
        <v>0</v>
      </c>
      <c r="R2593">
        <v>0</v>
      </c>
    </row>
    <row r="2594" spans="1:18" x14ac:dyDescent="0.25">
      <c r="A2594" s="3">
        <v>45133</v>
      </c>
      <c r="B2594">
        <v>4000</v>
      </c>
      <c r="C2594">
        <v>500</v>
      </c>
      <c r="D2594">
        <v>100</v>
      </c>
      <c r="E2594">
        <v>0</v>
      </c>
      <c r="F2594">
        <v>13000</v>
      </c>
      <c r="G2594">
        <v>1000</v>
      </c>
      <c r="H2594">
        <v>2000</v>
      </c>
      <c r="I2594">
        <v>400</v>
      </c>
      <c r="J2594">
        <v>10</v>
      </c>
      <c r="K2594">
        <v>10</v>
      </c>
      <c r="L2594">
        <v>100</v>
      </c>
      <c r="M2594">
        <v>1800</v>
      </c>
      <c r="N2594">
        <v>25203</v>
      </c>
      <c r="O2594">
        <v>100000</v>
      </c>
      <c r="P2594">
        <v>0</v>
      </c>
      <c r="Q2594">
        <v>0</v>
      </c>
      <c r="R2594">
        <v>0</v>
      </c>
    </row>
    <row r="2595" spans="1:18" x14ac:dyDescent="0.25">
      <c r="A2595" s="3">
        <v>45134</v>
      </c>
      <c r="B2595">
        <v>4000</v>
      </c>
      <c r="C2595">
        <v>500</v>
      </c>
      <c r="D2595">
        <v>100</v>
      </c>
      <c r="E2595">
        <v>0</v>
      </c>
      <c r="F2595">
        <v>13000</v>
      </c>
      <c r="G2595">
        <v>1000</v>
      </c>
      <c r="H2595">
        <v>2000</v>
      </c>
      <c r="I2595">
        <v>400</v>
      </c>
      <c r="J2595">
        <v>10</v>
      </c>
      <c r="K2595">
        <v>10</v>
      </c>
      <c r="L2595">
        <v>100</v>
      </c>
      <c r="M2595">
        <v>1800</v>
      </c>
      <c r="N2595">
        <v>25203</v>
      </c>
      <c r="O2595">
        <v>100000</v>
      </c>
      <c r="P2595">
        <v>0</v>
      </c>
      <c r="Q2595">
        <v>0</v>
      </c>
      <c r="R2595">
        <v>0</v>
      </c>
    </row>
    <row r="2596" spans="1:18" x14ac:dyDescent="0.25">
      <c r="A2596" s="3">
        <v>45135</v>
      </c>
      <c r="B2596">
        <v>4000</v>
      </c>
      <c r="C2596">
        <v>500</v>
      </c>
      <c r="D2596">
        <v>100</v>
      </c>
      <c r="E2596">
        <v>0</v>
      </c>
      <c r="F2596">
        <v>13000</v>
      </c>
      <c r="G2596">
        <v>1000</v>
      </c>
      <c r="H2596">
        <v>2000</v>
      </c>
      <c r="I2596">
        <v>400</v>
      </c>
      <c r="J2596">
        <v>10</v>
      </c>
      <c r="K2596">
        <v>10</v>
      </c>
      <c r="L2596">
        <v>100</v>
      </c>
      <c r="M2596">
        <v>1800</v>
      </c>
      <c r="N2596">
        <v>25203</v>
      </c>
      <c r="O2596">
        <v>100000</v>
      </c>
      <c r="P2596">
        <v>0</v>
      </c>
      <c r="Q2596">
        <v>0</v>
      </c>
      <c r="R2596">
        <v>0</v>
      </c>
    </row>
    <row r="2597" spans="1:18" x14ac:dyDescent="0.25">
      <c r="A2597" s="3">
        <v>45138</v>
      </c>
      <c r="B2597">
        <v>4000</v>
      </c>
      <c r="C2597">
        <v>500</v>
      </c>
      <c r="D2597">
        <v>100</v>
      </c>
      <c r="E2597">
        <v>0</v>
      </c>
      <c r="F2597">
        <v>13000</v>
      </c>
      <c r="G2597">
        <v>1000</v>
      </c>
      <c r="H2597">
        <v>2000</v>
      </c>
      <c r="I2597">
        <v>400</v>
      </c>
      <c r="J2597">
        <v>10</v>
      </c>
      <c r="K2597">
        <v>10</v>
      </c>
      <c r="L2597">
        <v>100</v>
      </c>
      <c r="M2597">
        <v>1800</v>
      </c>
      <c r="N2597">
        <v>25203</v>
      </c>
      <c r="O2597">
        <v>100000</v>
      </c>
      <c r="P2597">
        <v>0</v>
      </c>
      <c r="Q2597">
        <v>0</v>
      </c>
      <c r="R2597">
        <v>0</v>
      </c>
    </row>
    <row r="2598" spans="1:18" x14ac:dyDescent="0.25">
      <c r="A2598" s="3">
        <v>45139</v>
      </c>
      <c r="B2598">
        <v>4000</v>
      </c>
      <c r="C2598">
        <v>500</v>
      </c>
      <c r="D2598">
        <v>100</v>
      </c>
      <c r="E2598">
        <v>0</v>
      </c>
      <c r="F2598">
        <v>13000</v>
      </c>
      <c r="G2598">
        <v>1000</v>
      </c>
      <c r="H2598">
        <v>2000</v>
      </c>
      <c r="I2598">
        <v>400</v>
      </c>
      <c r="J2598">
        <v>10</v>
      </c>
      <c r="K2598">
        <v>10</v>
      </c>
      <c r="L2598">
        <v>100</v>
      </c>
      <c r="M2598">
        <v>1800</v>
      </c>
      <c r="N2598">
        <v>25203</v>
      </c>
      <c r="O2598">
        <v>100000</v>
      </c>
      <c r="P2598">
        <v>0</v>
      </c>
      <c r="Q2598">
        <v>0</v>
      </c>
      <c r="R2598">
        <v>0</v>
      </c>
    </row>
    <row r="2599" spans="1:18" x14ac:dyDescent="0.25">
      <c r="A2599" s="3">
        <v>45140</v>
      </c>
      <c r="B2599">
        <v>4000</v>
      </c>
      <c r="C2599">
        <v>500</v>
      </c>
      <c r="D2599">
        <v>100</v>
      </c>
      <c r="E2599">
        <v>0</v>
      </c>
      <c r="F2599">
        <v>13000</v>
      </c>
      <c r="G2599">
        <v>1000</v>
      </c>
      <c r="H2599">
        <v>2000</v>
      </c>
      <c r="I2599">
        <v>400</v>
      </c>
      <c r="J2599">
        <v>10</v>
      </c>
      <c r="K2599">
        <v>10</v>
      </c>
      <c r="L2599">
        <v>100</v>
      </c>
      <c r="M2599">
        <v>1800</v>
      </c>
      <c r="N2599">
        <v>25203</v>
      </c>
      <c r="O2599">
        <v>100000</v>
      </c>
      <c r="P2599">
        <v>0</v>
      </c>
      <c r="Q2599">
        <v>0</v>
      </c>
      <c r="R2599">
        <v>0</v>
      </c>
    </row>
    <row r="2600" spans="1:18" x14ac:dyDescent="0.25">
      <c r="A2600" s="3">
        <v>45141</v>
      </c>
      <c r="B2600">
        <v>4000</v>
      </c>
      <c r="C2600">
        <v>500</v>
      </c>
      <c r="D2600">
        <v>100</v>
      </c>
      <c r="E2600">
        <v>0</v>
      </c>
      <c r="F2600">
        <v>13000</v>
      </c>
      <c r="G2600">
        <v>1000</v>
      </c>
      <c r="H2600">
        <v>2000</v>
      </c>
      <c r="I2600">
        <v>400</v>
      </c>
      <c r="J2600">
        <v>10</v>
      </c>
      <c r="K2600">
        <v>10</v>
      </c>
      <c r="L2600">
        <v>100</v>
      </c>
      <c r="M2600">
        <v>1800</v>
      </c>
      <c r="N2600">
        <v>25203</v>
      </c>
      <c r="O2600">
        <v>100000</v>
      </c>
      <c r="P2600">
        <v>0</v>
      </c>
      <c r="Q2600">
        <v>0</v>
      </c>
      <c r="R2600">
        <v>0</v>
      </c>
    </row>
    <row r="2601" spans="1:18" x14ac:dyDescent="0.25">
      <c r="A2601" s="3">
        <v>45142</v>
      </c>
      <c r="B2601">
        <v>4000</v>
      </c>
      <c r="C2601">
        <v>500</v>
      </c>
      <c r="D2601">
        <v>100</v>
      </c>
      <c r="E2601">
        <v>0</v>
      </c>
      <c r="F2601">
        <v>13000</v>
      </c>
      <c r="G2601">
        <v>1000</v>
      </c>
      <c r="H2601">
        <v>2000</v>
      </c>
      <c r="I2601">
        <v>400</v>
      </c>
      <c r="J2601">
        <v>10</v>
      </c>
      <c r="K2601">
        <v>10</v>
      </c>
      <c r="L2601">
        <v>100</v>
      </c>
      <c r="M2601">
        <v>1800</v>
      </c>
      <c r="N2601">
        <v>25203</v>
      </c>
      <c r="O2601">
        <v>100000</v>
      </c>
      <c r="P2601">
        <v>0</v>
      </c>
      <c r="Q2601">
        <v>0</v>
      </c>
      <c r="R2601">
        <v>0</v>
      </c>
    </row>
    <row r="2602" spans="1:18" x14ac:dyDescent="0.25">
      <c r="A2602" s="3">
        <v>45145</v>
      </c>
      <c r="B2602">
        <v>4000</v>
      </c>
      <c r="C2602">
        <v>500</v>
      </c>
      <c r="D2602">
        <v>100</v>
      </c>
      <c r="E2602">
        <v>0</v>
      </c>
      <c r="F2602">
        <v>13000</v>
      </c>
      <c r="G2602">
        <v>1000</v>
      </c>
      <c r="H2602">
        <v>2000</v>
      </c>
      <c r="I2602">
        <v>400</v>
      </c>
      <c r="J2602">
        <v>10</v>
      </c>
      <c r="K2602">
        <v>10</v>
      </c>
      <c r="L2602">
        <v>100</v>
      </c>
      <c r="M2602">
        <v>1800</v>
      </c>
      <c r="N2602">
        <v>25203</v>
      </c>
      <c r="O2602">
        <v>100000</v>
      </c>
      <c r="P2602">
        <v>0</v>
      </c>
      <c r="Q2602">
        <v>0</v>
      </c>
      <c r="R2602">
        <v>0</v>
      </c>
    </row>
    <row r="2603" spans="1:18" x14ac:dyDescent="0.25">
      <c r="A2603" s="3">
        <v>45146</v>
      </c>
      <c r="B2603">
        <v>4000</v>
      </c>
      <c r="C2603">
        <v>500</v>
      </c>
      <c r="D2603">
        <v>100</v>
      </c>
      <c r="E2603">
        <v>0</v>
      </c>
      <c r="F2603">
        <v>13000</v>
      </c>
      <c r="G2603">
        <v>1000</v>
      </c>
      <c r="H2603">
        <v>2000</v>
      </c>
      <c r="I2603">
        <v>400</v>
      </c>
      <c r="J2603">
        <v>10</v>
      </c>
      <c r="K2603">
        <v>10</v>
      </c>
      <c r="L2603">
        <v>100</v>
      </c>
      <c r="M2603">
        <v>1800</v>
      </c>
      <c r="N2603">
        <v>25203</v>
      </c>
      <c r="O2603">
        <v>100000</v>
      </c>
      <c r="P2603">
        <v>0</v>
      </c>
      <c r="Q2603">
        <v>0</v>
      </c>
      <c r="R2603">
        <v>0</v>
      </c>
    </row>
    <row r="2604" spans="1:18" x14ac:dyDescent="0.25">
      <c r="A2604" s="3">
        <v>45147</v>
      </c>
      <c r="B2604">
        <v>4000</v>
      </c>
      <c r="C2604">
        <v>500</v>
      </c>
      <c r="D2604">
        <v>100</v>
      </c>
      <c r="E2604">
        <v>0</v>
      </c>
      <c r="F2604">
        <v>13000</v>
      </c>
      <c r="G2604">
        <v>1000</v>
      </c>
      <c r="H2604">
        <v>2000</v>
      </c>
      <c r="I2604">
        <v>400</v>
      </c>
      <c r="J2604">
        <v>10</v>
      </c>
      <c r="K2604">
        <v>10</v>
      </c>
      <c r="L2604">
        <v>100</v>
      </c>
      <c r="M2604">
        <v>1800</v>
      </c>
      <c r="N2604">
        <v>25203</v>
      </c>
      <c r="O2604">
        <v>100000</v>
      </c>
      <c r="P2604">
        <v>0</v>
      </c>
      <c r="Q2604">
        <v>0</v>
      </c>
      <c r="R2604">
        <v>0</v>
      </c>
    </row>
    <row r="2605" spans="1:18" x14ac:dyDescent="0.25">
      <c r="A2605" s="3">
        <v>45148</v>
      </c>
      <c r="B2605">
        <v>4000</v>
      </c>
      <c r="C2605">
        <v>500</v>
      </c>
      <c r="D2605">
        <v>100</v>
      </c>
      <c r="E2605">
        <v>0</v>
      </c>
      <c r="F2605">
        <v>13000</v>
      </c>
      <c r="G2605">
        <v>1000</v>
      </c>
      <c r="H2605">
        <v>2000</v>
      </c>
      <c r="I2605">
        <v>400</v>
      </c>
      <c r="J2605">
        <v>10</v>
      </c>
      <c r="K2605">
        <v>10</v>
      </c>
      <c r="L2605">
        <v>100</v>
      </c>
      <c r="M2605">
        <v>1800</v>
      </c>
      <c r="N2605">
        <v>25203</v>
      </c>
      <c r="O2605">
        <v>100000</v>
      </c>
      <c r="P2605">
        <v>0</v>
      </c>
      <c r="Q2605">
        <v>0</v>
      </c>
      <c r="R2605">
        <v>0</v>
      </c>
    </row>
    <row r="2606" spans="1:18" x14ac:dyDescent="0.25">
      <c r="A2606" s="3">
        <v>45149</v>
      </c>
      <c r="B2606">
        <v>4000</v>
      </c>
      <c r="C2606">
        <v>500</v>
      </c>
      <c r="D2606">
        <v>100</v>
      </c>
      <c r="E2606">
        <v>0</v>
      </c>
      <c r="F2606">
        <v>13000</v>
      </c>
      <c r="G2606">
        <v>1000</v>
      </c>
      <c r="H2606">
        <v>2000</v>
      </c>
      <c r="I2606">
        <v>400</v>
      </c>
      <c r="J2606">
        <v>10</v>
      </c>
      <c r="K2606">
        <v>10</v>
      </c>
      <c r="L2606">
        <v>100</v>
      </c>
      <c r="M2606">
        <v>1800</v>
      </c>
      <c r="N2606">
        <v>25203</v>
      </c>
      <c r="O2606">
        <v>100000</v>
      </c>
      <c r="P2606">
        <v>0</v>
      </c>
      <c r="Q2606">
        <v>0</v>
      </c>
      <c r="R2606">
        <v>0</v>
      </c>
    </row>
    <row r="2607" spans="1:18" x14ac:dyDescent="0.25">
      <c r="A2607" s="3">
        <v>45152</v>
      </c>
      <c r="B2607">
        <v>4000</v>
      </c>
      <c r="C2607">
        <v>500</v>
      </c>
      <c r="D2607">
        <v>100</v>
      </c>
      <c r="E2607">
        <v>0</v>
      </c>
      <c r="F2607">
        <v>13000</v>
      </c>
      <c r="G2607">
        <v>1000</v>
      </c>
      <c r="H2607">
        <v>2000</v>
      </c>
      <c r="I2607">
        <v>400</v>
      </c>
      <c r="J2607">
        <v>10</v>
      </c>
      <c r="K2607">
        <v>10</v>
      </c>
      <c r="L2607">
        <v>100</v>
      </c>
      <c r="M2607">
        <v>1800</v>
      </c>
      <c r="N2607">
        <v>25203</v>
      </c>
      <c r="O2607">
        <v>100000</v>
      </c>
      <c r="P2607">
        <v>0</v>
      </c>
      <c r="Q2607">
        <v>0</v>
      </c>
      <c r="R2607">
        <v>0</v>
      </c>
    </row>
    <row r="2608" spans="1:18" x14ac:dyDescent="0.25">
      <c r="A2608" s="3">
        <v>45153</v>
      </c>
      <c r="B2608">
        <v>4000</v>
      </c>
      <c r="C2608">
        <v>500</v>
      </c>
      <c r="D2608">
        <v>100</v>
      </c>
      <c r="E2608">
        <v>0</v>
      </c>
      <c r="F2608">
        <v>13000</v>
      </c>
      <c r="G2608">
        <v>1000</v>
      </c>
      <c r="H2608">
        <v>2000</v>
      </c>
      <c r="I2608">
        <v>400</v>
      </c>
      <c r="J2608">
        <v>10</v>
      </c>
      <c r="K2608">
        <v>10</v>
      </c>
      <c r="L2608">
        <v>100</v>
      </c>
      <c r="M2608">
        <v>1800</v>
      </c>
      <c r="N2608">
        <v>25203</v>
      </c>
      <c r="O2608">
        <v>100000</v>
      </c>
      <c r="P2608">
        <v>0</v>
      </c>
      <c r="Q2608">
        <v>0</v>
      </c>
      <c r="R2608">
        <v>0</v>
      </c>
    </row>
    <row r="2609" spans="1:18" x14ac:dyDescent="0.25">
      <c r="A2609" s="3">
        <v>45154</v>
      </c>
      <c r="B2609">
        <v>4000</v>
      </c>
      <c r="C2609">
        <v>500</v>
      </c>
      <c r="D2609">
        <v>100</v>
      </c>
      <c r="E2609">
        <v>0</v>
      </c>
      <c r="F2609">
        <v>13000</v>
      </c>
      <c r="G2609">
        <v>1000</v>
      </c>
      <c r="H2609">
        <v>2000</v>
      </c>
      <c r="I2609">
        <v>400</v>
      </c>
      <c r="J2609">
        <v>10</v>
      </c>
      <c r="K2609">
        <v>10</v>
      </c>
      <c r="L2609">
        <v>100</v>
      </c>
      <c r="M2609">
        <v>1800</v>
      </c>
      <c r="N2609">
        <v>25203</v>
      </c>
      <c r="O2609">
        <v>100000</v>
      </c>
      <c r="P2609">
        <v>0</v>
      </c>
      <c r="Q2609">
        <v>0</v>
      </c>
      <c r="R2609">
        <v>0</v>
      </c>
    </row>
    <row r="2610" spans="1:18" x14ac:dyDescent="0.25">
      <c r="A2610" s="3">
        <v>45155</v>
      </c>
      <c r="B2610">
        <v>4000</v>
      </c>
      <c r="C2610">
        <v>500</v>
      </c>
      <c r="D2610">
        <v>100</v>
      </c>
      <c r="E2610">
        <v>0</v>
      </c>
      <c r="F2610">
        <v>13000</v>
      </c>
      <c r="G2610">
        <v>1000</v>
      </c>
      <c r="H2610">
        <v>2000</v>
      </c>
      <c r="I2610">
        <v>400</v>
      </c>
      <c r="J2610">
        <v>10</v>
      </c>
      <c r="K2610">
        <v>10</v>
      </c>
      <c r="L2610">
        <v>100</v>
      </c>
      <c r="M2610">
        <v>1800</v>
      </c>
      <c r="N2610">
        <v>25203</v>
      </c>
      <c r="O2610">
        <v>100000</v>
      </c>
      <c r="P2610">
        <v>0</v>
      </c>
      <c r="Q2610">
        <v>0</v>
      </c>
      <c r="R2610">
        <v>0</v>
      </c>
    </row>
    <row r="2611" spans="1:18" x14ac:dyDescent="0.25">
      <c r="A2611" s="3">
        <v>45156</v>
      </c>
      <c r="B2611">
        <v>4000</v>
      </c>
      <c r="C2611">
        <v>500</v>
      </c>
      <c r="D2611">
        <v>100</v>
      </c>
      <c r="E2611">
        <v>0</v>
      </c>
      <c r="F2611">
        <v>13000</v>
      </c>
      <c r="G2611">
        <v>1000</v>
      </c>
      <c r="H2611">
        <v>2000</v>
      </c>
      <c r="I2611">
        <v>400</v>
      </c>
      <c r="J2611">
        <v>10</v>
      </c>
      <c r="K2611">
        <v>10</v>
      </c>
      <c r="L2611">
        <v>100</v>
      </c>
      <c r="M2611">
        <v>1800</v>
      </c>
      <c r="N2611">
        <v>25203</v>
      </c>
      <c r="O2611">
        <v>100000</v>
      </c>
      <c r="P2611">
        <v>0</v>
      </c>
      <c r="Q2611">
        <v>0</v>
      </c>
      <c r="R2611">
        <v>0</v>
      </c>
    </row>
    <row r="2612" spans="1:18" x14ac:dyDescent="0.25">
      <c r="A2612" s="3">
        <v>45159</v>
      </c>
      <c r="B2612">
        <v>4000</v>
      </c>
      <c r="C2612">
        <v>500</v>
      </c>
      <c r="D2612">
        <v>100</v>
      </c>
      <c r="E2612">
        <v>0</v>
      </c>
      <c r="F2612">
        <v>13000</v>
      </c>
      <c r="G2612">
        <v>1000</v>
      </c>
      <c r="H2612">
        <v>2000</v>
      </c>
      <c r="I2612">
        <v>400</v>
      </c>
      <c r="J2612">
        <v>10</v>
      </c>
      <c r="K2612">
        <v>10</v>
      </c>
      <c r="L2612">
        <v>100</v>
      </c>
      <c r="M2612">
        <v>1800</v>
      </c>
      <c r="N2612">
        <v>25203</v>
      </c>
      <c r="O2612">
        <v>100000</v>
      </c>
      <c r="P2612">
        <v>0</v>
      </c>
      <c r="Q2612">
        <v>0</v>
      </c>
      <c r="R2612">
        <v>0</v>
      </c>
    </row>
    <row r="2613" spans="1:18" x14ac:dyDescent="0.25">
      <c r="A2613" s="3">
        <v>45160</v>
      </c>
      <c r="B2613">
        <v>4000</v>
      </c>
      <c r="C2613">
        <v>500</v>
      </c>
      <c r="D2613">
        <v>100</v>
      </c>
      <c r="E2613">
        <v>0</v>
      </c>
      <c r="F2613">
        <v>13000</v>
      </c>
      <c r="G2613">
        <v>1000</v>
      </c>
      <c r="H2613">
        <v>2000</v>
      </c>
      <c r="I2613">
        <v>400</v>
      </c>
      <c r="J2613">
        <v>10</v>
      </c>
      <c r="K2613">
        <v>10</v>
      </c>
      <c r="L2613">
        <v>100</v>
      </c>
      <c r="M2613">
        <v>1800</v>
      </c>
      <c r="N2613">
        <v>25203</v>
      </c>
      <c r="O2613">
        <v>100000</v>
      </c>
      <c r="P2613">
        <v>0</v>
      </c>
      <c r="Q2613">
        <v>0</v>
      </c>
      <c r="R2613">
        <v>0</v>
      </c>
    </row>
    <row r="2614" spans="1:18" x14ac:dyDescent="0.25">
      <c r="A2614" s="3">
        <v>45161</v>
      </c>
      <c r="B2614">
        <v>4000</v>
      </c>
      <c r="C2614">
        <v>500</v>
      </c>
      <c r="D2614">
        <v>100</v>
      </c>
      <c r="E2614">
        <v>0</v>
      </c>
      <c r="F2614">
        <v>13000</v>
      </c>
      <c r="G2614">
        <v>1000</v>
      </c>
      <c r="H2614">
        <v>2000</v>
      </c>
      <c r="I2614">
        <v>400</v>
      </c>
      <c r="J2614">
        <v>10</v>
      </c>
      <c r="K2614">
        <v>10</v>
      </c>
      <c r="L2614">
        <v>100</v>
      </c>
      <c r="M2614">
        <v>1800</v>
      </c>
      <c r="N2614">
        <v>25203</v>
      </c>
      <c r="O2614">
        <v>100000</v>
      </c>
      <c r="P2614">
        <v>0</v>
      </c>
      <c r="Q2614">
        <v>0</v>
      </c>
      <c r="R2614">
        <v>0</v>
      </c>
    </row>
    <row r="2615" spans="1:18" x14ac:dyDescent="0.25">
      <c r="A2615" s="3">
        <v>45162</v>
      </c>
      <c r="B2615">
        <v>4000</v>
      </c>
      <c r="C2615">
        <v>500</v>
      </c>
      <c r="D2615">
        <v>100</v>
      </c>
      <c r="E2615">
        <v>0</v>
      </c>
      <c r="F2615">
        <v>13000</v>
      </c>
      <c r="G2615">
        <v>1000</v>
      </c>
      <c r="H2615">
        <v>2000</v>
      </c>
      <c r="I2615">
        <v>400</v>
      </c>
      <c r="J2615">
        <v>10</v>
      </c>
      <c r="K2615">
        <v>10</v>
      </c>
      <c r="L2615">
        <v>100</v>
      </c>
      <c r="M2615">
        <v>1800</v>
      </c>
      <c r="N2615">
        <v>25203</v>
      </c>
      <c r="O2615">
        <v>100000</v>
      </c>
      <c r="P2615">
        <v>0</v>
      </c>
      <c r="Q2615">
        <v>0</v>
      </c>
      <c r="R2615">
        <v>0</v>
      </c>
    </row>
    <row r="2616" spans="1:18" x14ac:dyDescent="0.25">
      <c r="A2616" s="3">
        <v>45163</v>
      </c>
      <c r="B2616">
        <v>4000</v>
      </c>
      <c r="C2616">
        <v>500</v>
      </c>
      <c r="D2616">
        <v>100</v>
      </c>
      <c r="E2616">
        <v>0</v>
      </c>
      <c r="F2616">
        <v>13000</v>
      </c>
      <c r="G2616">
        <v>1000</v>
      </c>
      <c r="H2616">
        <v>2000</v>
      </c>
      <c r="I2616">
        <v>400</v>
      </c>
      <c r="J2616">
        <v>10</v>
      </c>
      <c r="K2616">
        <v>10</v>
      </c>
      <c r="L2616">
        <v>100</v>
      </c>
      <c r="M2616">
        <v>1800</v>
      </c>
      <c r="N2616">
        <v>25203</v>
      </c>
      <c r="O2616">
        <v>100000</v>
      </c>
      <c r="P2616">
        <v>0</v>
      </c>
      <c r="Q2616">
        <v>0</v>
      </c>
      <c r="R2616">
        <v>0</v>
      </c>
    </row>
    <row r="2617" spans="1:18" x14ac:dyDescent="0.25">
      <c r="A2617" s="3">
        <v>45166</v>
      </c>
      <c r="B2617">
        <v>4000</v>
      </c>
      <c r="C2617">
        <v>500</v>
      </c>
      <c r="D2617">
        <v>100</v>
      </c>
      <c r="E2617">
        <v>0</v>
      </c>
      <c r="F2617">
        <v>13000</v>
      </c>
      <c r="G2617">
        <v>1000</v>
      </c>
      <c r="H2617">
        <v>2000</v>
      </c>
      <c r="I2617">
        <v>400</v>
      </c>
      <c r="J2617">
        <v>10</v>
      </c>
      <c r="K2617">
        <v>10</v>
      </c>
      <c r="L2617">
        <v>100</v>
      </c>
      <c r="M2617">
        <v>1800</v>
      </c>
      <c r="N2617">
        <v>25203</v>
      </c>
      <c r="O2617">
        <v>100000</v>
      </c>
      <c r="P2617">
        <v>0</v>
      </c>
      <c r="Q2617">
        <v>0</v>
      </c>
      <c r="R2617">
        <v>0</v>
      </c>
    </row>
    <row r="2618" spans="1:18" x14ac:dyDescent="0.25">
      <c r="A2618" s="3">
        <v>45167</v>
      </c>
      <c r="B2618">
        <v>4000</v>
      </c>
      <c r="C2618">
        <v>500</v>
      </c>
      <c r="D2618">
        <v>100</v>
      </c>
      <c r="E2618">
        <v>0</v>
      </c>
      <c r="F2618">
        <v>13000</v>
      </c>
      <c r="G2618">
        <v>1000</v>
      </c>
      <c r="H2618">
        <v>2000</v>
      </c>
      <c r="I2618">
        <v>400</v>
      </c>
      <c r="J2618">
        <v>10</v>
      </c>
      <c r="K2618">
        <v>10</v>
      </c>
      <c r="L2618">
        <v>100</v>
      </c>
      <c r="M2618">
        <v>1800</v>
      </c>
      <c r="N2618">
        <v>25203</v>
      </c>
      <c r="O2618">
        <v>100000</v>
      </c>
      <c r="P2618">
        <v>0</v>
      </c>
      <c r="Q2618">
        <v>0</v>
      </c>
      <c r="R2618">
        <v>0</v>
      </c>
    </row>
    <row r="2619" spans="1:18" x14ac:dyDescent="0.25">
      <c r="A2619" s="3">
        <v>45168</v>
      </c>
      <c r="B2619">
        <v>4000</v>
      </c>
      <c r="C2619">
        <v>500</v>
      </c>
      <c r="D2619">
        <v>100</v>
      </c>
      <c r="E2619">
        <v>0</v>
      </c>
      <c r="F2619">
        <v>13000</v>
      </c>
      <c r="G2619">
        <v>1000</v>
      </c>
      <c r="H2619">
        <v>2000</v>
      </c>
      <c r="I2619">
        <v>400</v>
      </c>
      <c r="J2619">
        <v>10</v>
      </c>
      <c r="K2619">
        <v>10</v>
      </c>
      <c r="L2619">
        <v>100</v>
      </c>
      <c r="M2619">
        <v>1800</v>
      </c>
      <c r="N2619">
        <v>25203</v>
      </c>
      <c r="O2619">
        <v>100000</v>
      </c>
      <c r="P2619">
        <v>0</v>
      </c>
      <c r="Q2619">
        <v>0</v>
      </c>
      <c r="R2619">
        <v>0</v>
      </c>
    </row>
    <row r="2620" spans="1:18" x14ac:dyDescent="0.25">
      <c r="A2620" s="3">
        <v>45169</v>
      </c>
      <c r="B2620">
        <v>4000</v>
      </c>
      <c r="C2620">
        <v>500</v>
      </c>
      <c r="D2620">
        <v>100</v>
      </c>
      <c r="E2620">
        <v>0</v>
      </c>
      <c r="F2620">
        <v>13000</v>
      </c>
      <c r="G2620">
        <v>1000</v>
      </c>
      <c r="H2620">
        <v>2000</v>
      </c>
      <c r="I2620">
        <v>400</v>
      </c>
      <c r="J2620">
        <v>10</v>
      </c>
      <c r="K2620">
        <v>10</v>
      </c>
      <c r="L2620">
        <v>100</v>
      </c>
      <c r="M2620">
        <v>1800</v>
      </c>
      <c r="N2620">
        <v>25203</v>
      </c>
      <c r="O2620">
        <v>100000</v>
      </c>
      <c r="P2620">
        <v>0</v>
      </c>
      <c r="Q2620">
        <v>0</v>
      </c>
      <c r="R2620">
        <v>0</v>
      </c>
    </row>
    <row r="2621" spans="1:18" x14ac:dyDescent="0.25">
      <c r="A2621" s="3">
        <v>45170</v>
      </c>
      <c r="B2621">
        <v>4000</v>
      </c>
      <c r="C2621">
        <v>500</v>
      </c>
      <c r="D2621">
        <v>100</v>
      </c>
      <c r="E2621">
        <v>0</v>
      </c>
      <c r="F2621">
        <v>13000</v>
      </c>
      <c r="G2621">
        <v>1000</v>
      </c>
      <c r="H2621">
        <v>2000</v>
      </c>
      <c r="I2621">
        <v>400</v>
      </c>
      <c r="J2621">
        <v>10</v>
      </c>
      <c r="K2621">
        <v>10</v>
      </c>
      <c r="L2621">
        <v>100</v>
      </c>
      <c r="M2621">
        <v>1800</v>
      </c>
      <c r="N2621">
        <v>25203</v>
      </c>
      <c r="O2621">
        <v>100000</v>
      </c>
      <c r="P2621">
        <v>0</v>
      </c>
      <c r="Q2621">
        <v>0</v>
      </c>
      <c r="R2621">
        <v>0</v>
      </c>
    </row>
    <row r="2622" spans="1:18" x14ac:dyDescent="0.25">
      <c r="A2622" s="3">
        <v>45173</v>
      </c>
      <c r="B2622">
        <v>4000</v>
      </c>
      <c r="C2622">
        <v>500</v>
      </c>
      <c r="D2622">
        <v>100</v>
      </c>
      <c r="E2622">
        <v>0</v>
      </c>
      <c r="F2622">
        <v>13000</v>
      </c>
      <c r="G2622">
        <v>1000</v>
      </c>
      <c r="H2622">
        <v>2000</v>
      </c>
      <c r="I2622">
        <v>400</v>
      </c>
      <c r="J2622">
        <v>10</v>
      </c>
      <c r="K2622">
        <v>10</v>
      </c>
      <c r="L2622">
        <v>100</v>
      </c>
      <c r="M2622">
        <v>1800</v>
      </c>
      <c r="N2622">
        <v>25203</v>
      </c>
      <c r="O2622">
        <v>100000</v>
      </c>
      <c r="P2622">
        <v>0</v>
      </c>
      <c r="Q2622">
        <v>0</v>
      </c>
      <c r="R2622">
        <v>0</v>
      </c>
    </row>
    <row r="2623" spans="1:18" x14ac:dyDescent="0.25">
      <c r="A2623" s="3">
        <v>45174</v>
      </c>
      <c r="B2623">
        <v>4000</v>
      </c>
      <c r="C2623">
        <v>500</v>
      </c>
      <c r="D2623">
        <v>100</v>
      </c>
      <c r="E2623">
        <v>0</v>
      </c>
      <c r="F2623">
        <v>13000</v>
      </c>
      <c r="G2623">
        <v>1000</v>
      </c>
      <c r="H2623">
        <v>2000</v>
      </c>
      <c r="I2623">
        <v>400</v>
      </c>
      <c r="J2623">
        <v>10</v>
      </c>
      <c r="K2623">
        <v>10</v>
      </c>
      <c r="L2623">
        <v>100</v>
      </c>
      <c r="M2623">
        <v>1800</v>
      </c>
      <c r="N2623">
        <v>25203</v>
      </c>
      <c r="O2623">
        <v>100000</v>
      </c>
      <c r="P2623">
        <v>0</v>
      </c>
      <c r="Q2623">
        <v>0</v>
      </c>
      <c r="R2623">
        <v>0</v>
      </c>
    </row>
    <row r="2624" spans="1:18" x14ac:dyDescent="0.25">
      <c r="A2624" s="3">
        <v>45175</v>
      </c>
      <c r="B2624">
        <v>4000</v>
      </c>
      <c r="C2624">
        <v>500</v>
      </c>
      <c r="D2624">
        <v>100</v>
      </c>
      <c r="E2624">
        <v>0</v>
      </c>
      <c r="F2624">
        <v>13000</v>
      </c>
      <c r="G2624">
        <v>1000</v>
      </c>
      <c r="H2624">
        <v>2000</v>
      </c>
      <c r="I2624">
        <v>400</v>
      </c>
      <c r="J2624">
        <v>10</v>
      </c>
      <c r="K2624">
        <v>10</v>
      </c>
      <c r="L2624">
        <v>100</v>
      </c>
      <c r="M2624">
        <v>1800</v>
      </c>
      <c r="N2624">
        <v>25203</v>
      </c>
      <c r="O2624">
        <v>100000</v>
      </c>
      <c r="P2624">
        <v>0</v>
      </c>
      <c r="Q2624">
        <v>0</v>
      </c>
      <c r="R2624">
        <v>0</v>
      </c>
    </row>
    <row r="2625" spans="1:18" x14ac:dyDescent="0.25">
      <c r="A2625" s="3">
        <v>45176</v>
      </c>
      <c r="B2625">
        <v>4000</v>
      </c>
      <c r="C2625">
        <v>500</v>
      </c>
      <c r="D2625">
        <v>100</v>
      </c>
      <c r="E2625">
        <v>0</v>
      </c>
      <c r="F2625">
        <v>13000</v>
      </c>
      <c r="G2625">
        <v>1000</v>
      </c>
      <c r="H2625">
        <v>2000</v>
      </c>
      <c r="I2625">
        <v>400</v>
      </c>
      <c r="J2625">
        <v>10</v>
      </c>
      <c r="K2625">
        <v>10</v>
      </c>
      <c r="L2625">
        <v>100</v>
      </c>
      <c r="M2625">
        <v>1800</v>
      </c>
      <c r="N2625">
        <v>25203</v>
      </c>
      <c r="O2625">
        <v>100000</v>
      </c>
      <c r="P2625">
        <v>0</v>
      </c>
      <c r="Q2625">
        <v>0</v>
      </c>
      <c r="R2625">
        <v>0</v>
      </c>
    </row>
    <row r="2626" spans="1:18" x14ac:dyDescent="0.25">
      <c r="A2626" s="3">
        <v>45177</v>
      </c>
      <c r="B2626">
        <v>4000</v>
      </c>
      <c r="C2626">
        <v>500</v>
      </c>
      <c r="D2626">
        <v>100</v>
      </c>
      <c r="E2626">
        <v>0</v>
      </c>
      <c r="F2626">
        <v>13000</v>
      </c>
      <c r="G2626">
        <v>1000</v>
      </c>
      <c r="H2626">
        <v>2000</v>
      </c>
      <c r="I2626">
        <v>400</v>
      </c>
      <c r="J2626">
        <v>10</v>
      </c>
      <c r="K2626">
        <v>10</v>
      </c>
      <c r="L2626">
        <v>100</v>
      </c>
      <c r="M2626">
        <v>1800</v>
      </c>
      <c r="N2626">
        <v>25203</v>
      </c>
      <c r="O2626">
        <v>100000</v>
      </c>
      <c r="P2626">
        <v>0</v>
      </c>
      <c r="Q2626">
        <v>0</v>
      </c>
      <c r="R2626">
        <v>0</v>
      </c>
    </row>
    <row r="2627" spans="1:18" x14ac:dyDescent="0.25">
      <c r="A2627" s="3">
        <v>45180</v>
      </c>
      <c r="B2627">
        <v>4000</v>
      </c>
      <c r="C2627">
        <v>500</v>
      </c>
      <c r="D2627">
        <v>100</v>
      </c>
      <c r="E2627">
        <v>0</v>
      </c>
      <c r="F2627">
        <v>13000</v>
      </c>
      <c r="G2627">
        <v>1000</v>
      </c>
      <c r="H2627">
        <v>2000</v>
      </c>
      <c r="I2627">
        <v>400</v>
      </c>
      <c r="J2627">
        <v>10</v>
      </c>
      <c r="K2627">
        <v>10</v>
      </c>
      <c r="L2627">
        <v>100</v>
      </c>
      <c r="M2627">
        <v>1800</v>
      </c>
      <c r="N2627">
        <v>25203</v>
      </c>
      <c r="O2627">
        <v>100000</v>
      </c>
      <c r="P2627">
        <v>0</v>
      </c>
      <c r="Q2627">
        <v>0</v>
      </c>
      <c r="R2627">
        <v>0</v>
      </c>
    </row>
    <row r="2628" spans="1:18" x14ac:dyDescent="0.25">
      <c r="A2628" s="3">
        <v>45181</v>
      </c>
      <c r="B2628">
        <v>4000</v>
      </c>
      <c r="C2628">
        <v>500</v>
      </c>
      <c r="D2628">
        <v>100</v>
      </c>
      <c r="E2628">
        <v>0</v>
      </c>
      <c r="F2628">
        <v>13000</v>
      </c>
      <c r="G2628">
        <v>1000</v>
      </c>
      <c r="H2628">
        <v>2000</v>
      </c>
      <c r="I2628">
        <v>400</v>
      </c>
      <c r="J2628">
        <v>10</v>
      </c>
      <c r="K2628">
        <v>10</v>
      </c>
      <c r="L2628">
        <v>100</v>
      </c>
      <c r="M2628">
        <v>1800</v>
      </c>
      <c r="N2628">
        <v>25203</v>
      </c>
      <c r="O2628">
        <v>100000</v>
      </c>
      <c r="P2628">
        <v>0</v>
      </c>
      <c r="Q2628">
        <v>0</v>
      </c>
      <c r="R2628">
        <v>0</v>
      </c>
    </row>
    <row r="2629" spans="1:18" x14ac:dyDescent="0.25">
      <c r="A2629" s="3">
        <v>45182</v>
      </c>
      <c r="B2629">
        <v>4000</v>
      </c>
      <c r="C2629">
        <v>500</v>
      </c>
      <c r="D2629">
        <v>100</v>
      </c>
      <c r="E2629">
        <v>0</v>
      </c>
      <c r="F2629">
        <v>13000</v>
      </c>
      <c r="G2629">
        <v>1000</v>
      </c>
      <c r="H2629">
        <v>2000</v>
      </c>
      <c r="I2629">
        <v>400</v>
      </c>
      <c r="J2629">
        <v>10</v>
      </c>
      <c r="K2629">
        <v>10</v>
      </c>
      <c r="L2629">
        <v>100</v>
      </c>
      <c r="M2629">
        <v>1800</v>
      </c>
      <c r="N2629">
        <v>25203</v>
      </c>
      <c r="O2629">
        <v>100000</v>
      </c>
      <c r="P2629">
        <v>0</v>
      </c>
      <c r="Q2629">
        <v>0</v>
      </c>
      <c r="R2629">
        <v>0</v>
      </c>
    </row>
    <row r="2630" spans="1:18" x14ac:dyDescent="0.25">
      <c r="A2630" s="3">
        <v>45183</v>
      </c>
      <c r="B2630">
        <v>4000</v>
      </c>
      <c r="C2630">
        <v>500</v>
      </c>
      <c r="D2630">
        <v>100</v>
      </c>
      <c r="E2630">
        <v>0</v>
      </c>
      <c r="F2630">
        <v>13000</v>
      </c>
      <c r="G2630">
        <v>1000</v>
      </c>
      <c r="H2630">
        <v>2000</v>
      </c>
      <c r="I2630">
        <v>400</v>
      </c>
      <c r="J2630">
        <v>10</v>
      </c>
      <c r="K2630">
        <v>10</v>
      </c>
      <c r="L2630">
        <v>100</v>
      </c>
      <c r="M2630">
        <v>1800</v>
      </c>
      <c r="N2630">
        <v>25203</v>
      </c>
      <c r="O2630">
        <v>100000</v>
      </c>
      <c r="P2630">
        <v>0</v>
      </c>
      <c r="Q2630">
        <v>0</v>
      </c>
      <c r="R2630">
        <v>0</v>
      </c>
    </row>
    <row r="2631" spans="1:18" x14ac:dyDescent="0.25">
      <c r="A2631" s="3">
        <v>45184</v>
      </c>
      <c r="B2631">
        <v>4000</v>
      </c>
      <c r="C2631">
        <v>500</v>
      </c>
      <c r="D2631">
        <v>100</v>
      </c>
      <c r="E2631">
        <v>0</v>
      </c>
      <c r="F2631">
        <v>13000</v>
      </c>
      <c r="G2631">
        <v>1000</v>
      </c>
      <c r="H2631">
        <v>2000</v>
      </c>
      <c r="I2631">
        <v>400</v>
      </c>
      <c r="J2631">
        <v>10</v>
      </c>
      <c r="K2631">
        <v>10</v>
      </c>
      <c r="L2631">
        <v>100</v>
      </c>
      <c r="M2631">
        <v>1800</v>
      </c>
      <c r="N2631">
        <v>25203</v>
      </c>
      <c r="O2631">
        <v>100000</v>
      </c>
      <c r="P2631">
        <v>0</v>
      </c>
      <c r="Q2631">
        <v>0</v>
      </c>
      <c r="R2631">
        <v>0</v>
      </c>
    </row>
    <row r="2632" spans="1:18" x14ac:dyDescent="0.25">
      <c r="A2632" s="3">
        <v>45187</v>
      </c>
      <c r="B2632">
        <v>4000</v>
      </c>
      <c r="C2632">
        <v>500</v>
      </c>
      <c r="D2632">
        <v>100</v>
      </c>
      <c r="E2632">
        <v>0</v>
      </c>
      <c r="F2632">
        <v>13000</v>
      </c>
      <c r="G2632">
        <v>1000</v>
      </c>
      <c r="H2632">
        <v>2000</v>
      </c>
      <c r="I2632">
        <v>400</v>
      </c>
      <c r="J2632">
        <v>10</v>
      </c>
      <c r="K2632">
        <v>10</v>
      </c>
      <c r="L2632">
        <v>100</v>
      </c>
      <c r="M2632">
        <v>1800</v>
      </c>
      <c r="N2632">
        <v>25203</v>
      </c>
      <c r="O2632">
        <v>100000</v>
      </c>
      <c r="P2632">
        <v>0</v>
      </c>
      <c r="Q2632">
        <v>0</v>
      </c>
      <c r="R2632">
        <v>0</v>
      </c>
    </row>
    <row r="2633" spans="1:18" x14ac:dyDescent="0.25">
      <c r="A2633" s="3">
        <v>45188</v>
      </c>
      <c r="B2633">
        <v>4000</v>
      </c>
      <c r="C2633">
        <v>500</v>
      </c>
      <c r="D2633">
        <v>100</v>
      </c>
      <c r="E2633">
        <v>0</v>
      </c>
      <c r="F2633">
        <v>13000</v>
      </c>
      <c r="G2633">
        <v>1000</v>
      </c>
      <c r="H2633">
        <v>2000</v>
      </c>
      <c r="I2633">
        <v>400</v>
      </c>
      <c r="J2633">
        <v>10</v>
      </c>
      <c r="K2633">
        <v>10</v>
      </c>
      <c r="L2633">
        <v>100</v>
      </c>
      <c r="M2633">
        <v>1800</v>
      </c>
      <c r="N2633">
        <v>25203</v>
      </c>
      <c r="O2633">
        <v>100000</v>
      </c>
      <c r="P2633">
        <v>0</v>
      </c>
      <c r="Q2633">
        <v>0</v>
      </c>
      <c r="R2633">
        <v>0</v>
      </c>
    </row>
    <row r="2634" spans="1:18" x14ac:dyDescent="0.25">
      <c r="A2634" s="3">
        <v>45189</v>
      </c>
      <c r="B2634">
        <v>4000</v>
      </c>
      <c r="C2634">
        <v>500</v>
      </c>
      <c r="D2634">
        <v>100</v>
      </c>
      <c r="E2634">
        <v>0</v>
      </c>
      <c r="F2634">
        <v>13000</v>
      </c>
      <c r="G2634">
        <v>1000</v>
      </c>
      <c r="H2634">
        <v>2000</v>
      </c>
      <c r="I2634">
        <v>400</v>
      </c>
      <c r="J2634">
        <v>10</v>
      </c>
      <c r="K2634">
        <v>10</v>
      </c>
      <c r="L2634">
        <v>100</v>
      </c>
      <c r="M2634">
        <v>1800</v>
      </c>
      <c r="N2634">
        <v>25203</v>
      </c>
      <c r="O2634">
        <v>100000</v>
      </c>
      <c r="P2634">
        <v>0</v>
      </c>
      <c r="Q2634">
        <v>0</v>
      </c>
      <c r="R2634">
        <v>0</v>
      </c>
    </row>
    <row r="2635" spans="1:18" x14ac:dyDescent="0.25">
      <c r="A2635" s="3">
        <v>45190</v>
      </c>
      <c r="B2635">
        <v>4000</v>
      </c>
      <c r="C2635">
        <v>500</v>
      </c>
      <c r="D2635">
        <v>100</v>
      </c>
      <c r="E2635">
        <v>0</v>
      </c>
      <c r="F2635">
        <v>13000</v>
      </c>
      <c r="G2635">
        <v>1000</v>
      </c>
      <c r="H2635">
        <v>2000</v>
      </c>
      <c r="I2635">
        <v>400</v>
      </c>
      <c r="J2635">
        <v>10</v>
      </c>
      <c r="K2635">
        <v>10</v>
      </c>
      <c r="L2635">
        <v>100</v>
      </c>
      <c r="M2635">
        <v>1800</v>
      </c>
      <c r="N2635">
        <v>25203</v>
      </c>
      <c r="O2635">
        <v>100000</v>
      </c>
      <c r="P2635">
        <v>0</v>
      </c>
      <c r="Q2635">
        <v>0</v>
      </c>
      <c r="R2635">
        <v>0</v>
      </c>
    </row>
    <row r="2636" spans="1:18" x14ac:dyDescent="0.25">
      <c r="A2636" s="3">
        <v>45191</v>
      </c>
      <c r="B2636">
        <v>4000</v>
      </c>
      <c r="C2636">
        <v>500</v>
      </c>
      <c r="D2636">
        <v>100</v>
      </c>
      <c r="E2636">
        <v>0</v>
      </c>
      <c r="F2636">
        <v>13000</v>
      </c>
      <c r="G2636">
        <v>1000</v>
      </c>
      <c r="H2636">
        <v>2000</v>
      </c>
      <c r="I2636">
        <v>400</v>
      </c>
      <c r="J2636">
        <v>10</v>
      </c>
      <c r="K2636">
        <v>10</v>
      </c>
      <c r="L2636">
        <v>100</v>
      </c>
      <c r="M2636">
        <v>1800</v>
      </c>
      <c r="N2636">
        <v>25203</v>
      </c>
      <c r="O2636">
        <v>100000</v>
      </c>
      <c r="P2636">
        <v>0</v>
      </c>
      <c r="Q2636">
        <v>0</v>
      </c>
      <c r="R2636">
        <v>0</v>
      </c>
    </row>
    <row r="2637" spans="1:18" x14ac:dyDescent="0.25">
      <c r="A2637" s="3">
        <v>45194</v>
      </c>
      <c r="B2637">
        <v>4000</v>
      </c>
      <c r="C2637">
        <v>500</v>
      </c>
      <c r="D2637">
        <v>100</v>
      </c>
      <c r="E2637">
        <v>0</v>
      </c>
      <c r="F2637">
        <v>13000</v>
      </c>
      <c r="G2637">
        <v>1000</v>
      </c>
      <c r="H2637">
        <v>2000</v>
      </c>
      <c r="I2637">
        <v>400</v>
      </c>
      <c r="J2637">
        <v>10</v>
      </c>
      <c r="K2637">
        <v>10</v>
      </c>
      <c r="L2637">
        <v>100</v>
      </c>
      <c r="M2637">
        <v>1800</v>
      </c>
      <c r="N2637">
        <v>25203</v>
      </c>
      <c r="O2637">
        <v>100000</v>
      </c>
      <c r="P2637">
        <v>0</v>
      </c>
      <c r="Q2637">
        <v>0</v>
      </c>
      <c r="R2637">
        <v>0</v>
      </c>
    </row>
    <row r="2638" spans="1:18" x14ac:dyDescent="0.25">
      <c r="A2638" s="3">
        <v>45195</v>
      </c>
      <c r="B2638">
        <v>4000</v>
      </c>
      <c r="C2638">
        <v>500</v>
      </c>
      <c r="D2638">
        <v>100</v>
      </c>
      <c r="E2638">
        <v>0</v>
      </c>
      <c r="F2638">
        <v>13000</v>
      </c>
      <c r="G2638">
        <v>1000</v>
      </c>
      <c r="H2638">
        <v>2000</v>
      </c>
      <c r="I2638">
        <v>400</v>
      </c>
      <c r="J2638">
        <v>10</v>
      </c>
      <c r="K2638">
        <v>10</v>
      </c>
      <c r="L2638">
        <v>100</v>
      </c>
      <c r="M2638">
        <v>1800</v>
      </c>
      <c r="N2638">
        <v>25203</v>
      </c>
      <c r="O2638">
        <v>100000</v>
      </c>
      <c r="P2638">
        <v>0</v>
      </c>
      <c r="Q2638">
        <v>0</v>
      </c>
      <c r="R2638">
        <v>0</v>
      </c>
    </row>
    <row r="2639" spans="1:18" x14ac:dyDescent="0.25">
      <c r="A2639" s="3">
        <v>45196</v>
      </c>
      <c r="B2639">
        <v>4000</v>
      </c>
      <c r="C2639">
        <v>500</v>
      </c>
      <c r="D2639">
        <v>100</v>
      </c>
      <c r="E2639">
        <v>0</v>
      </c>
      <c r="F2639">
        <v>13000</v>
      </c>
      <c r="G2639">
        <v>1000</v>
      </c>
      <c r="H2639">
        <v>2000</v>
      </c>
      <c r="I2639">
        <v>400</v>
      </c>
      <c r="J2639">
        <v>10</v>
      </c>
      <c r="K2639">
        <v>10</v>
      </c>
      <c r="L2639">
        <v>100</v>
      </c>
      <c r="M2639">
        <v>1800</v>
      </c>
      <c r="N2639">
        <v>25203</v>
      </c>
      <c r="O2639">
        <v>100000</v>
      </c>
      <c r="P2639">
        <v>0</v>
      </c>
      <c r="Q2639">
        <v>0</v>
      </c>
      <c r="R2639">
        <v>0</v>
      </c>
    </row>
    <row r="2640" spans="1:18" x14ac:dyDescent="0.25">
      <c r="A2640" s="3">
        <v>45197</v>
      </c>
      <c r="B2640">
        <v>4000</v>
      </c>
      <c r="C2640">
        <v>500</v>
      </c>
      <c r="D2640">
        <v>100</v>
      </c>
      <c r="E2640">
        <v>0</v>
      </c>
      <c r="F2640">
        <v>13000</v>
      </c>
      <c r="G2640">
        <v>1000</v>
      </c>
      <c r="H2640">
        <v>2000</v>
      </c>
      <c r="I2640">
        <v>400</v>
      </c>
      <c r="J2640">
        <v>10</v>
      </c>
      <c r="K2640">
        <v>10</v>
      </c>
      <c r="L2640">
        <v>100</v>
      </c>
      <c r="M2640">
        <v>1800</v>
      </c>
      <c r="N2640">
        <v>25203</v>
      </c>
      <c r="O2640">
        <v>100000</v>
      </c>
      <c r="P2640">
        <v>0</v>
      </c>
      <c r="Q2640">
        <v>0</v>
      </c>
      <c r="R2640">
        <v>0</v>
      </c>
    </row>
    <row r="2641" spans="1:18" x14ac:dyDescent="0.25">
      <c r="A2641" s="3">
        <v>45198</v>
      </c>
      <c r="B2641">
        <v>4000</v>
      </c>
      <c r="C2641">
        <v>500</v>
      </c>
      <c r="D2641">
        <v>100</v>
      </c>
      <c r="E2641">
        <v>0</v>
      </c>
      <c r="F2641">
        <v>13000</v>
      </c>
      <c r="G2641">
        <v>1000</v>
      </c>
      <c r="H2641">
        <v>2000</v>
      </c>
      <c r="I2641">
        <v>400</v>
      </c>
      <c r="J2641">
        <v>10</v>
      </c>
      <c r="K2641">
        <v>10</v>
      </c>
      <c r="L2641">
        <v>100</v>
      </c>
      <c r="M2641">
        <v>1800</v>
      </c>
      <c r="N2641">
        <v>25203</v>
      </c>
      <c r="O2641">
        <v>100000</v>
      </c>
      <c r="P2641">
        <v>0</v>
      </c>
      <c r="Q2641">
        <v>0</v>
      </c>
      <c r="R2641">
        <v>0</v>
      </c>
    </row>
    <row r="2642" spans="1:18" x14ac:dyDescent="0.25">
      <c r="A2642" s="3">
        <v>45201</v>
      </c>
      <c r="B2642">
        <v>4000</v>
      </c>
      <c r="C2642">
        <v>500</v>
      </c>
      <c r="D2642">
        <v>100</v>
      </c>
      <c r="E2642">
        <v>0</v>
      </c>
      <c r="F2642">
        <v>13000</v>
      </c>
      <c r="G2642">
        <v>1000</v>
      </c>
      <c r="H2642">
        <v>2000</v>
      </c>
      <c r="I2642">
        <v>400</v>
      </c>
      <c r="J2642">
        <v>10</v>
      </c>
      <c r="K2642">
        <v>10</v>
      </c>
      <c r="L2642">
        <v>100</v>
      </c>
      <c r="M2642">
        <v>1800</v>
      </c>
      <c r="N2642">
        <v>25203</v>
      </c>
      <c r="O2642">
        <v>100000</v>
      </c>
      <c r="P2642">
        <v>0</v>
      </c>
      <c r="Q2642">
        <v>0</v>
      </c>
      <c r="R2642">
        <v>0</v>
      </c>
    </row>
    <row r="2643" spans="1:18" x14ac:dyDescent="0.25">
      <c r="A2643" s="3">
        <v>45202</v>
      </c>
      <c r="B2643">
        <v>4000</v>
      </c>
      <c r="C2643">
        <v>500</v>
      </c>
      <c r="D2643">
        <v>100</v>
      </c>
      <c r="E2643">
        <v>0</v>
      </c>
      <c r="F2643">
        <v>13000</v>
      </c>
      <c r="G2643">
        <v>1000</v>
      </c>
      <c r="H2643">
        <v>2000</v>
      </c>
      <c r="I2643">
        <v>400</v>
      </c>
      <c r="J2643">
        <v>10</v>
      </c>
      <c r="K2643">
        <v>10</v>
      </c>
      <c r="L2643">
        <v>100</v>
      </c>
      <c r="M2643">
        <v>1800</v>
      </c>
      <c r="N2643">
        <v>25203</v>
      </c>
      <c r="O2643">
        <v>100000</v>
      </c>
      <c r="P2643">
        <v>0</v>
      </c>
      <c r="Q2643">
        <v>0</v>
      </c>
      <c r="R2643">
        <v>0</v>
      </c>
    </row>
    <row r="2644" spans="1:18" x14ac:dyDescent="0.25">
      <c r="A2644" s="3">
        <v>45203</v>
      </c>
      <c r="B2644">
        <v>4000</v>
      </c>
      <c r="C2644">
        <v>500</v>
      </c>
      <c r="D2644">
        <v>100</v>
      </c>
      <c r="E2644">
        <v>0</v>
      </c>
      <c r="F2644">
        <v>13000</v>
      </c>
      <c r="G2644">
        <v>1000</v>
      </c>
      <c r="H2644">
        <v>2000</v>
      </c>
      <c r="I2644">
        <v>400</v>
      </c>
      <c r="J2644">
        <v>10</v>
      </c>
      <c r="K2644">
        <v>10</v>
      </c>
      <c r="L2644">
        <v>100</v>
      </c>
      <c r="M2644">
        <v>1800</v>
      </c>
      <c r="N2644">
        <v>25203</v>
      </c>
      <c r="O2644">
        <v>100000</v>
      </c>
      <c r="P2644">
        <v>0</v>
      </c>
      <c r="Q2644">
        <v>0</v>
      </c>
      <c r="R2644">
        <v>0</v>
      </c>
    </row>
    <row r="2645" spans="1:18" x14ac:dyDescent="0.25">
      <c r="A2645" s="3">
        <v>45204</v>
      </c>
      <c r="B2645">
        <v>4000</v>
      </c>
      <c r="C2645">
        <v>500</v>
      </c>
      <c r="D2645">
        <v>100</v>
      </c>
      <c r="E2645">
        <v>0</v>
      </c>
      <c r="F2645">
        <v>13000</v>
      </c>
      <c r="G2645">
        <v>1000</v>
      </c>
      <c r="H2645">
        <v>2000</v>
      </c>
      <c r="I2645">
        <v>400</v>
      </c>
      <c r="J2645">
        <v>10</v>
      </c>
      <c r="K2645">
        <v>10</v>
      </c>
      <c r="L2645">
        <v>100</v>
      </c>
      <c r="M2645">
        <v>1800</v>
      </c>
      <c r="N2645">
        <v>25203</v>
      </c>
      <c r="O2645">
        <v>100000</v>
      </c>
      <c r="P2645">
        <v>0</v>
      </c>
      <c r="Q2645">
        <v>0</v>
      </c>
      <c r="R2645">
        <v>0</v>
      </c>
    </row>
    <row r="2646" spans="1:18" x14ac:dyDescent="0.25">
      <c r="A2646" s="3">
        <v>45205</v>
      </c>
      <c r="B2646">
        <v>4000</v>
      </c>
      <c r="C2646">
        <v>500</v>
      </c>
      <c r="D2646">
        <v>100</v>
      </c>
      <c r="E2646">
        <v>0</v>
      </c>
      <c r="F2646">
        <v>13000</v>
      </c>
      <c r="G2646">
        <v>1000</v>
      </c>
      <c r="H2646">
        <v>2000</v>
      </c>
      <c r="I2646">
        <v>400</v>
      </c>
      <c r="J2646">
        <v>10</v>
      </c>
      <c r="K2646">
        <v>10</v>
      </c>
      <c r="L2646">
        <v>100</v>
      </c>
      <c r="M2646">
        <v>1800</v>
      </c>
      <c r="N2646">
        <v>25203</v>
      </c>
      <c r="O2646">
        <v>100000</v>
      </c>
      <c r="P2646">
        <v>0</v>
      </c>
      <c r="Q2646">
        <v>0</v>
      </c>
      <c r="R2646">
        <v>0</v>
      </c>
    </row>
    <row r="2647" spans="1:18" x14ac:dyDescent="0.25">
      <c r="A2647" s="3">
        <v>45208</v>
      </c>
      <c r="B2647">
        <v>4000</v>
      </c>
      <c r="C2647">
        <v>500</v>
      </c>
      <c r="D2647">
        <v>100</v>
      </c>
      <c r="E2647">
        <v>0</v>
      </c>
      <c r="F2647">
        <v>13000</v>
      </c>
      <c r="G2647">
        <v>1000</v>
      </c>
      <c r="H2647">
        <v>2000</v>
      </c>
      <c r="I2647">
        <v>400</v>
      </c>
      <c r="J2647">
        <v>10</v>
      </c>
      <c r="K2647">
        <v>10</v>
      </c>
      <c r="L2647">
        <v>100</v>
      </c>
      <c r="M2647">
        <v>1800</v>
      </c>
      <c r="N2647">
        <v>25203</v>
      </c>
      <c r="O2647">
        <v>100000</v>
      </c>
      <c r="P2647">
        <v>0</v>
      </c>
      <c r="Q2647">
        <v>0</v>
      </c>
      <c r="R2647">
        <v>0</v>
      </c>
    </row>
    <row r="2648" spans="1:18" x14ac:dyDescent="0.25">
      <c r="A2648" s="3">
        <v>45209</v>
      </c>
      <c r="B2648">
        <v>4000</v>
      </c>
      <c r="C2648">
        <v>500</v>
      </c>
      <c r="D2648">
        <v>100</v>
      </c>
      <c r="E2648">
        <v>0</v>
      </c>
      <c r="F2648">
        <v>13000</v>
      </c>
      <c r="G2648">
        <v>1000</v>
      </c>
      <c r="H2648">
        <v>2000</v>
      </c>
      <c r="I2648">
        <v>400</v>
      </c>
      <c r="J2648">
        <v>10</v>
      </c>
      <c r="K2648">
        <v>10</v>
      </c>
      <c r="L2648">
        <v>100</v>
      </c>
      <c r="M2648">
        <v>1800</v>
      </c>
      <c r="N2648">
        <v>25203</v>
      </c>
      <c r="O2648">
        <v>100000</v>
      </c>
      <c r="P2648">
        <v>0</v>
      </c>
      <c r="Q2648">
        <v>0</v>
      </c>
      <c r="R2648">
        <v>0</v>
      </c>
    </row>
    <row r="2649" spans="1:18" x14ac:dyDescent="0.25">
      <c r="A2649" s="3">
        <v>45210</v>
      </c>
      <c r="B2649">
        <v>4000</v>
      </c>
      <c r="C2649">
        <v>500</v>
      </c>
      <c r="D2649">
        <v>100</v>
      </c>
      <c r="E2649">
        <v>0</v>
      </c>
      <c r="F2649">
        <v>13000</v>
      </c>
      <c r="G2649">
        <v>1000</v>
      </c>
      <c r="H2649">
        <v>2000</v>
      </c>
      <c r="I2649">
        <v>400</v>
      </c>
      <c r="J2649">
        <v>10</v>
      </c>
      <c r="K2649">
        <v>10</v>
      </c>
      <c r="L2649">
        <v>100</v>
      </c>
      <c r="M2649">
        <v>1800</v>
      </c>
      <c r="N2649">
        <v>25203</v>
      </c>
      <c r="O2649">
        <v>100000</v>
      </c>
      <c r="P2649">
        <v>0</v>
      </c>
      <c r="Q2649">
        <v>0</v>
      </c>
      <c r="R2649">
        <v>0</v>
      </c>
    </row>
    <row r="2650" spans="1:18" x14ac:dyDescent="0.25">
      <c r="A2650" s="3">
        <v>45211</v>
      </c>
      <c r="B2650">
        <v>4000</v>
      </c>
      <c r="C2650">
        <v>500</v>
      </c>
      <c r="D2650">
        <v>100</v>
      </c>
      <c r="E2650">
        <v>0</v>
      </c>
      <c r="F2650">
        <v>13000</v>
      </c>
      <c r="G2650">
        <v>1000</v>
      </c>
      <c r="H2650">
        <v>2000</v>
      </c>
      <c r="I2650">
        <v>400</v>
      </c>
      <c r="J2650">
        <v>10</v>
      </c>
      <c r="K2650">
        <v>10</v>
      </c>
      <c r="L2650">
        <v>100</v>
      </c>
      <c r="M2650">
        <v>1800</v>
      </c>
      <c r="N2650">
        <v>25203</v>
      </c>
      <c r="O2650">
        <v>100000</v>
      </c>
      <c r="P2650">
        <v>0</v>
      </c>
      <c r="Q2650">
        <v>0</v>
      </c>
      <c r="R2650">
        <v>0</v>
      </c>
    </row>
    <row r="2651" spans="1:18" x14ac:dyDescent="0.25">
      <c r="A2651" s="3">
        <v>45212</v>
      </c>
      <c r="B2651">
        <v>4000</v>
      </c>
      <c r="C2651">
        <v>500</v>
      </c>
      <c r="D2651">
        <v>100</v>
      </c>
      <c r="E2651">
        <v>0</v>
      </c>
      <c r="F2651">
        <v>13000</v>
      </c>
      <c r="G2651">
        <v>1000</v>
      </c>
      <c r="H2651">
        <v>2000</v>
      </c>
      <c r="I2651">
        <v>400</v>
      </c>
      <c r="J2651">
        <v>10</v>
      </c>
      <c r="K2651">
        <v>10</v>
      </c>
      <c r="L2651">
        <v>100</v>
      </c>
      <c r="M2651">
        <v>1800</v>
      </c>
      <c r="N2651">
        <v>25203</v>
      </c>
      <c r="O2651">
        <v>100000</v>
      </c>
      <c r="P2651">
        <v>0</v>
      </c>
      <c r="Q2651">
        <v>0</v>
      </c>
      <c r="R2651">
        <v>0</v>
      </c>
    </row>
    <row r="2652" spans="1:18" x14ac:dyDescent="0.25">
      <c r="A2652" s="3">
        <v>45215</v>
      </c>
      <c r="B2652">
        <v>4000</v>
      </c>
      <c r="C2652">
        <v>500</v>
      </c>
      <c r="D2652">
        <v>100</v>
      </c>
      <c r="E2652">
        <v>0</v>
      </c>
      <c r="F2652">
        <v>13000</v>
      </c>
      <c r="G2652">
        <v>1000</v>
      </c>
      <c r="H2652">
        <v>2000</v>
      </c>
      <c r="I2652">
        <v>400</v>
      </c>
      <c r="J2652">
        <v>10</v>
      </c>
      <c r="K2652">
        <v>10</v>
      </c>
      <c r="L2652">
        <v>100</v>
      </c>
      <c r="M2652">
        <v>1800</v>
      </c>
      <c r="N2652">
        <v>25203</v>
      </c>
      <c r="O2652">
        <v>100000</v>
      </c>
      <c r="P2652">
        <v>0</v>
      </c>
      <c r="Q2652">
        <v>0</v>
      </c>
      <c r="R2652">
        <v>0</v>
      </c>
    </row>
    <row r="2653" spans="1:18" x14ac:dyDescent="0.25">
      <c r="A2653" s="3">
        <v>45216</v>
      </c>
      <c r="B2653">
        <v>4000</v>
      </c>
      <c r="C2653">
        <v>500</v>
      </c>
      <c r="D2653">
        <v>100</v>
      </c>
      <c r="E2653">
        <v>0</v>
      </c>
      <c r="F2653">
        <v>13000</v>
      </c>
      <c r="G2653">
        <v>1000</v>
      </c>
      <c r="H2653">
        <v>2000</v>
      </c>
      <c r="I2653">
        <v>400</v>
      </c>
      <c r="J2653">
        <v>10</v>
      </c>
      <c r="K2653">
        <v>10</v>
      </c>
      <c r="L2653">
        <v>100</v>
      </c>
      <c r="M2653">
        <v>1800</v>
      </c>
      <c r="N2653">
        <v>25203</v>
      </c>
      <c r="O2653">
        <v>100000</v>
      </c>
      <c r="P2653">
        <v>0</v>
      </c>
      <c r="Q2653">
        <v>0</v>
      </c>
      <c r="R2653">
        <v>0</v>
      </c>
    </row>
    <row r="2654" spans="1:18" x14ac:dyDescent="0.25">
      <c r="A2654" s="3">
        <v>45217</v>
      </c>
      <c r="B2654">
        <v>4000</v>
      </c>
      <c r="C2654">
        <v>500</v>
      </c>
      <c r="D2654">
        <v>100</v>
      </c>
      <c r="E2654">
        <v>0</v>
      </c>
      <c r="F2654">
        <v>13000</v>
      </c>
      <c r="G2654">
        <v>1000</v>
      </c>
      <c r="H2654">
        <v>2000</v>
      </c>
      <c r="I2654">
        <v>400</v>
      </c>
      <c r="J2654">
        <v>10</v>
      </c>
      <c r="K2654">
        <v>10</v>
      </c>
      <c r="L2654">
        <v>100</v>
      </c>
      <c r="M2654">
        <v>1800</v>
      </c>
      <c r="N2654">
        <v>25203</v>
      </c>
      <c r="O2654">
        <v>100000</v>
      </c>
      <c r="P2654">
        <v>0</v>
      </c>
      <c r="Q2654">
        <v>0</v>
      </c>
      <c r="R2654">
        <v>0</v>
      </c>
    </row>
    <row r="2655" spans="1:18" x14ac:dyDescent="0.25">
      <c r="A2655" s="3">
        <v>45218</v>
      </c>
      <c r="B2655">
        <v>4000</v>
      </c>
      <c r="C2655">
        <v>500</v>
      </c>
      <c r="D2655">
        <v>100</v>
      </c>
      <c r="E2655">
        <v>0</v>
      </c>
      <c r="F2655">
        <v>13000</v>
      </c>
      <c r="G2655">
        <v>1000</v>
      </c>
      <c r="H2655">
        <v>2000</v>
      </c>
      <c r="I2655">
        <v>400</v>
      </c>
      <c r="J2655">
        <v>10</v>
      </c>
      <c r="K2655">
        <v>10</v>
      </c>
      <c r="L2655">
        <v>100</v>
      </c>
      <c r="M2655">
        <v>1800</v>
      </c>
      <c r="N2655">
        <v>25203</v>
      </c>
      <c r="O2655">
        <v>100000</v>
      </c>
      <c r="P2655">
        <v>0</v>
      </c>
      <c r="Q2655">
        <v>0</v>
      </c>
      <c r="R2655">
        <v>0</v>
      </c>
    </row>
    <row r="2656" spans="1:18" x14ac:dyDescent="0.25">
      <c r="A2656" s="3">
        <v>45219</v>
      </c>
      <c r="B2656">
        <v>4000</v>
      </c>
      <c r="C2656">
        <v>500</v>
      </c>
      <c r="D2656">
        <v>100</v>
      </c>
      <c r="E2656">
        <v>0</v>
      </c>
      <c r="F2656">
        <v>13000</v>
      </c>
      <c r="G2656">
        <v>1000</v>
      </c>
      <c r="H2656">
        <v>2000</v>
      </c>
      <c r="I2656">
        <v>400</v>
      </c>
      <c r="J2656">
        <v>10</v>
      </c>
      <c r="K2656">
        <v>10</v>
      </c>
      <c r="L2656">
        <v>100</v>
      </c>
      <c r="M2656">
        <v>1800</v>
      </c>
      <c r="N2656">
        <v>25203</v>
      </c>
      <c r="O2656">
        <v>100000</v>
      </c>
      <c r="P2656">
        <v>0</v>
      </c>
      <c r="Q2656">
        <v>0</v>
      </c>
      <c r="R2656">
        <v>0</v>
      </c>
    </row>
    <row r="2657" spans="1:18" x14ac:dyDescent="0.25">
      <c r="A2657" s="3">
        <v>45222</v>
      </c>
      <c r="B2657">
        <v>4000</v>
      </c>
      <c r="C2657">
        <v>500</v>
      </c>
      <c r="D2657">
        <v>100</v>
      </c>
      <c r="E2657">
        <v>0</v>
      </c>
      <c r="F2657">
        <v>13000</v>
      </c>
      <c r="G2657">
        <v>1000</v>
      </c>
      <c r="H2657">
        <v>2000</v>
      </c>
      <c r="I2657">
        <v>400</v>
      </c>
      <c r="J2657">
        <v>10</v>
      </c>
      <c r="K2657">
        <v>10</v>
      </c>
      <c r="L2657">
        <v>100</v>
      </c>
      <c r="M2657">
        <v>1800</v>
      </c>
      <c r="N2657">
        <v>25203</v>
      </c>
      <c r="O2657">
        <v>100000</v>
      </c>
      <c r="P2657">
        <v>0</v>
      </c>
      <c r="Q2657">
        <v>0</v>
      </c>
      <c r="R2657">
        <v>0</v>
      </c>
    </row>
    <row r="2658" spans="1:18" x14ac:dyDescent="0.25">
      <c r="A2658" s="3">
        <v>45223</v>
      </c>
      <c r="B2658">
        <v>4000</v>
      </c>
      <c r="C2658">
        <v>500</v>
      </c>
      <c r="D2658">
        <v>100</v>
      </c>
      <c r="E2658">
        <v>0</v>
      </c>
      <c r="F2658">
        <v>13000</v>
      </c>
      <c r="G2658">
        <v>1000</v>
      </c>
      <c r="H2658">
        <v>2000</v>
      </c>
      <c r="I2658">
        <v>400</v>
      </c>
      <c r="J2658">
        <v>10</v>
      </c>
      <c r="K2658">
        <v>10</v>
      </c>
      <c r="L2658">
        <v>100</v>
      </c>
      <c r="M2658">
        <v>1800</v>
      </c>
      <c r="N2658">
        <v>25203</v>
      </c>
      <c r="O2658">
        <v>100000</v>
      </c>
      <c r="P2658">
        <v>0</v>
      </c>
      <c r="Q2658">
        <v>0</v>
      </c>
      <c r="R2658">
        <v>0</v>
      </c>
    </row>
    <row r="2659" spans="1:18" x14ac:dyDescent="0.25">
      <c r="A2659" s="3">
        <v>45224</v>
      </c>
      <c r="B2659">
        <v>4000</v>
      </c>
      <c r="C2659">
        <v>500</v>
      </c>
      <c r="D2659">
        <v>100</v>
      </c>
      <c r="E2659">
        <v>0</v>
      </c>
      <c r="F2659">
        <v>13000</v>
      </c>
      <c r="G2659">
        <v>1000</v>
      </c>
      <c r="H2659">
        <v>2000</v>
      </c>
      <c r="I2659">
        <v>400</v>
      </c>
      <c r="J2659">
        <v>10</v>
      </c>
      <c r="K2659">
        <v>10</v>
      </c>
      <c r="L2659">
        <v>100</v>
      </c>
      <c r="M2659">
        <v>1800</v>
      </c>
      <c r="N2659">
        <v>25203</v>
      </c>
      <c r="O2659">
        <v>100000</v>
      </c>
      <c r="P2659">
        <v>0</v>
      </c>
      <c r="Q2659">
        <v>0</v>
      </c>
      <c r="R2659">
        <v>0</v>
      </c>
    </row>
    <row r="2660" spans="1:18" x14ac:dyDescent="0.25">
      <c r="A2660" s="3">
        <v>45225</v>
      </c>
      <c r="B2660">
        <v>4000</v>
      </c>
      <c r="C2660">
        <v>500</v>
      </c>
      <c r="D2660">
        <v>100</v>
      </c>
      <c r="E2660">
        <v>0</v>
      </c>
      <c r="F2660">
        <v>13000</v>
      </c>
      <c r="G2660">
        <v>1000</v>
      </c>
      <c r="H2660">
        <v>2000</v>
      </c>
      <c r="I2660">
        <v>400</v>
      </c>
      <c r="J2660">
        <v>10</v>
      </c>
      <c r="K2660">
        <v>10</v>
      </c>
      <c r="L2660">
        <v>100</v>
      </c>
      <c r="M2660">
        <v>1800</v>
      </c>
      <c r="N2660">
        <v>25203</v>
      </c>
      <c r="O2660">
        <v>100000</v>
      </c>
      <c r="P2660">
        <v>0</v>
      </c>
      <c r="Q2660">
        <v>0</v>
      </c>
      <c r="R2660">
        <v>0</v>
      </c>
    </row>
    <row r="2661" spans="1:18" x14ac:dyDescent="0.25">
      <c r="A2661" s="3">
        <v>45226</v>
      </c>
      <c r="B2661">
        <v>4000</v>
      </c>
      <c r="C2661">
        <v>500</v>
      </c>
      <c r="D2661">
        <v>100</v>
      </c>
      <c r="E2661">
        <v>0</v>
      </c>
      <c r="F2661">
        <v>13000</v>
      </c>
      <c r="G2661">
        <v>1000</v>
      </c>
      <c r="H2661">
        <v>2000</v>
      </c>
      <c r="I2661">
        <v>400</v>
      </c>
      <c r="J2661">
        <v>10</v>
      </c>
      <c r="K2661">
        <v>10</v>
      </c>
      <c r="L2661">
        <v>100</v>
      </c>
      <c r="M2661">
        <v>1800</v>
      </c>
      <c r="N2661">
        <v>25203</v>
      </c>
      <c r="O2661">
        <v>100000</v>
      </c>
      <c r="P2661">
        <v>0</v>
      </c>
      <c r="Q2661">
        <v>0</v>
      </c>
      <c r="R2661">
        <v>0</v>
      </c>
    </row>
    <row r="2662" spans="1:18" x14ac:dyDescent="0.25">
      <c r="A2662" s="3">
        <v>45229</v>
      </c>
      <c r="B2662">
        <v>4000</v>
      </c>
      <c r="C2662">
        <v>500</v>
      </c>
      <c r="D2662">
        <v>100</v>
      </c>
      <c r="E2662">
        <v>0</v>
      </c>
      <c r="F2662">
        <v>13000</v>
      </c>
      <c r="G2662">
        <v>1000</v>
      </c>
      <c r="H2662">
        <v>2000</v>
      </c>
      <c r="I2662">
        <v>400</v>
      </c>
      <c r="J2662">
        <v>10</v>
      </c>
      <c r="K2662">
        <v>10</v>
      </c>
      <c r="L2662">
        <v>100</v>
      </c>
      <c r="M2662">
        <v>1800</v>
      </c>
      <c r="N2662">
        <v>25203</v>
      </c>
      <c r="O2662">
        <v>100000</v>
      </c>
      <c r="P2662">
        <v>0</v>
      </c>
      <c r="Q2662">
        <v>0</v>
      </c>
      <c r="R2662">
        <v>0</v>
      </c>
    </row>
    <row r="2663" spans="1:18" x14ac:dyDescent="0.25">
      <c r="A2663" s="3">
        <v>45230</v>
      </c>
      <c r="B2663">
        <v>4000</v>
      </c>
      <c r="C2663">
        <v>500</v>
      </c>
      <c r="D2663">
        <v>100</v>
      </c>
      <c r="E2663">
        <v>0</v>
      </c>
      <c r="F2663">
        <v>13000</v>
      </c>
      <c r="G2663">
        <v>1000</v>
      </c>
      <c r="H2663">
        <v>2000</v>
      </c>
      <c r="I2663">
        <v>400</v>
      </c>
      <c r="J2663">
        <v>10</v>
      </c>
      <c r="K2663">
        <v>10</v>
      </c>
      <c r="L2663">
        <v>100</v>
      </c>
      <c r="M2663">
        <v>1800</v>
      </c>
      <c r="N2663">
        <v>25203</v>
      </c>
      <c r="O2663">
        <v>100000</v>
      </c>
      <c r="P2663">
        <v>0</v>
      </c>
      <c r="Q2663">
        <v>0</v>
      </c>
      <c r="R2663">
        <v>0</v>
      </c>
    </row>
    <row r="2664" spans="1:18" x14ac:dyDescent="0.25">
      <c r="A2664" s="3">
        <v>45231</v>
      </c>
      <c r="B2664">
        <v>4000</v>
      </c>
      <c r="C2664">
        <v>500</v>
      </c>
      <c r="D2664">
        <v>100</v>
      </c>
      <c r="E2664">
        <v>0</v>
      </c>
      <c r="F2664">
        <v>13000</v>
      </c>
      <c r="G2664">
        <v>1000</v>
      </c>
      <c r="H2664">
        <v>2000</v>
      </c>
      <c r="I2664">
        <v>400</v>
      </c>
      <c r="J2664">
        <v>10</v>
      </c>
      <c r="K2664">
        <v>10</v>
      </c>
      <c r="L2664">
        <v>100</v>
      </c>
      <c r="M2664">
        <v>1800</v>
      </c>
      <c r="N2664">
        <v>25203</v>
      </c>
      <c r="O2664">
        <v>100000</v>
      </c>
      <c r="P2664">
        <v>0</v>
      </c>
      <c r="Q2664">
        <v>0</v>
      </c>
      <c r="R2664">
        <v>0</v>
      </c>
    </row>
    <row r="2665" spans="1:18" x14ac:dyDescent="0.25">
      <c r="A2665" s="3">
        <v>45232</v>
      </c>
      <c r="B2665">
        <v>4000</v>
      </c>
      <c r="C2665">
        <v>500</v>
      </c>
      <c r="D2665">
        <v>100</v>
      </c>
      <c r="E2665">
        <v>0</v>
      </c>
      <c r="F2665">
        <v>13000</v>
      </c>
      <c r="G2665">
        <v>1000</v>
      </c>
      <c r="H2665">
        <v>2000</v>
      </c>
      <c r="I2665">
        <v>400</v>
      </c>
      <c r="J2665">
        <v>10</v>
      </c>
      <c r="K2665">
        <v>10</v>
      </c>
      <c r="L2665">
        <v>100</v>
      </c>
      <c r="M2665">
        <v>1800</v>
      </c>
      <c r="N2665">
        <v>25203</v>
      </c>
      <c r="O2665">
        <v>100000</v>
      </c>
      <c r="P2665">
        <v>0</v>
      </c>
      <c r="Q2665">
        <v>0</v>
      </c>
      <c r="R2665">
        <v>0</v>
      </c>
    </row>
    <row r="2666" spans="1:18" x14ac:dyDescent="0.25">
      <c r="A2666" s="3">
        <v>45233</v>
      </c>
      <c r="B2666">
        <v>4000</v>
      </c>
      <c r="C2666">
        <v>500</v>
      </c>
      <c r="D2666">
        <v>100</v>
      </c>
      <c r="E2666">
        <v>0</v>
      </c>
      <c r="F2666">
        <v>13000</v>
      </c>
      <c r="G2666">
        <v>1000</v>
      </c>
      <c r="H2666">
        <v>2000</v>
      </c>
      <c r="I2666">
        <v>400</v>
      </c>
      <c r="J2666">
        <v>10</v>
      </c>
      <c r="K2666">
        <v>10</v>
      </c>
      <c r="L2666">
        <v>100</v>
      </c>
      <c r="M2666">
        <v>1800</v>
      </c>
      <c r="N2666">
        <v>25203</v>
      </c>
      <c r="O2666">
        <v>100000</v>
      </c>
      <c r="P2666">
        <v>0</v>
      </c>
      <c r="Q2666">
        <v>0</v>
      </c>
      <c r="R2666">
        <v>0</v>
      </c>
    </row>
    <row r="2667" spans="1:18" x14ac:dyDescent="0.25">
      <c r="A2667" s="3">
        <v>45236</v>
      </c>
      <c r="B2667">
        <v>4000</v>
      </c>
      <c r="C2667">
        <v>500</v>
      </c>
      <c r="D2667">
        <v>100</v>
      </c>
      <c r="E2667">
        <v>0</v>
      </c>
      <c r="F2667">
        <v>13000</v>
      </c>
      <c r="G2667">
        <v>1000</v>
      </c>
      <c r="H2667">
        <v>2000</v>
      </c>
      <c r="I2667">
        <v>400</v>
      </c>
      <c r="J2667">
        <v>10</v>
      </c>
      <c r="K2667">
        <v>10</v>
      </c>
      <c r="L2667">
        <v>100</v>
      </c>
      <c r="M2667">
        <v>1800</v>
      </c>
      <c r="N2667">
        <v>25203</v>
      </c>
      <c r="O2667">
        <v>100000</v>
      </c>
      <c r="P2667">
        <v>0</v>
      </c>
      <c r="Q2667">
        <v>0</v>
      </c>
      <c r="R2667">
        <v>0</v>
      </c>
    </row>
    <row r="2668" spans="1:18" x14ac:dyDescent="0.25">
      <c r="A2668" s="3">
        <v>45237</v>
      </c>
      <c r="B2668">
        <v>4000</v>
      </c>
      <c r="C2668">
        <v>500</v>
      </c>
      <c r="D2668">
        <v>100</v>
      </c>
      <c r="E2668">
        <v>0</v>
      </c>
      <c r="F2668">
        <v>13000</v>
      </c>
      <c r="G2668">
        <v>1000</v>
      </c>
      <c r="H2668">
        <v>2000</v>
      </c>
      <c r="I2668">
        <v>400</v>
      </c>
      <c r="J2668">
        <v>10</v>
      </c>
      <c r="K2668">
        <v>10</v>
      </c>
      <c r="L2668">
        <v>100</v>
      </c>
      <c r="M2668">
        <v>1800</v>
      </c>
      <c r="N2668">
        <v>25203</v>
      </c>
      <c r="O2668">
        <v>100000</v>
      </c>
      <c r="P2668">
        <v>0</v>
      </c>
      <c r="Q2668">
        <v>0</v>
      </c>
      <c r="R2668">
        <v>0</v>
      </c>
    </row>
    <row r="2669" spans="1:18" x14ac:dyDescent="0.25">
      <c r="A2669" s="3">
        <v>45238</v>
      </c>
      <c r="B2669">
        <v>4000</v>
      </c>
      <c r="C2669">
        <v>500</v>
      </c>
      <c r="D2669">
        <v>100</v>
      </c>
      <c r="E2669">
        <v>0</v>
      </c>
      <c r="F2669">
        <v>13000</v>
      </c>
      <c r="G2669">
        <v>1000</v>
      </c>
      <c r="H2669">
        <v>2000</v>
      </c>
      <c r="I2669">
        <v>400</v>
      </c>
      <c r="J2669">
        <v>10</v>
      </c>
      <c r="K2669">
        <v>10</v>
      </c>
      <c r="L2669">
        <v>100</v>
      </c>
      <c r="M2669">
        <v>1800</v>
      </c>
      <c r="N2669">
        <v>25203</v>
      </c>
      <c r="O2669">
        <v>100000</v>
      </c>
      <c r="P2669">
        <v>0</v>
      </c>
      <c r="Q2669">
        <v>0</v>
      </c>
      <c r="R2669">
        <v>0</v>
      </c>
    </row>
    <row r="2670" spans="1:18" x14ac:dyDescent="0.25">
      <c r="A2670" s="3">
        <v>45239</v>
      </c>
      <c r="B2670">
        <v>4000</v>
      </c>
      <c r="C2670">
        <v>500</v>
      </c>
      <c r="D2670">
        <v>100</v>
      </c>
      <c r="E2670">
        <v>0</v>
      </c>
      <c r="F2670">
        <v>13000</v>
      </c>
      <c r="G2670">
        <v>1000</v>
      </c>
      <c r="H2670">
        <v>2000</v>
      </c>
      <c r="I2670">
        <v>400</v>
      </c>
      <c r="J2670">
        <v>10</v>
      </c>
      <c r="K2670">
        <v>10</v>
      </c>
      <c r="L2670">
        <v>100</v>
      </c>
      <c r="M2670">
        <v>1800</v>
      </c>
      <c r="N2670">
        <v>25203</v>
      </c>
      <c r="O2670">
        <v>100000</v>
      </c>
      <c r="P2670">
        <v>0</v>
      </c>
      <c r="Q2670">
        <v>0</v>
      </c>
      <c r="R2670">
        <v>0</v>
      </c>
    </row>
    <row r="2671" spans="1:18" x14ac:dyDescent="0.25">
      <c r="A2671" s="3">
        <v>45240</v>
      </c>
      <c r="B2671">
        <v>4000</v>
      </c>
      <c r="C2671">
        <v>500</v>
      </c>
      <c r="D2671">
        <v>100</v>
      </c>
      <c r="E2671">
        <v>0</v>
      </c>
      <c r="F2671">
        <v>13000</v>
      </c>
      <c r="G2671">
        <v>1000</v>
      </c>
      <c r="H2671">
        <v>2000</v>
      </c>
      <c r="I2671">
        <v>400</v>
      </c>
      <c r="J2671">
        <v>10</v>
      </c>
      <c r="K2671">
        <v>10</v>
      </c>
      <c r="L2671">
        <v>100</v>
      </c>
      <c r="M2671">
        <v>1800</v>
      </c>
      <c r="N2671">
        <v>25203</v>
      </c>
      <c r="O2671">
        <v>100000</v>
      </c>
      <c r="P2671">
        <v>0</v>
      </c>
      <c r="Q2671">
        <v>0</v>
      </c>
      <c r="R2671">
        <v>0</v>
      </c>
    </row>
    <row r="2672" spans="1:18" x14ac:dyDescent="0.25">
      <c r="A2672" s="3">
        <v>45243</v>
      </c>
      <c r="B2672">
        <v>4000</v>
      </c>
      <c r="C2672">
        <v>500</v>
      </c>
      <c r="D2672">
        <v>100</v>
      </c>
      <c r="E2672">
        <v>0</v>
      </c>
      <c r="F2672">
        <v>13000</v>
      </c>
      <c r="G2672">
        <v>1000</v>
      </c>
      <c r="H2672">
        <v>2000</v>
      </c>
      <c r="I2672">
        <v>400</v>
      </c>
      <c r="J2672">
        <v>10</v>
      </c>
      <c r="K2672">
        <v>10</v>
      </c>
      <c r="L2672">
        <v>100</v>
      </c>
      <c r="M2672">
        <v>1800</v>
      </c>
      <c r="N2672">
        <v>25203</v>
      </c>
      <c r="O2672">
        <v>100000</v>
      </c>
      <c r="P2672">
        <v>0</v>
      </c>
      <c r="Q2672">
        <v>0</v>
      </c>
      <c r="R2672">
        <v>0</v>
      </c>
    </row>
    <row r="2673" spans="1:18" x14ac:dyDescent="0.25">
      <c r="A2673" s="3">
        <v>45244</v>
      </c>
      <c r="B2673">
        <v>4000</v>
      </c>
      <c r="C2673">
        <v>500</v>
      </c>
      <c r="D2673">
        <v>100</v>
      </c>
      <c r="E2673">
        <v>0</v>
      </c>
      <c r="F2673">
        <v>13000</v>
      </c>
      <c r="G2673">
        <v>1000</v>
      </c>
      <c r="H2673">
        <v>2000</v>
      </c>
      <c r="I2673">
        <v>400</v>
      </c>
      <c r="J2673">
        <v>10</v>
      </c>
      <c r="K2673">
        <v>10</v>
      </c>
      <c r="L2673">
        <v>100</v>
      </c>
      <c r="M2673">
        <v>1800</v>
      </c>
      <c r="N2673">
        <v>25203</v>
      </c>
      <c r="O2673">
        <v>100000</v>
      </c>
      <c r="P2673">
        <v>0</v>
      </c>
      <c r="Q2673">
        <v>0</v>
      </c>
      <c r="R2673">
        <v>0</v>
      </c>
    </row>
    <row r="2674" spans="1:18" x14ac:dyDescent="0.25">
      <c r="A2674" s="3">
        <v>45245</v>
      </c>
      <c r="B2674">
        <v>4000</v>
      </c>
      <c r="C2674">
        <v>500</v>
      </c>
      <c r="D2674">
        <v>100</v>
      </c>
      <c r="E2674">
        <v>0</v>
      </c>
      <c r="F2674">
        <v>13000</v>
      </c>
      <c r="G2674">
        <v>1000</v>
      </c>
      <c r="H2674">
        <v>2000</v>
      </c>
      <c r="I2674">
        <v>400</v>
      </c>
      <c r="J2674">
        <v>10</v>
      </c>
      <c r="K2674">
        <v>10</v>
      </c>
      <c r="L2674">
        <v>100</v>
      </c>
      <c r="M2674">
        <v>1800</v>
      </c>
      <c r="N2674">
        <v>25203</v>
      </c>
      <c r="O2674">
        <v>100000</v>
      </c>
      <c r="P2674">
        <v>0</v>
      </c>
      <c r="Q2674">
        <v>0</v>
      </c>
      <c r="R2674">
        <v>0</v>
      </c>
    </row>
    <row r="2675" spans="1:18" x14ac:dyDescent="0.25">
      <c r="A2675" s="3">
        <v>45246</v>
      </c>
      <c r="B2675">
        <v>4000</v>
      </c>
      <c r="C2675">
        <v>500</v>
      </c>
      <c r="D2675">
        <v>100</v>
      </c>
      <c r="E2675">
        <v>0</v>
      </c>
      <c r="F2675">
        <v>13000</v>
      </c>
      <c r="G2675">
        <v>1000</v>
      </c>
      <c r="H2675">
        <v>2000</v>
      </c>
      <c r="I2675">
        <v>400</v>
      </c>
      <c r="J2675">
        <v>10</v>
      </c>
      <c r="K2675">
        <v>10</v>
      </c>
      <c r="L2675">
        <v>100</v>
      </c>
      <c r="M2675">
        <v>1800</v>
      </c>
      <c r="N2675">
        <v>25203</v>
      </c>
      <c r="O2675">
        <v>100000</v>
      </c>
      <c r="P2675">
        <v>0</v>
      </c>
      <c r="Q2675">
        <v>0</v>
      </c>
      <c r="R2675">
        <v>0</v>
      </c>
    </row>
    <row r="2676" spans="1:18" x14ac:dyDescent="0.25">
      <c r="A2676" s="3">
        <v>45247</v>
      </c>
      <c r="B2676">
        <v>4000</v>
      </c>
      <c r="C2676">
        <v>500</v>
      </c>
      <c r="D2676">
        <v>100</v>
      </c>
      <c r="E2676">
        <v>0</v>
      </c>
      <c r="F2676">
        <v>13000</v>
      </c>
      <c r="G2676">
        <v>1000</v>
      </c>
      <c r="H2676">
        <v>2000</v>
      </c>
      <c r="I2676">
        <v>400</v>
      </c>
      <c r="J2676">
        <v>10</v>
      </c>
      <c r="K2676">
        <v>10</v>
      </c>
      <c r="L2676">
        <v>100</v>
      </c>
      <c r="M2676">
        <v>1800</v>
      </c>
      <c r="N2676">
        <v>25203</v>
      </c>
      <c r="O2676">
        <v>100000</v>
      </c>
      <c r="P2676">
        <v>0</v>
      </c>
      <c r="Q2676">
        <v>0</v>
      </c>
      <c r="R2676">
        <v>0</v>
      </c>
    </row>
    <row r="2677" spans="1:18" x14ac:dyDescent="0.25">
      <c r="A2677" s="3">
        <v>45250</v>
      </c>
      <c r="B2677">
        <v>4000</v>
      </c>
      <c r="C2677">
        <v>500</v>
      </c>
      <c r="D2677">
        <v>100</v>
      </c>
      <c r="E2677">
        <v>0</v>
      </c>
      <c r="F2677">
        <v>13000</v>
      </c>
      <c r="G2677">
        <v>1000</v>
      </c>
      <c r="H2677">
        <v>2000</v>
      </c>
      <c r="I2677">
        <v>400</v>
      </c>
      <c r="J2677">
        <v>10</v>
      </c>
      <c r="K2677">
        <v>10</v>
      </c>
      <c r="L2677">
        <v>100</v>
      </c>
      <c r="M2677">
        <v>1800</v>
      </c>
      <c r="N2677">
        <v>25203</v>
      </c>
      <c r="O2677">
        <v>100000</v>
      </c>
      <c r="P2677">
        <v>0</v>
      </c>
      <c r="Q2677">
        <v>0</v>
      </c>
      <c r="R2677">
        <v>0</v>
      </c>
    </row>
    <row r="2678" spans="1:18" x14ac:dyDescent="0.25">
      <c r="A2678" s="3">
        <v>45251</v>
      </c>
      <c r="B2678">
        <v>4000</v>
      </c>
      <c r="C2678">
        <v>500</v>
      </c>
      <c r="D2678">
        <v>100</v>
      </c>
      <c r="E2678">
        <v>0</v>
      </c>
      <c r="F2678">
        <v>13000</v>
      </c>
      <c r="G2678">
        <v>1000</v>
      </c>
      <c r="H2678">
        <v>2000</v>
      </c>
      <c r="I2678">
        <v>400</v>
      </c>
      <c r="J2678">
        <v>10</v>
      </c>
      <c r="K2678">
        <v>10</v>
      </c>
      <c r="L2678">
        <v>100</v>
      </c>
      <c r="M2678">
        <v>1800</v>
      </c>
      <c r="N2678">
        <v>25203</v>
      </c>
      <c r="O2678">
        <v>100000</v>
      </c>
      <c r="P2678">
        <v>0</v>
      </c>
      <c r="Q2678">
        <v>0</v>
      </c>
      <c r="R2678">
        <v>0</v>
      </c>
    </row>
    <row r="2679" spans="1:18" x14ac:dyDescent="0.25">
      <c r="A2679" s="3">
        <v>45252</v>
      </c>
      <c r="B2679">
        <v>4000</v>
      </c>
      <c r="C2679">
        <v>500</v>
      </c>
      <c r="D2679">
        <v>100</v>
      </c>
      <c r="E2679">
        <v>0</v>
      </c>
      <c r="F2679">
        <v>13000</v>
      </c>
      <c r="G2679">
        <v>1000</v>
      </c>
      <c r="H2679">
        <v>2000</v>
      </c>
      <c r="I2679">
        <v>400</v>
      </c>
      <c r="J2679">
        <v>10</v>
      </c>
      <c r="K2679">
        <v>10</v>
      </c>
      <c r="L2679">
        <v>100</v>
      </c>
      <c r="M2679">
        <v>1800</v>
      </c>
      <c r="N2679">
        <v>25203</v>
      </c>
      <c r="O2679">
        <v>100000</v>
      </c>
      <c r="P2679">
        <v>0</v>
      </c>
      <c r="Q2679">
        <v>0</v>
      </c>
      <c r="R2679">
        <v>0</v>
      </c>
    </row>
    <row r="2680" spans="1:18" x14ac:dyDescent="0.25">
      <c r="A2680" s="3">
        <v>45253</v>
      </c>
      <c r="B2680">
        <v>4000</v>
      </c>
      <c r="C2680">
        <v>500</v>
      </c>
      <c r="D2680">
        <v>100</v>
      </c>
      <c r="E2680">
        <v>0</v>
      </c>
      <c r="F2680">
        <v>13000</v>
      </c>
      <c r="G2680">
        <v>1000</v>
      </c>
      <c r="H2680">
        <v>2000</v>
      </c>
      <c r="I2680">
        <v>400</v>
      </c>
      <c r="J2680">
        <v>10</v>
      </c>
      <c r="K2680">
        <v>10</v>
      </c>
      <c r="L2680">
        <v>100</v>
      </c>
      <c r="M2680">
        <v>1800</v>
      </c>
      <c r="N2680">
        <v>25203</v>
      </c>
      <c r="O2680">
        <v>100000</v>
      </c>
      <c r="P2680">
        <v>0</v>
      </c>
      <c r="Q2680">
        <v>0</v>
      </c>
      <c r="R2680">
        <v>0</v>
      </c>
    </row>
    <row r="2681" spans="1:18" x14ac:dyDescent="0.25">
      <c r="A2681" s="3">
        <v>45254</v>
      </c>
      <c r="B2681">
        <v>4000</v>
      </c>
      <c r="C2681">
        <v>500</v>
      </c>
      <c r="D2681">
        <v>100</v>
      </c>
      <c r="E2681">
        <v>0</v>
      </c>
      <c r="F2681">
        <v>13000</v>
      </c>
      <c r="G2681">
        <v>1000</v>
      </c>
      <c r="H2681">
        <v>2000</v>
      </c>
      <c r="I2681">
        <v>400</v>
      </c>
      <c r="J2681">
        <v>10</v>
      </c>
      <c r="K2681">
        <v>10</v>
      </c>
      <c r="L2681">
        <v>100</v>
      </c>
      <c r="M2681">
        <v>1800</v>
      </c>
      <c r="N2681">
        <v>25203</v>
      </c>
      <c r="O2681">
        <v>100000</v>
      </c>
      <c r="P2681">
        <v>0</v>
      </c>
      <c r="Q2681">
        <v>0</v>
      </c>
      <c r="R2681">
        <v>0</v>
      </c>
    </row>
    <row r="2682" spans="1:18" x14ac:dyDescent="0.25">
      <c r="A2682" s="3">
        <v>45257</v>
      </c>
      <c r="B2682">
        <v>4000</v>
      </c>
      <c r="C2682">
        <v>500</v>
      </c>
      <c r="D2682">
        <v>100</v>
      </c>
      <c r="E2682">
        <v>0</v>
      </c>
      <c r="F2682">
        <v>13000</v>
      </c>
      <c r="G2682">
        <v>1000</v>
      </c>
      <c r="H2682">
        <v>2000</v>
      </c>
      <c r="I2682">
        <v>400</v>
      </c>
      <c r="J2682">
        <v>10</v>
      </c>
      <c r="K2682">
        <v>10</v>
      </c>
      <c r="L2682">
        <v>100</v>
      </c>
      <c r="M2682">
        <v>1800</v>
      </c>
      <c r="N2682">
        <v>25203</v>
      </c>
      <c r="O2682">
        <v>100000</v>
      </c>
      <c r="P2682">
        <v>0</v>
      </c>
      <c r="Q2682">
        <v>0</v>
      </c>
      <c r="R2682">
        <v>0</v>
      </c>
    </row>
    <row r="2683" spans="1:18" x14ac:dyDescent="0.25">
      <c r="A2683" s="3">
        <v>45258</v>
      </c>
      <c r="B2683">
        <v>4000</v>
      </c>
      <c r="C2683">
        <v>500</v>
      </c>
      <c r="D2683">
        <v>100</v>
      </c>
      <c r="E2683">
        <v>0</v>
      </c>
      <c r="F2683">
        <v>13000</v>
      </c>
      <c r="G2683">
        <v>1000</v>
      </c>
      <c r="H2683">
        <v>2000</v>
      </c>
      <c r="I2683">
        <v>400</v>
      </c>
      <c r="J2683">
        <v>10</v>
      </c>
      <c r="K2683">
        <v>10</v>
      </c>
      <c r="L2683">
        <v>100</v>
      </c>
      <c r="M2683">
        <v>1800</v>
      </c>
      <c r="N2683">
        <v>25203</v>
      </c>
      <c r="O2683">
        <v>100000</v>
      </c>
      <c r="P2683">
        <v>0</v>
      </c>
      <c r="Q2683">
        <v>0</v>
      </c>
      <c r="R2683">
        <v>0</v>
      </c>
    </row>
    <row r="2684" spans="1:18" x14ac:dyDescent="0.25">
      <c r="A2684" s="3">
        <v>45259</v>
      </c>
      <c r="B2684">
        <v>4000</v>
      </c>
      <c r="C2684">
        <v>500</v>
      </c>
      <c r="D2684">
        <v>100</v>
      </c>
      <c r="E2684">
        <v>0</v>
      </c>
      <c r="F2684">
        <v>13000</v>
      </c>
      <c r="G2684">
        <v>1000</v>
      </c>
      <c r="H2684">
        <v>2000</v>
      </c>
      <c r="I2684">
        <v>400</v>
      </c>
      <c r="J2684">
        <v>10</v>
      </c>
      <c r="K2684">
        <v>10</v>
      </c>
      <c r="L2684">
        <v>100</v>
      </c>
      <c r="M2684">
        <v>1800</v>
      </c>
      <c r="N2684">
        <v>25203</v>
      </c>
      <c r="O2684">
        <v>100000</v>
      </c>
      <c r="P2684">
        <v>0</v>
      </c>
      <c r="Q2684">
        <v>0</v>
      </c>
      <c r="R2684">
        <v>0</v>
      </c>
    </row>
    <row r="2685" spans="1:18" x14ac:dyDescent="0.25">
      <c r="A2685" s="3">
        <v>45260</v>
      </c>
      <c r="B2685">
        <v>4000</v>
      </c>
      <c r="C2685">
        <v>500</v>
      </c>
      <c r="D2685">
        <v>100</v>
      </c>
      <c r="E2685">
        <v>0</v>
      </c>
      <c r="F2685">
        <v>13000</v>
      </c>
      <c r="G2685">
        <v>1000</v>
      </c>
      <c r="H2685">
        <v>2000</v>
      </c>
      <c r="I2685">
        <v>400</v>
      </c>
      <c r="J2685">
        <v>10</v>
      </c>
      <c r="K2685">
        <v>10</v>
      </c>
      <c r="L2685">
        <v>100</v>
      </c>
      <c r="M2685">
        <v>1800</v>
      </c>
      <c r="N2685">
        <v>25203</v>
      </c>
      <c r="O2685">
        <v>100000</v>
      </c>
      <c r="P2685">
        <v>0</v>
      </c>
      <c r="Q2685">
        <v>0</v>
      </c>
      <c r="R2685">
        <v>0</v>
      </c>
    </row>
    <row r="2686" spans="1:18" x14ac:dyDescent="0.25">
      <c r="A2686" s="3">
        <v>45261</v>
      </c>
      <c r="B2686">
        <v>4000</v>
      </c>
      <c r="C2686">
        <v>500</v>
      </c>
      <c r="D2686">
        <v>100</v>
      </c>
      <c r="E2686">
        <v>0</v>
      </c>
      <c r="F2686">
        <v>13000</v>
      </c>
      <c r="G2686">
        <v>1000</v>
      </c>
      <c r="H2686">
        <v>2000</v>
      </c>
      <c r="I2686">
        <v>400</v>
      </c>
      <c r="J2686">
        <v>10</v>
      </c>
      <c r="K2686">
        <v>10</v>
      </c>
      <c r="L2686">
        <v>100</v>
      </c>
      <c r="M2686">
        <v>1800</v>
      </c>
      <c r="N2686">
        <v>25203</v>
      </c>
      <c r="O2686">
        <v>100000</v>
      </c>
      <c r="P2686">
        <v>0</v>
      </c>
      <c r="Q2686">
        <v>0</v>
      </c>
      <c r="R2686">
        <v>0</v>
      </c>
    </row>
    <row r="2687" spans="1:18" x14ac:dyDescent="0.25">
      <c r="A2687" s="3">
        <v>45264</v>
      </c>
      <c r="B2687">
        <v>4000</v>
      </c>
      <c r="C2687">
        <v>500</v>
      </c>
      <c r="D2687">
        <v>100</v>
      </c>
      <c r="E2687">
        <v>0</v>
      </c>
      <c r="F2687">
        <v>13000</v>
      </c>
      <c r="G2687">
        <v>1000</v>
      </c>
      <c r="H2687">
        <v>2000</v>
      </c>
      <c r="I2687">
        <v>400</v>
      </c>
      <c r="J2687">
        <v>10</v>
      </c>
      <c r="K2687">
        <v>10</v>
      </c>
      <c r="L2687">
        <v>100</v>
      </c>
      <c r="M2687">
        <v>1800</v>
      </c>
      <c r="N2687">
        <v>25203</v>
      </c>
      <c r="O2687">
        <v>100000</v>
      </c>
      <c r="P2687">
        <v>0</v>
      </c>
      <c r="Q2687">
        <v>0</v>
      </c>
      <c r="R2687">
        <v>0</v>
      </c>
    </row>
    <row r="2688" spans="1:18" x14ac:dyDescent="0.25">
      <c r="A2688" s="3">
        <v>45265</v>
      </c>
      <c r="B2688">
        <v>4000</v>
      </c>
      <c r="C2688">
        <v>500</v>
      </c>
      <c r="D2688">
        <v>100</v>
      </c>
      <c r="E2688">
        <v>0</v>
      </c>
      <c r="F2688">
        <v>13000</v>
      </c>
      <c r="G2688">
        <v>1000</v>
      </c>
      <c r="H2688">
        <v>2000</v>
      </c>
      <c r="I2688">
        <v>400</v>
      </c>
      <c r="J2688">
        <v>10</v>
      </c>
      <c r="K2688">
        <v>10</v>
      </c>
      <c r="L2688">
        <v>100</v>
      </c>
      <c r="M2688">
        <v>1800</v>
      </c>
      <c r="N2688">
        <v>25203</v>
      </c>
      <c r="O2688">
        <v>100000</v>
      </c>
      <c r="P2688">
        <v>0</v>
      </c>
      <c r="Q2688">
        <v>0</v>
      </c>
      <c r="R2688">
        <v>0</v>
      </c>
    </row>
    <row r="2689" spans="1:18" x14ac:dyDescent="0.25">
      <c r="A2689" s="3">
        <v>45266</v>
      </c>
      <c r="B2689">
        <v>4000</v>
      </c>
      <c r="C2689">
        <v>500</v>
      </c>
      <c r="D2689">
        <v>100</v>
      </c>
      <c r="E2689">
        <v>0</v>
      </c>
      <c r="F2689">
        <v>13000</v>
      </c>
      <c r="G2689">
        <v>1000</v>
      </c>
      <c r="H2689">
        <v>2000</v>
      </c>
      <c r="I2689">
        <v>400</v>
      </c>
      <c r="J2689">
        <v>10</v>
      </c>
      <c r="K2689">
        <v>10</v>
      </c>
      <c r="L2689">
        <v>100</v>
      </c>
      <c r="M2689">
        <v>1800</v>
      </c>
      <c r="N2689">
        <v>25203</v>
      </c>
      <c r="O2689">
        <v>100000</v>
      </c>
      <c r="P2689">
        <v>0</v>
      </c>
      <c r="Q2689">
        <v>0</v>
      </c>
      <c r="R2689">
        <v>0</v>
      </c>
    </row>
    <row r="2690" spans="1:18" x14ac:dyDescent="0.25">
      <c r="A2690" s="3">
        <v>45267</v>
      </c>
      <c r="B2690">
        <v>4000</v>
      </c>
      <c r="C2690">
        <v>500</v>
      </c>
      <c r="D2690">
        <v>100</v>
      </c>
      <c r="E2690">
        <v>0</v>
      </c>
      <c r="F2690">
        <v>13000</v>
      </c>
      <c r="G2690">
        <v>1000</v>
      </c>
      <c r="H2690">
        <v>2000</v>
      </c>
      <c r="I2690">
        <v>400</v>
      </c>
      <c r="J2690">
        <v>10</v>
      </c>
      <c r="K2690">
        <v>10</v>
      </c>
      <c r="L2690">
        <v>100</v>
      </c>
      <c r="M2690">
        <v>1800</v>
      </c>
      <c r="N2690">
        <v>25203</v>
      </c>
      <c r="O2690">
        <v>100000</v>
      </c>
      <c r="P2690">
        <v>0</v>
      </c>
      <c r="Q2690">
        <v>0</v>
      </c>
      <c r="R2690">
        <v>0</v>
      </c>
    </row>
    <row r="2691" spans="1:18" x14ac:dyDescent="0.25">
      <c r="A2691" s="3">
        <v>45268</v>
      </c>
      <c r="B2691">
        <v>4000</v>
      </c>
      <c r="C2691">
        <v>500</v>
      </c>
      <c r="D2691">
        <v>100</v>
      </c>
      <c r="E2691">
        <v>0</v>
      </c>
      <c r="F2691">
        <v>13000</v>
      </c>
      <c r="G2691">
        <v>1000</v>
      </c>
      <c r="H2691">
        <v>2000</v>
      </c>
      <c r="I2691">
        <v>400</v>
      </c>
      <c r="J2691">
        <v>10</v>
      </c>
      <c r="K2691">
        <v>10</v>
      </c>
      <c r="L2691">
        <v>100</v>
      </c>
      <c r="M2691">
        <v>1800</v>
      </c>
      <c r="N2691">
        <v>25203</v>
      </c>
      <c r="O2691">
        <v>100000</v>
      </c>
      <c r="P2691">
        <v>0</v>
      </c>
      <c r="Q2691">
        <v>0</v>
      </c>
      <c r="R2691">
        <v>0</v>
      </c>
    </row>
    <row r="2692" spans="1:18" x14ac:dyDescent="0.25">
      <c r="A2692" s="3">
        <v>45271</v>
      </c>
      <c r="B2692">
        <v>4000</v>
      </c>
      <c r="C2692">
        <v>500</v>
      </c>
      <c r="D2692">
        <v>100</v>
      </c>
      <c r="E2692">
        <v>0</v>
      </c>
      <c r="F2692">
        <v>13000</v>
      </c>
      <c r="G2692">
        <v>1000</v>
      </c>
      <c r="H2692">
        <v>2000</v>
      </c>
      <c r="I2692">
        <v>400</v>
      </c>
      <c r="J2692">
        <v>10</v>
      </c>
      <c r="K2692">
        <v>10</v>
      </c>
      <c r="L2692">
        <v>100</v>
      </c>
      <c r="M2692">
        <v>1800</v>
      </c>
      <c r="N2692">
        <v>25203</v>
      </c>
      <c r="O2692">
        <v>100000</v>
      </c>
      <c r="P2692">
        <v>0</v>
      </c>
      <c r="Q2692">
        <v>0</v>
      </c>
      <c r="R2692">
        <v>0</v>
      </c>
    </row>
    <row r="2693" spans="1:18" x14ac:dyDescent="0.25">
      <c r="A2693" s="3">
        <v>45272</v>
      </c>
      <c r="B2693">
        <v>4000</v>
      </c>
      <c r="C2693">
        <v>500</v>
      </c>
      <c r="D2693">
        <v>100</v>
      </c>
      <c r="E2693">
        <v>0</v>
      </c>
      <c r="F2693">
        <v>13000</v>
      </c>
      <c r="G2693">
        <v>1000</v>
      </c>
      <c r="H2693">
        <v>2000</v>
      </c>
      <c r="I2693">
        <v>400</v>
      </c>
      <c r="J2693">
        <v>10</v>
      </c>
      <c r="K2693">
        <v>10</v>
      </c>
      <c r="L2693">
        <v>100</v>
      </c>
      <c r="M2693">
        <v>1800</v>
      </c>
      <c r="N2693">
        <v>25203</v>
      </c>
      <c r="O2693">
        <v>100000</v>
      </c>
      <c r="P2693">
        <v>0</v>
      </c>
      <c r="Q2693">
        <v>0</v>
      </c>
      <c r="R2693">
        <v>0</v>
      </c>
    </row>
    <row r="2694" spans="1:18" x14ac:dyDescent="0.25">
      <c r="A2694" s="3">
        <v>45273</v>
      </c>
      <c r="B2694">
        <v>4000</v>
      </c>
      <c r="C2694">
        <v>500</v>
      </c>
      <c r="D2694">
        <v>100</v>
      </c>
      <c r="E2694">
        <v>0</v>
      </c>
      <c r="F2694">
        <v>13000</v>
      </c>
      <c r="G2694">
        <v>1000</v>
      </c>
      <c r="H2694">
        <v>2000</v>
      </c>
      <c r="I2694">
        <v>400</v>
      </c>
      <c r="J2694">
        <v>10</v>
      </c>
      <c r="K2694">
        <v>10</v>
      </c>
      <c r="L2694">
        <v>100</v>
      </c>
      <c r="M2694">
        <v>1800</v>
      </c>
      <c r="N2694">
        <v>25203</v>
      </c>
      <c r="O2694">
        <v>100000</v>
      </c>
      <c r="P2694">
        <v>0</v>
      </c>
      <c r="Q2694">
        <v>0</v>
      </c>
      <c r="R2694">
        <v>0</v>
      </c>
    </row>
    <row r="2695" spans="1:18" x14ac:dyDescent="0.25">
      <c r="A2695" s="3">
        <v>45274</v>
      </c>
      <c r="B2695">
        <v>4000</v>
      </c>
      <c r="C2695">
        <v>500</v>
      </c>
      <c r="D2695">
        <v>100</v>
      </c>
      <c r="E2695">
        <v>0</v>
      </c>
      <c r="F2695">
        <v>13000</v>
      </c>
      <c r="G2695">
        <v>1000</v>
      </c>
      <c r="H2695">
        <v>2000</v>
      </c>
      <c r="I2695">
        <v>400</v>
      </c>
      <c r="J2695">
        <v>10</v>
      </c>
      <c r="K2695">
        <v>10</v>
      </c>
      <c r="L2695">
        <v>100</v>
      </c>
      <c r="M2695">
        <v>1800</v>
      </c>
      <c r="N2695">
        <v>25203</v>
      </c>
      <c r="O2695">
        <v>100000</v>
      </c>
      <c r="P2695">
        <v>0</v>
      </c>
      <c r="Q2695">
        <v>0</v>
      </c>
      <c r="R2695">
        <v>0</v>
      </c>
    </row>
    <row r="2696" spans="1:18" x14ac:dyDescent="0.25">
      <c r="A2696" s="3">
        <v>45275</v>
      </c>
      <c r="B2696">
        <v>4000</v>
      </c>
      <c r="C2696">
        <v>500</v>
      </c>
      <c r="D2696">
        <v>100</v>
      </c>
      <c r="E2696">
        <v>0</v>
      </c>
      <c r="F2696">
        <v>13000</v>
      </c>
      <c r="G2696">
        <v>1000</v>
      </c>
      <c r="H2696">
        <v>2000</v>
      </c>
      <c r="I2696">
        <v>400</v>
      </c>
      <c r="J2696">
        <v>10</v>
      </c>
      <c r="K2696">
        <v>10</v>
      </c>
      <c r="L2696">
        <v>100</v>
      </c>
      <c r="M2696">
        <v>1800</v>
      </c>
      <c r="N2696">
        <v>25203</v>
      </c>
      <c r="O2696">
        <v>100000</v>
      </c>
      <c r="P2696">
        <v>0</v>
      </c>
      <c r="Q2696">
        <v>0</v>
      </c>
      <c r="R2696">
        <v>0</v>
      </c>
    </row>
    <row r="2697" spans="1:18" x14ac:dyDescent="0.25">
      <c r="A2697" s="3">
        <v>45278</v>
      </c>
      <c r="B2697">
        <v>4000</v>
      </c>
      <c r="C2697">
        <v>500</v>
      </c>
      <c r="D2697">
        <v>100</v>
      </c>
      <c r="E2697">
        <v>0</v>
      </c>
      <c r="F2697">
        <v>13000</v>
      </c>
      <c r="G2697">
        <v>1000</v>
      </c>
      <c r="H2697">
        <v>2000</v>
      </c>
      <c r="I2697">
        <v>400</v>
      </c>
      <c r="J2697">
        <v>10</v>
      </c>
      <c r="K2697">
        <v>10</v>
      </c>
      <c r="L2697">
        <v>100</v>
      </c>
      <c r="M2697">
        <v>1800</v>
      </c>
      <c r="N2697">
        <v>25203</v>
      </c>
      <c r="O2697">
        <v>100000</v>
      </c>
      <c r="P2697">
        <v>0</v>
      </c>
      <c r="Q2697">
        <v>0</v>
      </c>
      <c r="R2697">
        <v>0</v>
      </c>
    </row>
    <row r="2698" spans="1:18" x14ac:dyDescent="0.25">
      <c r="A2698" s="3">
        <v>45279</v>
      </c>
      <c r="B2698">
        <v>4000</v>
      </c>
      <c r="C2698">
        <v>500</v>
      </c>
      <c r="D2698">
        <v>100</v>
      </c>
      <c r="E2698">
        <v>0</v>
      </c>
      <c r="F2698">
        <v>13000</v>
      </c>
      <c r="G2698">
        <v>1000</v>
      </c>
      <c r="H2698">
        <v>2000</v>
      </c>
      <c r="I2698">
        <v>400</v>
      </c>
      <c r="J2698">
        <v>10</v>
      </c>
      <c r="K2698">
        <v>10</v>
      </c>
      <c r="L2698">
        <v>100</v>
      </c>
      <c r="M2698">
        <v>1800</v>
      </c>
      <c r="N2698">
        <v>25203</v>
      </c>
      <c r="O2698">
        <v>100000</v>
      </c>
      <c r="P2698">
        <v>0</v>
      </c>
      <c r="Q2698">
        <v>0</v>
      </c>
      <c r="R2698">
        <v>0</v>
      </c>
    </row>
    <row r="2699" spans="1:18" x14ac:dyDescent="0.25">
      <c r="A2699" s="3">
        <v>45280</v>
      </c>
      <c r="B2699">
        <v>4000</v>
      </c>
      <c r="C2699">
        <v>500</v>
      </c>
      <c r="D2699">
        <v>100</v>
      </c>
      <c r="E2699">
        <v>0</v>
      </c>
      <c r="F2699">
        <v>13000</v>
      </c>
      <c r="G2699">
        <v>1000</v>
      </c>
      <c r="H2699">
        <v>2000</v>
      </c>
      <c r="I2699">
        <v>400</v>
      </c>
      <c r="J2699">
        <v>10</v>
      </c>
      <c r="K2699">
        <v>10</v>
      </c>
      <c r="L2699">
        <v>100</v>
      </c>
      <c r="M2699">
        <v>1800</v>
      </c>
      <c r="N2699">
        <v>25203</v>
      </c>
      <c r="O2699">
        <v>100000</v>
      </c>
      <c r="P2699">
        <v>0</v>
      </c>
      <c r="Q2699">
        <v>0</v>
      </c>
      <c r="R2699">
        <v>0</v>
      </c>
    </row>
    <row r="2700" spans="1:18" x14ac:dyDescent="0.25">
      <c r="A2700" s="3">
        <v>45281</v>
      </c>
      <c r="B2700">
        <v>4000</v>
      </c>
      <c r="C2700">
        <v>500</v>
      </c>
      <c r="D2700">
        <v>100</v>
      </c>
      <c r="E2700">
        <v>0</v>
      </c>
      <c r="F2700">
        <v>13000</v>
      </c>
      <c r="G2700">
        <v>1000</v>
      </c>
      <c r="H2700">
        <v>2000</v>
      </c>
      <c r="I2700">
        <v>400</v>
      </c>
      <c r="J2700">
        <v>10</v>
      </c>
      <c r="K2700">
        <v>10</v>
      </c>
      <c r="L2700">
        <v>100</v>
      </c>
      <c r="M2700">
        <v>1800</v>
      </c>
      <c r="N2700">
        <v>25203</v>
      </c>
      <c r="O2700">
        <v>100000</v>
      </c>
      <c r="P2700">
        <v>0</v>
      </c>
      <c r="Q2700">
        <v>0</v>
      </c>
      <c r="R2700">
        <v>0</v>
      </c>
    </row>
    <row r="2701" spans="1:18" x14ac:dyDescent="0.25">
      <c r="A2701" s="3">
        <v>45282</v>
      </c>
      <c r="B2701">
        <v>4000</v>
      </c>
      <c r="C2701">
        <v>500</v>
      </c>
      <c r="D2701">
        <v>100</v>
      </c>
      <c r="E2701">
        <v>0</v>
      </c>
      <c r="F2701">
        <v>13000</v>
      </c>
      <c r="G2701">
        <v>1000</v>
      </c>
      <c r="H2701">
        <v>2000</v>
      </c>
      <c r="I2701">
        <v>400</v>
      </c>
      <c r="J2701">
        <v>10</v>
      </c>
      <c r="K2701">
        <v>10</v>
      </c>
      <c r="L2701">
        <v>100</v>
      </c>
      <c r="M2701">
        <v>1800</v>
      </c>
      <c r="N2701">
        <v>25203</v>
      </c>
      <c r="O2701">
        <v>100000</v>
      </c>
      <c r="P2701">
        <v>0</v>
      </c>
      <c r="Q2701">
        <v>0</v>
      </c>
      <c r="R2701">
        <v>0</v>
      </c>
    </row>
    <row r="2702" spans="1:18" x14ac:dyDescent="0.25">
      <c r="A2702" s="3">
        <v>45285</v>
      </c>
      <c r="B2702">
        <v>4000</v>
      </c>
      <c r="C2702">
        <v>500</v>
      </c>
      <c r="D2702">
        <v>100</v>
      </c>
      <c r="E2702">
        <v>0</v>
      </c>
      <c r="F2702">
        <v>13000</v>
      </c>
      <c r="G2702">
        <v>1000</v>
      </c>
      <c r="H2702">
        <v>2000</v>
      </c>
      <c r="I2702">
        <v>400</v>
      </c>
      <c r="J2702">
        <v>10</v>
      </c>
      <c r="K2702">
        <v>10</v>
      </c>
      <c r="L2702">
        <v>100</v>
      </c>
      <c r="M2702">
        <v>1800</v>
      </c>
      <c r="N2702">
        <v>25203</v>
      </c>
      <c r="O2702">
        <v>100000</v>
      </c>
      <c r="P2702">
        <v>0</v>
      </c>
      <c r="Q2702">
        <v>0</v>
      </c>
      <c r="R2702">
        <v>0</v>
      </c>
    </row>
    <row r="2703" spans="1:18" x14ac:dyDescent="0.25">
      <c r="A2703" s="3">
        <v>45286</v>
      </c>
      <c r="B2703">
        <v>4000</v>
      </c>
      <c r="C2703">
        <v>500</v>
      </c>
      <c r="D2703">
        <v>100</v>
      </c>
      <c r="E2703">
        <v>0</v>
      </c>
      <c r="F2703">
        <v>13000</v>
      </c>
      <c r="G2703">
        <v>1000</v>
      </c>
      <c r="H2703">
        <v>2000</v>
      </c>
      <c r="I2703">
        <v>400</v>
      </c>
      <c r="J2703">
        <v>10</v>
      </c>
      <c r="K2703">
        <v>10</v>
      </c>
      <c r="L2703">
        <v>100</v>
      </c>
      <c r="M2703">
        <v>1800</v>
      </c>
      <c r="N2703">
        <v>25203</v>
      </c>
      <c r="O2703">
        <v>100000</v>
      </c>
      <c r="P2703">
        <v>0</v>
      </c>
      <c r="Q2703">
        <v>0</v>
      </c>
      <c r="R2703">
        <v>0</v>
      </c>
    </row>
    <row r="2704" spans="1:18" x14ac:dyDescent="0.25">
      <c r="A2704" s="3">
        <v>45287</v>
      </c>
      <c r="B2704">
        <v>4000</v>
      </c>
      <c r="C2704">
        <v>500</v>
      </c>
      <c r="D2704">
        <v>100</v>
      </c>
      <c r="E2704">
        <v>0</v>
      </c>
      <c r="F2704">
        <v>13000</v>
      </c>
      <c r="G2704">
        <v>1000</v>
      </c>
      <c r="H2704">
        <v>2000</v>
      </c>
      <c r="I2704">
        <v>400</v>
      </c>
      <c r="J2704">
        <v>10</v>
      </c>
      <c r="K2704">
        <v>10</v>
      </c>
      <c r="L2704">
        <v>100</v>
      </c>
      <c r="M2704">
        <v>1800</v>
      </c>
      <c r="N2704">
        <v>25203</v>
      </c>
      <c r="O2704">
        <v>100000</v>
      </c>
      <c r="P2704">
        <v>0</v>
      </c>
      <c r="Q2704">
        <v>0</v>
      </c>
      <c r="R2704">
        <v>0</v>
      </c>
    </row>
    <row r="2705" spans="1:18" x14ac:dyDescent="0.25">
      <c r="A2705" s="3">
        <v>45288</v>
      </c>
      <c r="B2705">
        <v>4000</v>
      </c>
      <c r="C2705">
        <v>500</v>
      </c>
      <c r="D2705">
        <v>100</v>
      </c>
      <c r="E2705">
        <v>0</v>
      </c>
      <c r="F2705">
        <v>13000</v>
      </c>
      <c r="G2705">
        <v>1000</v>
      </c>
      <c r="H2705">
        <v>2000</v>
      </c>
      <c r="I2705">
        <v>400</v>
      </c>
      <c r="J2705">
        <v>10</v>
      </c>
      <c r="K2705">
        <v>10</v>
      </c>
      <c r="L2705">
        <v>100</v>
      </c>
      <c r="M2705">
        <v>1800</v>
      </c>
      <c r="N2705">
        <v>25203</v>
      </c>
      <c r="O2705">
        <v>100000</v>
      </c>
      <c r="P2705">
        <v>0</v>
      </c>
      <c r="Q2705">
        <v>0</v>
      </c>
      <c r="R2705">
        <v>0</v>
      </c>
    </row>
    <row r="2706" spans="1:18" x14ac:dyDescent="0.25">
      <c r="A2706" s="3">
        <v>45289</v>
      </c>
      <c r="B2706">
        <v>4000</v>
      </c>
      <c r="C2706">
        <v>500</v>
      </c>
      <c r="D2706">
        <v>100</v>
      </c>
      <c r="E2706">
        <v>0</v>
      </c>
      <c r="F2706">
        <v>13000</v>
      </c>
      <c r="G2706">
        <v>1000</v>
      </c>
      <c r="H2706">
        <v>2000</v>
      </c>
      <c r="I2706">
        <v>400</v>
      </c>
      <c r="J2706">
        <v>10</v>
      </c>
      <c r="K2706">
        <v>10</v>
      </c>
      <c r="L2706">
        <v>100</v>
      </c>
      <c r="M2706">
        <v>1800</v>
      </c>
      <c r="N2706">
        <v>25203</v>
      </c>
      <c r="O2706">
        <v>100000</v>
      </c>
      <c r="P2706">
        <v>0</v>
      </c>
      <c r="Q2706">
        <v>0</v>
      </c>
      <c r="R2706">
        <v>0</v>
      </c>
    </row>
    <row r="2707" spans="1:18" x14ac:dyDescent="0.25">
      <c r="A2707" s="3">
        <v>45292</v>
      </c>
      <c r="B2707">
        <v>4000</v>
      </c>
      <c r="C2707">
        <v>500</v>
      </c>
      <c r="D2707">
        <v>100</v>
      </c>
      <c r="E2707">
        <v>0</v>
      </c>
      <c r="F2707">
        <v>13000</v>
      </c>
      <c r="G2707">
        <v>1000</v>
      </c>
      <c r="H2707">
        <v>2000</v>
      </c>
      <c r="I2707">
        <v>400</v>
      </c>
      <c r="J2707">
        <v>10</v>
      </c>
      <c r="K2707">
        <v>10</v>
      </c>
      <c r="L2707">
        <v>100</v>
      </c>
      <c r="M2707">
        <v>1800</v>
      </c>
      <c r="N2707">
        <v>25203</v>
      </c>
      <c r="O2707">
        <v>100000</v>
      </c>
      <c r="P2707">
        <v>0</v>
      </c>
      <c r="Q2707">
        <v>0</v>
      </c>
      <c r="R2707">
        <v>0</v>
      </c>
    </row>
    <row r="2708" spans="1:18" x14ac:dyDescent="0.25">
      <c r="A2708" s="3">
        <v>45293</v>
      </c>
      <c r="B2708">
        <v>4000</v>
      </c>
      <c r="C2708">
        <v>500</v>
      </c>
      <c r="D2708">
        <v>100</v>
      </c>
      <c r="E2708">
        <v>0</v>
      </c>
      <c r="F2708">
        <v>13000</v>
      </c>
      <c r="G2708">
        <v>1000</v>
      </c>
      <c r="H2708">
        <v>2000</v>
      </c>
      <c r="I2708">
        <v>400</v>
      </c>
      <c r="J2708">
        <v>10</v>
      </c>
      <c r="K2708">
        <v>10</v>
      </c>
      <c r="L2708">
        <v>100</v>
      </c>
      <c r="M2708">
        <v>1800</v>
      </c>
      <c r="N2708">
        <v>25203</v>
      </c>
      <c r="O2708">
        <v>100000</v>
      </c>
      <c r="P2708">
        <v>0</v>
      </c>
      <c r="Q2708">
        <v>0</v>
      </c>
      <c r="R2708">
        <v>0</v>
      </c>
    </row>
    <row r="2709" spans="1:18" x14ac:dyDescent="0.25">
      <c r="A2709" s="3">
        <v>45294</v>
      </c>
      <c r="B2709">
        <v>4000</v>
      </c>
      <c r="C2709">
        <v>500</v>
      </c>
      <c r="D2709">
        <v>100</v>
      </c>
      <c r="E2709">
        <v>0</v>
      </c>
      <c r="F2709">
        <v>13000</v>
      </c>
      <c r="G2709">
        <v>1000</v>
      </c>
      <c r="H2709">
        <v>2000</v>
      </c>
      <c r="I2709">
        <v>400</v>
      </c>
      <c r="J2709">
        <v>10</v>
      </c>
      <c r="K2709">
        <v>10</v>
      </c>
      <c r="L2709">
        <v>100</v>
      </c>
      <c r="M2709">
        <v>1800</v>
      </c>
      <c r="N2709">
        <v>25203</v>
      </c>
      <c r="O2709">
        <v>100000</v>
      </c>
      <c r="P2709">
        <v>0</v>
      </c>
      <c r="Q2709">
        <v>0</v>
      </c>
      <c r="R2709">
        <v>0</v>
      </c>
    </row>
    <row r="2710" spans="1:18" x14ac:dyDescent="0.25">
      <c r="A2710" s="3">
        <v>45295</v>
      </c>
      <c r="B2710">
        <v>4000</v>
      </c>
      <c r="C2710">
        <v>500</v>
      </c>
      <c r="D2710">
        <v>100</v>
      </c>
      <c r="E2710">
        <v>0</v>
      </c>
      <c r="F2710">
        <v>13000</v>
      </c>
      <c r="G2710">
        <v>1000</v>
      </c>
      <c r="H2710">
        <v>2000</v>
      </c>
      <c r="I2710">
        <v>400</v>
      </c>
      <c r="J2710">
        <v>10</v>
      </c>
      <c r="K2710">
        <v>10</v>
      </c>
      <c r="L2710">
        <v>100</v>
      </c>
      <c r="M2710">
        <v>1800</v>
      </c>
      <c r="N2710">
        <v>25203</v>
      </c>
      <c r="O2710">
        <v>100000</v>
      </c>
      <c r="P2710">
        <v>0</v>
      </c>
      <c r="Q2710">
        <v>0</v>
      </c>
      <c r="R2710">
        <v>0</v>
      </c>
    </row>
    <row r="2711" spans="1:18" x14ac:dyDescent="0.25">
      <c r="A2711" s="3">
        <v>45296</v>
      </c>
      <c r="B2711">
        <v>4000</v>
      </c>
      <c r="C2711">
        <v>500</v>
      </c>
      <c r="D2711">
        <v>100</v>
      </c>
      <c r="E2711">
        <v>0</v>
      </c>
      <c r="F2711">
        <v>13000</v>
      </c>
      <c r="G2711">
        <v>1000</v>
      </c>
      <c r="H2711">
        <v>2000</v>
      </c>
      <c r="I2711">
        <v>400</v>
      </c>
      <c r="J2711">
        <v>10</v>
      </c>
      <c r="K2711">
        <v>10</v>
      </c>
      <c r="L2711">
        <v>100</v>
      </c>
      <c r="M2711">
        <v>1800</v>
      </c>
      <c r="N2711">
        <v>25203</v>
      </c>
      <c r="O2711">
        <v>100000</v>
      </c>
      <c r="P2711">
        <v>0</v>
      </c>
      <c r="Q2711">
        <v>0</v>
      </c>
      <c r="R2711">
        <v>0</v>
      </c>
    </row>
    <row r="2712" spans="1:18" x14ac:dyDescent="0.25">
      <c r="A2712" s="3">
        <v>45299</v>
      </c>
      <c r="B2712">
        <v>4000</v>
      </c>
      <c r="C2712">
        <v>500</v>
      </c>
      <c r="D2712">
        <v>100</v>
      </c>
      <c r="E2712">
        <v>0</v>
      </c>
      <c r="F2712">
        <v>13000</v>
      </c>
      <c r="G2712">
        <v>1000</v>
      </c>
      <c r="H2712">
        <v>2000</v>
      </c>
      <c r="I2712">
        <v>400</v>
      </c>
      <c r="J2712">
        <v>10</v>
      </c>
      <c r="K2712">
        <v>10</v>
      </c>
      <c r="L2712">
        <v>100</v>
      </c>
      <c r="M2712">
        <v>1800</v>
      </c>
      <c r="N2712">
        <v>25203</v>
      </c>
      <c r="O2712">
        <v>100000</v>
      </c>
      <c r="P2712">
        <v>0</v>
      </c>
      <c r="Q2712">
        <v>0</v>
      </c>
      <c r="R2712">
        <v>0</v>
      </c>
    </row>
    <row r="2713" spans="1:18" x14ac:dyDescent="0.25">
      <c r="A2713" s="3">
        <v>45300</v>
      </c>
      <c r="B2713">
        <v>4000</v>
      </c>
      <c r="C2713">
        <v>500</v>
      </c>
      <c r="D2713">
        <v>100</v>
      </c>
      <c r="E2713">
        <v>0</v>
      </c>
      <c r="F2713">
        <v>13000</v>
      </c>
      <c r="G2713">
        <v>1000</v>
      </c>
      <c r="H2713">
        <v>2000</v>
      </c>
      <c r="I2713">
        <v>400</v>
      </c>
      <c r="J2713">
        <v>10</v>
      </c>
      <c r="K2713">
        <v>10</v>
      </c>
      <c r="L2713">
        <v>100</v>
      </c>
      <c r="M2713">
        <v>1800</v>
      </c>
      <c r="N2713">
        <v>25203</v>
      </c>
      <c r="O2713">
        <v>100000</v>
      </c>
      <c r="P2713">
        <v>0</v>
      </c>
      <c r="Q2713">
        <v>0</v>
      </c>
      <c r="R2713">
        <v>0</v>
      </c>
    </row>
    <row r="2714" spans="1:18" x14ac:dyDescent="0.25">
      <c r="A2714" s="3">
        <v>45301</v>
      </c>
      <c r="B2714">
        <v>4000</v>
      </c>
      <c r="C2714">
        <v>500</v>
      </c>
      <c r="D2714">
        <v>100</v>
      </c>
      <c r="E2714">
        <v>0</v>
      </c>
      <c r="F2714">
        <v>13000</v>
      </c>
      <c r="G2714">
        <v>1000</v>
      </c>
      <c r="H2714">
        <v>2000</v>
      </c>
      <c r="I2714">
        <v>400</v>
      </c>
      <c r="J2714">
        <v>10</v>
      </c>
      <c r="K2714">
        <v>10</v>
      </c>
      <c r="L2714">
        <v>100</v>
      </c>
      <c r="M2714">
        <v>1800</v>
      </c>
      <c r="N2714">
        <v>25203</v>
      </c>
      <c r="O2714">
        <v>100000</v>
      </c>
      <c r="P2714">
        <v>0</v>
      </c>
      <c r="Q2714">
        <v>0</v>
      </c>
      <c r="R2714">
        <v>0</v>
      </c>
    </row>
    <row r="2715" spans="1:18" x14ac:dyDescent="0.25">
      <c r="A2715" s="3">
        <v>45302</v>
      </c>
      <c r="B2715">
        <v>4000</v>
      </c>
      <c r="C2715">
        <v>500</v>
      </c>
      <c r="D2715">
        <v>100</v>
      </c>
      <c r="E2715">
        <v>0</v>
      </c>
      <c r="F2715">
        <v>13000</v>
      </c>
      <c r="G2715">
        <v>1000</v>
      </c>
      <c r="H2715">
        <v>2000</v>
      </c>
      <c r="I2715">
        <v>400</v>
      </c>
      <c r="J2715">
        <v>10</v>
      </c>
      <c r="K2715">
        <v>10</v>
      </c>
      <c r="L2715">
        <v>100</v>
      </c>
      <c r="M2715">
        <v>1800</v>
      </c>
      <c r="N2715">
        <v>25203</v>
      </c>
      <c r="O2715">
        <v>100000</v>
      </c>
      <c r="P2715">
        <v>0</v>
      </c>
      <c r="Q2715">
        <v>0</v>
      </c>
      <c r="R2715">
        <v>0</v>
      </c>
    </row>
    <row r="2716" spans="1:18" x14ac:dyDescent="0.25">
      <c r="A2716" s="3">
        <v>45303</v>
      </c>
      <c r="B2716">
        <v>4000</v>
      </c>
      <c r="C2716">
        <v>500</v>
      </c>
      <c r="D2716">
        <v>100</v>
      </c>
      <c r="E2716">
        <v>0</v>
      </c>
      <c r="F2716">
        <v>13000</v>
      </c>
      <c r="G2716">
        <v>1000</v>
      </c>
      <c r="H2716">
        <v>2000</v>
      </c>
      <c r="I2716">
        <v>400</v>
      </c>
      <c r="J2716">
        <v>10</v>
      </c>
      <c r="K2716">
        <v>10</v>
      </c>
      <c r="L2716">
        <v>100</v>
      </c>
      <c r="M2716">
        <v>1800</v>
      </c>
      <c r="N2716">
        <v>25203</v>
      </c>
      <c r="O2716">
        <v>100000</v>
      </c>
      <c r="P2716">
        <v>0</v>
      </c>
      <c r="Q2716">
        <v>0</v>
      </c>
      <c r="R2716">
        <v>0</v>
      </c>
    </row>
    <row r="2717" spans="1:18" x14ac:dyDescent="0.25">
      <c r="A2717" s="3">
        <v>45306</v>
      </c>
      <c r="B2717">
        <v>4000</v>
      </c>
      <c r="C2717">
        <v>500</v>
      </c>
      <c r="D2717">
        <v>100</v>
      </c>
      <c r="E2717">
        <v>0</v>
      </c>
      <c r="F2717">
        <v>13000</v>
      </c>
      <c r="G2717">
        <v>1000</v>
      </c>
      <c r="H2717">
        <v>2000</v>
      </c>
      <c r="I2717">
        <v>400</v>
      </c>
      <c r="J2717">
        <v>10</v>
      </c>
      <c r="K2717">
        <v>10</v>
      </c>
      <c r="L2717">
        <v>100</v>
      </c>
      <c r="M2717">
        <v>1800</v>
      </c>
      <c r="N2717">
        <v>25203</v>
      </c>
      <c r="O2717">
        <v>100000</v>
      </c>
      <c r="P2717">
        <v>0</v>
      </c>
      <c r="Q2717">
        <v>0</v>
      </c>
      <c r="R2717">
        <v>0</v>
      </c>
    </row>
    <row r="2718" spans="1:18" x14ac:dyDescent="0.25">
      <c r="A2718" s="3">
        <v>45307</v>
      </c>
      <c r="B2718">
        <v>4000</v>
      </c>
      <c r="C2718">
        <v>500</v>
      </c>
      <c r="D2718">
        <v>100</v>
      </c>
      <c r="E2718">
        <v>0</v>
      </c>
      <c r="F2718">
        <v>13000</v>
      </c>
      <c r="G2718">
        <v>1000</v>
      </c>
      <c r="H2718">
        <v>2000</v>
      </c>
      <c r="I2718">
        <v>400</v>
      </c>
      <c r="J2718">
        <v>10</v>
      </c>
      <c r="K2718">
        <v>10</v>
      </c>
      <c r="L2718">
        <v>100</v>
      </c>
      <c r="M2718">
        <v>1800</v>
      </c>
      <c r="N2718">
        <v>25203</v>
      </c>
      <c r="O2718">
        <v>100000</v>
      </c>
      <c r="P2718">
        <v>0</v>
      </c>
      <c r="Q2718">
        <v>0</v>
      </c>
      <c r="R2718">
        <v>0</v>
      </c>
    </row>
    <row r="2719" spans="1:18" x14ac:dyDescent="0.25">
      <c r="A2719" s="3">
        <v>45308</v>
      </c>
      <c r="B2719">
        <v>4000</v>
      </c>
      <c r="C2719">
        <v>500</v>
      </c>
      <c r="D2719">
        <v>100</v>
      </c>
      <c r="E2719">
        <v>0</v>
      </c>
      <c r="F2719">
        <v>13000</v>
      </c>
      <c r="G2719">
        <v>1000</v>
      </c>
      <c r="H2719">
        <v>2000</v>
      </c>
      <c r="I2719">
        <v>400</v>
      </c>
      <c r="J2719">
        <v>10</v>
      </c>
      <c r="K2719">
        <v>10</v>
      </c>
      <c r="L2719">
        <v>100</v>
      </c>
      <c r="M2719">
        <v>1800</v>
      </c>
      <c r="N2719">
        <v>25203</v>
      </c>
      <c r="O2719">
        <v>100000</v>
      </c>
      <c r="P2719">
        <v>0</v>
      </c>
      <c r="Q2719">
        <v>0</v>
      </c>
      <c r="R2719">
        <v>0</v>
      </c>
    </row>
    <row r="2720" spans="1:18" x14ac:dyDescent="0.25">
      <c r="A2720" s="3">
        <v>45309</v>
      </c>
      <c r="B2720">
        <v>4000</v>
      </c>
      <c r="C2720">
        <v>500</v>
      </c>
      <c r="D2720">
        <v>100</v>
      </c>
      <c r="E2720">
        <v>0</v>
      </c>
      <c r="F2720">
        <v>13000</v>
      </c>
      <c r="G2720">
        <v>1000</v>
      </c>
      <c r="H2720">
        <v>2000</v>
      </c>
      <c r="I2720">
        <v>400</v>
      </c>
      <c r="J2720">
        <v>10</v>
      </c>
      <c r="K2720">
        <v>10</v>
      </c>
      <c r="L2720">
        <v>100</v>
      </c>
      <c r="M2720">
        <v>1800</v>
      </c>
      <c r="N2720">
        <v>25203</v>
      </c>
      <c r="O2720">
        <v>100000</v>
      </c>
      <c r="P2720">
        <v>0</v>
      </c>
      <c r="Q2720">
        <v>0</v>
      </c>
      <c r="R2720">
        <v>0</v>
      </c>
    </row>
    <row r="2721" spans="1:18" x14ac:dyDescent="0.25">
      <c r="A2721" s="3">
        <v>45310</v>
      </c>
      <c r="B2721">
        <v>4000</v>
      </c>
      <c r="C2721">
        <v>500</v>
      </c>
      <c r="D2721">
        <v>100</v>
      </c>
      <c r="E2721">
        <v>0</v>
      </c>
      <c r="F2721">
        <v>13000</v>
      </c>
      <c r="G2721">
        <v>1000</v>
      </c>
      <c r="H2721">
        <v>2000</v>
      </c>
      <c r="I2721">
        <v>400</v>
      </c>
      <c r="J2721">
        <v>10</v>
      </c>
      <c r="K2721">
        <v>10</v>
      </c>
      <c r="L2721">
        <v>100</v>
      </c>
      <c r="M2721">
        <v>1800</v>
      </c>
      <c r="N2721">
        <v>25203</v>
      </c>
      <c r="O2721">
        <v>100000</v>
      </c>
      <c r="P2721">
        <v>0</v>
      </c>
      <c r="Q2721">
        <v>0</v>
      </c>
      <c r="R2721">
        <v>0</v>
      </c>
    </row>
    <row r="2722" spans="1:18" x14ac:dyDescent="0.25">
      <c r="A2722" s="3">
        <v>45313</v>
      </c>
      <c r="B2722">
        <v>4000</v>
      </c>
      <c r="C2722">
        <v>500</v>
      </c>
      <c r="D2722">
        <v>100</v>
      </c>
      <c r="E2722">
        <v>0</v>
      </c>
      <c r="F2722">
        <v>13000</v>
      </c>
      <c r="G2722">
        <v>1000</v>
      </c>
      <c r="H2722">
        <v>2000</v>
      </c>
      <c r="I2722">
        <v>400</v>
      </c>
      <c r="J2722">
        <v>10</v>
      </c>
      <c r="K2722">
        <v>10</v>
      </c>
      <c r="L2722">
        <v>100</v>
      </c>
      <c r="M2722">
        <v>1800</v>
      </c>
      <c r="N2722">
        <v>25203</v>
      </c>
      <c r="O2722">
        <v>100000</v>
      </c>
      <c r="P2722">
        <v>0</v>
      </c>
      <c r="Q2722">
        <v>0</v>
      </c>
      <c r="R2722">
        <v>0</v>
      </c>
    </row>
    <row r="2723" spans="1:18" x14ac:dyDescent="0.25">
      <c r="A2723" s="3">
        <v>45314</v>
      </c>
      <c r="B2723">
        <v>4000</v>
      </c>
      <c r="C2723">
        <v>500</v>
      </c>
      <c r="D2723">
        <v>100</v>
      </c>
      <c r="E2723">
        <v>0</v>
      </c>
      <c r="F2723">
        <v>13000</v>
      </c>
      <c r="G2723">
        <v>1000</v>
      </c>
      <c r="H2723">
        <v>2000</v>
      </c>
      <c r="I2723">
        <v>400</v>
      </c>
      <c r="J2723">
        <v>10</v>
      </c>
      <c r="K2723">
        <v>10</v>
      </c>
      <c r="L2723">
        <v>100</v>
      </c>
      <c r="M2723">
        <v>1800</v>
      </c>
      <c r="N2723">
        <v>25203</v>
      </c>
      <c r="O2723">
        <v>100000</v>
      </c>
      <c r="P2723">
        <v>0</v>
      </c>
      <c r="Q2723">
        <v>0</v>
      </c>
      <c r="R2723">
        <v>0</v>
      </c>
    </row>
    <row r="2724" spans="1:18" x14ac:dyDescent="0.25">
      <c r="A2724" s="3">
        <v>45315</v>
      </c>
      <c r="B2724">
        <v>4000</v>
      </c>
      <c r="C2724">
        <v>500</v>
      </c>
      <c r="D2724">
        <v>100</v>
      </c>
      <c r="E2724">
        <v>0</v>
      </c>
      <c r="F2724">
        <v>13000</v>
      </c>
      <c r="G2724">
        <v>1000</v>
      </c>
      <c r="H2724">
        <v>2000</v>
      </c>
      <c r="I2724">
        <v>400</v>
      </c>
      <c r="J2724">
        <v>10</v>
      </c>
      <c r="K2724">
        <v>10</v>
      </c>
      <c r="L2724">
        <v>100</v>
      </c>
      <c r="M2724">
        <v>1800</v>
      </c>
      <c r="N2724">
        <v>25203</v>
      </c>
      <c r="O2724">
        <v>100000</v>
      </c>
      <c r="P2724">
        <v>0</v>
      </c>
      <c r="Q2724">
        <v>0</v>
      </c>
      <c r="R2724">
        <v>0</v>
      </c>
    </row>
    <row r="2725" spans="1:18" x14ac:dyDescent="0.25">
      <c r="A2725" s="3">
        <v>45316</v>
      </c>
      <c r="B2725">
        <v>4000</v>
      </c>
      <c r="C2725">
        <v>500</v>
      </c>
      <c r="D2725">
        <v>100</v>
      </c>
      <c r="E2725">
        <v>0</v>
      </c>
      <c r="F2725">
        <v>13000</v>
      </c>
      <c r="G2725">
        <v>1000</v>
      </c>
      <c r="H2725">
        <v>2000</v>
      </c>
      <c r="I2725">
        <v>400</v>
      </c>
      <c r="J2725">
        <v>10</v>
      </c>
      <c r="K2725">
        <v>10</v>
      </c>
      <c r="L2725">
        <v>100</v>
      </c>
      <c r="M2725">
        <v>1800</v>
      </c>
      <c r="N2725">
        <v>25203</v>
      </c>
      <c r="O2725">
        <v>100000</v>
      </c>
      <c r="P2725">
        <v>0</v>
      </c>
      <c r="Q2725">
        <v>0</v>
      </c>
      <c r="R2725">
        <v>0</v>
      </c>
    </row>
    <row r="2726" spans="1:18" x14ac:dyDescent="0.25">
      <c r="A2726" s="3">
        <v>45317</v>
      </c>
      <c r="B2726">
        <v>4000</v>
      </c>
      <c r="C2726">
        <v>500</v>
      </c>
      <c r="D2726">
        <v>100</v>
      </c>
      <c r="E2726">
        <v>0</v>
      </c>
      <c r="F2726">
        <v>13000</v>
      </c>
      <c r="G2726">
        <v>1000</v>
      </c>
      <c r="H2726">
        <v>2000</v>
      </c>
      <c r="I2726">
        <v>400</v>
      </c>
      <c r="J2726">
        <v>10</v>
      </c>
      <c r="K2726">
        <v>10</v>
      </c>
      <c r="L2726">
        <v>100</v>
      </c>
      <c r="M2726">
        <v>1800</v>
      </c>
      <c r="N2726">
        <v>25203</v>
      </c>
      <c r="O2726">
        <v>100000</v>
      </c>
      <c r="P2726">
        <v>0</v>
      </c>
      <c r="Q2726">
        <v>0</v>
      </c>
      <c r="R2726">
        <v>0</v>
      </c>
    </row>
    <row r="2727" spans="1:18" x14ac:dyDescent="0.25">
      <c r="A2727" s="3">
        <v>45320</v>
      </c>
      <c r="B2727">
        <v>4000</v>
      </c>
      <c r="C2727">
        <v>500</v>
      </c>
      <c r="D2727">
        <v>100</v>
      </c>
      <c r="E2727">
        <v>0</v>
      </c>
      <c r="F2727">
        <v>13000</v>
      </c>
      <c r="G2727">
        <v>1000</v>
      </c>
      <c r="H2727">
        <v>2000</v>
      </c>
      <c r="I2727">
        <v>400</v>
      </c>
      <c r="J2727">
        <v>10</v>
      </c>
      <c r="K2727">
        <v>10</v>
      </c>
      <c r="L2727">
        <v>100</v>
      </c>
      <c r="M2727">
        <v>1800</v>
      </c>
      <c r="N2727">
        <v>25203</v>
      </c>
      <c r="O2727">
        <v>100000</v>
      </c>
      <c r="P2727">
        <v>0</v>
      </c>
      <c r="Q2727">
        <v>0</v>
      </c>
      <c r="R2727">
        <v>0</v>
      </c>
    </row>
    <row r="2728" spans="1:18" x14ac:dyDescent="0.25">
      <c r="A2728" s="3">
        <v>45321</v>
      </c>
      <c r="B2728">
        <v>4000</v>
      </c>
      <c r="C2728">
        <v>500</v>
      </c>
      <c r="D2728">
        <v>100</v>
      </c>
      <c r="E2728">
        <v>0</v>
      </c>
      <c r="F2728">
        <v>13000</v>
      </c>
      <c r="G2728">
        <v>1000</v>
      </c>
      <c r="H2728">
        <v>2000</v>
      </c>
      <c r="I2728">
        <v>400</v>
      </c>
      <c r="J2728">
        <v>10</v>
      </c>
      <c r="K2728">
        <v>10</v>
      </c>
      <c r="L2728">
        <v>100</v>
      </c>
      <c r="M2728">
        <v>1800</v>
      </c>
      <c r="N2728">
        <v>25203</v>
      </c>
      <c r="O2728">
        <v>100000</v>
      </c>
      <c r="P2728">
        <v>0</v>
      </c>
      <c r="Q2728">
        <v>0</v>
      </c>
      <c r="R2728">
        <v>0</v>
      </c>
    </row>
    <row r="2729" spans="1:18" x14ac:dyDescent="0.25">
      <c r="A2729" s="3">
        <v>45322</v>
      </c>
      <c r="B2729">
        <v>4000</v>
      </c>
      <c r="C2729">
        <v>500</v>
      </c>
      <c r="D2729">
        <v>100</v>
      </c>
      <c r="E2729">
        <v>0</v>
      </c>
      <c r="F2729">
        <v>13000</v>
      </c>
      <c r="G2729">
        <v>1000</v>
      </c>
      <c r="H2729">
        <v>2000</v>
      </c>
      <c r="I2729">
        <v>400</v>
      </c>
      <c r="J2729">
        <v>10</v>
      </c>
      <c r="K2729">
        <v>10</v>
      </c>
      <c r="L2729">
        <v>100</v>
      </c>
      <c r="M2729">
        <v>1800</v>
      </c>
      <c r="N2729">
        <v>25203</v>
      </c>
      <c r="O2729">
        <v>100000</v>
      </c>
      <c r="P2729">
        <v>0</v>
      </c>
      <c r="Q2729">
        <v>0</v>
      </c>
      <c r="R2729">
        <v>0</v>
      </c>
    </row>
    <row r="2730" spans="1:18" x14ac:dyDescent="0.25">
      <c r="A2730" s="3">
        <v>45323</v>
      </c>
      <c r="B2730">
        <v>4000</v>
      </c>
      <c r="C2730">
        <v>500</v>
      </c>
      <c r="D2730">
        <v>100</v>
      </c>
      <c r="E2730">
        <v>0</v>
      </c>
      <c r="F2730">
        <v>13000</v>
      </c>
      <c r="G2730">
        <v>1000</v>
      </c>
      <c r="H2730">
        <v>2000</v>
      </c>
      <c r="I2730">
        <v>400</v>
      </c>
      <c r="J2730">
        <v>10</v>
      </c>
      <c r="K2730">
        <v>10</v>
      </c>
      <c r="L2730">
        <v>100</v>
      </c>
      <c r="M2730">
        <v>1800</v>
      </c>
      <c r="N2730">
        <v>25203</v>
      </c>
      <c r="O2730">
        <v>100000</v>
      </c>
      <c r="P2730">
        <v>0</v>
      </c>
      <c r="Q2730">
        <v>0</v>
      </c>
      <c r="R2730">
        <v>0</v>
      </c>
    </row>
    <row r="2731" spans="1:18" x14ac:dyDescent="0.25">
      <c r="A2731" s="3">
        <v>45324</v>
      </c>
      <c r="B2731">
        <v>4000</v>
      </c>
      <c r="C2731">
        <v>500</v>
      </c>
      <c r="D2731">
        <v>100</v>
      </c>
      <c r="E2731">
        <v>0</v>
      </c>
      <c r="F2731">
        <v>13000</v>
      </c>
      <c r="G2731">
        <v>1000</v>
      </c>
      <c r="H2731">
        <v>2000</v>
      </c>
      <c r="I2731">
        <v>400</v>
      </c>
      <c r="J2731">
        <v>10</v>
      </c>
      <c r="K2731">
        <v>10</v>
      </c>
      <c r="L2731">
        <v>100</v>
      </c>
      <c r="M2731">
        <v>1800</v>
      </c>
      <c r="N2731">
        <v>25203</v>
      </c>
      <c r="O2731">
        <v>100000</v>
      </c>
      <c r="P2731">
        <v>0</v>
      </c>
      <c r="Q2731">
        <v>0</v>
      </c>
      <c r="R2731">
        <v>0</v>
      </c>
    </row>
    <row r="2732" spans="1:18" x14ac:dyDescent="0.25">
      <c r="A2732" s="3">
        <v>45327</v>
      </c>
      <c r="B2732">
        <v>4000</v>
      </c>
      <c r="C2732">
        <v>500</v>
      </c>
      <c r="D2732">
        <v>100</v>
      </c>
      <c r="E2732">
        <v>0</v>
      </c>
      <c r="F2732">
        <v>13000</v>
      </c>
      <c r="G2732">
        <v>1000</v>
      </c>
      <c r="H2732">
        <v>2000</v>
      </c>
      <c r="I2732">
        <v>400</v>
      </c>
      <c r="J2732">
        <v>10</v>
      </c>
      <c r="K2732">
        <v>10</v>
      </c>
      <c r="L2732">
        <v>100</v>
      </c>
      <c r="M2732">
        <v>1800</v>
      </c>
      <c r="N2732">
        <v>25203</v>
      </c>
      <c r="O2732">
        <v>100000</v>
      </c>
      <c r="P2732">
        <v>0</v>
      </c>
      <c r="Q2732">
        <v>0</v>
      </c>
      <c r="R2732">
        <v>0</v>
      </c>
    </row>
    <row r="2733" spans="1:18" x14ac:dyDescent="0.25">
      <c r="A2733" s="3">
        <v>45328</v>
      </c>
      <c r="B2733">
        <v>4000</v>
      </c>
      <c r="C2733">
        <v>500</v>
      </c>
      <c r="D2733">
        <v>100</v>
      </c>
      <c r="E2733">
        <v>0</v>
      </c>
      <c r="F2733">
        <v>13000</v>
      </c>
      <c r="G2733">
        <v>1000</v>
      </c>
      <c r="H2733">
        <v>2000</v>
      </c>
      <c r="I2733">
        <v>400</v>
      </c>
      <c r="J2733">
        <v>10</v>
      </c>
      <c r="K2733">
        <v>10</v>
      </c>
      <c r="L2733">
        <v>100</v>
      </c>
      <c r="M2733">
        <v>1800</v>
      </c>
      <c r="N2733">
        <v>25203</v>
      </c>
      <c r="O2733">
        <v>100000</v>
      </c>
      <c r="P2733">
        <v>0</v>
      </c>
      <c r="Q2733">
        <v>0</v>
      </c>
      <c r="R2733">
        <v>0</v>
      </c>
    </row>
    <row r="2734" spans="1:18" x14ac:dyDescent="0.25">
      <c r="A2734" s="3">
        <v>45329</v>
      </c>
      <c r="B2734">
        <v>4000</v>
      </c>
      <c r="C2734">
        <v>500</v>
      </c>
      <c r="D2734">
        <v>100</v>
      </c>
      <c r="E2734">
        <v>0</v>
      </c>
      <c r="F2734">
        <v>13000</v>
      </c>
      <c r="G2734">
        <v>1000</v>
      </c>
      <c r="H2734">
        <v>2000</v>
      </c>
      <c r="I2734">
        <v>400</v>
      </c>
      <c r="J2734">
        <v>10</v>
      </c>
      <c r="K2734">
        <v>10</v>
      </c>
      <c r="L2734">
        <v>100</v>
      </c>
      <c r="M2734">
        <v>1800</v>
      </c>
      <c r="N2734">
        <v>25203</v>
      </c>
      <c r="O2734">
        <v>100000</v>
      </c>
      <c r="P2734">
        <v>0</v>
      </c>
      <c r="Q2734">
        <v>0</v>
      </c>
      <c r="R2734">
        <v>0</v>
      </c>
    </row>
    <row r="2735" spans="1:18" x14ac:dyDescent="0.25">
      <c r="A2735" s="3">
        <v>45330</v>
      </c>
      <c r="B2735">
        <v>4000</v>
      </c>
      <c r="C2735">
        <v>500</v>
      </c>
      <c r="D2735">
        <v>100</v>
      </c>
      <c r="E2735">
        <v>0</v>
      </c>
      <c r="F2735">
        <v>13000</v>
      </c>
      <c r="G2735">
        <v>1000</v>
      </c>
      <c r="H2735">
        <v>2000</v>
      </c>
      <c r="I2735">
        <v>400</v>
      </c>
      <c r="J2735">
        <v>10</v>
      </c>
      <c r="K2735">
        <v>10</v>
      </c>
      <c r="L2735">
        <v>100</v>
      </c>
      <c r="M2735">
        <v>1800</v>
      </c>
      <c r="N2735">
        <v>25203</v>
      </c>
      <c r="O2735">
        <v>100000</v>
      </c>
      <c r="P2735">
        <v>0</v>
      </c>
      <c r="Q2735">
        <v>0</v>
      </c>
      <c r="R2735">
        <v>0</v>
      </c>
    </row>
    <row r="2736" spans="1:18" x14ac:dyDescent="0.25">
      <c r="A2736" s="3">
        <v>45331</v>
      </c>
      <c r="B2736">
        <v>4000</v>
      </c>
      <c r="C2736">
        <v>500</v>
      </c>
      <c r="D2736">
        <v>100</v>
      </c>
      <c r="E2736">
        <v>0</v>
      </c>
      <c r="F2736">
        <v>13000</v>
      </c>
      <c r="G2736">
        <v>1000</v>
      </c>
      <c r="H2736">
        <v>2000</v>
      </c>
      <c r="I2736">
        <v>400</v>
      </c>
      <c r="J2736">
        <v>10</v>
      </c>
      <c r="K2736">
        <v>10</v>
      </c>
      <c r="L2736">
        <v>100</v>
      </c>
      <c r="M2736">
        <v>1800</v>
      </c>
      <c r="N2736">
        <v>25203</v>
      </c>
      <c r="O2736">
        <v>100000</v>
      </c>
      <c r="P2736">
        <v>0</v>
      </c>
      <c r="Q2736">
        <v>0</v>
      </c>
      <c r="R2736">
        <v>0</v>
      </c>
    </row>
    <row r="2737" spans="1:18" x14ac:dyDescent="0.25">
      <c r="A2737" s="3">
        <v>45334</v>
      </c>
      <c r="B2737">
        <v>4000</v>
      </c>
      <c r="C2737">
        <v>500</v>
      </c>
      <c r="D2737">
        <v>100</v>
      </c>
      <c r="E2737">
        <v>0</v>
      </c>
      <c r="F2737">
        <v>13000</v>
      </c>
      <c r="G2737">
        <v>1000</v>
      </c>
      <c r="H2737">
        <v>2000</v>
      </c>
      <c r="I2737">
        <v>400</v>
      </c>
      <c r="J2737">
        <v>10</v>
      </c>
      <c r="K2737">
        <v>10</v>
      </c>
      <c r="L2737">
        <v>100</v>
      </c>
      <c r="M2737">
        <v>1800</v>
      </c>
      <c r="N2737">
        <v>25203</v>
      </c>
      <c r="O2737">
        <v>100000</v>
      </c>
      <c r="P2737">
        <v>0</v>
      </c>
      <c r="Q2737">
        <v>0</v>
      </c>
      <c r="R2737">
        <v>0</v>
      </c>
    </row>
    <row r="2738" spans="1:18" x14ac:dyDescent="0.25">
      <c r="A2738" s="3">
        <v>45335</v>
      </c>
      <c r="B2738">
        <v>4000</v>
      </c>
      <c r="C2738">
        <v>500</v>
      </c>
      <c r="D2738">
        <v>100</v>
      </c>
      <c r="E2738">
        <v>0</v>
      </c>
      <c r="F2738">
        <v>13000</v>
      </c>
      <c r="G2738">
        <v>1000</v>
      </c>
      <c r="H2738">
        <v>2000</v>
      </c>
      <c r="I2738">
        <v>400</v>
      </c>
      <c r="J2738">
        <v>10</v>
      </c>
      <c r="K2738">
        <v>10</v>
      </c>
      <c r="L2738">
        <v>100</v>
      </c>
      <c r="M2738">
        <v>1800</v>
      </c>
      <c r="N2738">
        <v>25203</v>
      </c>
      <c r="O2738">
        <v>100000</v>
      </c>
      <c r="P2738">
        <v>0</v>
      </c>
      <c r="Q2738">
        <v>0</v>
      </c>
      <c r="R2738">
        <v>0</v>
      </c>
    </row>
    <row r="2739" spans="1:18" x14ac:dyDescent="0.25">
      <c r="A2739" s="3">
        <v>45336</v>
      </c>
      <c r="B2739">
        <v>4000</v>
      </c>
      <c r="C2739">
        <v>500</v>
      </c>
      <c r="D2739">
        <v>100</v>
      </c>
      <c r="E2739">
        <v>0</v>
      </c>
      <c r="F2739">
        <v>13000</v>
      </c>
      <c r="G2739">
        <v>1000</v>
      </c>
      <c r="H2739">
        <v>2000</v>
      </c>
      <c r="I2739">
        <v>400</v>
      </c>
      <c r="J2739">
        <v>10</v>
      </c>
      <c r="K2739">
        <v>10</v>
      </c>
      <c r="L2739">
        <v>100</v>
      </c>
      <c r="M2739">
        <v>1800</v>
      </c>
      <c r="N2739">
        <v>25203</v>
      </c>
      <c r="O2739">
        <v>100000</v>
      </c>
      <c r="P2739">
        <v>0</v>
      </c>
      <c r="Q2739">
        <v>0</v>
      </c>
      <c r="R2739">
        <v>0</v>
      </c>
    </row>
    <row r="2740" spans="1:18" x14ac:dyDescent="0.25">
      <c r="A2740" s="3">
        <v>45337</v>
      </c>
      <c r="B2740">
        <v>4000</v>
      </c>
      <c r="C2740">
        <v>500</v>
      </c>
      <c r="D2740">
        <v>100</v>
      </c>
      <c r="E2740">
        <v>0</v>
      </c>
      <c r="F2740">
        <v>13000</v>
      </c>
      <c r="G2740">
        <v>1000</v>
      </c>
      <c r="H2740">
        <v>2000</v>
      </c>
      <c r="I2740">
        <v>400</v>
      </c>
      <c r="J2740">
        <v>10</v>
      </c>
      <c r="K2740">
        <v>10</v>
      </c>
      <c r="L2740">
        <v>100</v>
      </c>
      <c r="M2740">
        <v>1800</v>
      </c>
      <c r="N2740">
        <v>25203</v>
      </c>
      <c r="O2740">
        <v>100000</v>
      </c>
      <c r="P2740">
        <v>0</v>
      </c>
      <c r="Q2740">
        <v>0</v>
      </c>
      <c r="R2740">
        <v>0</v>
      </c>
    </row>
    <row r="2741" spans="1:18" x14ac:dyDescent="0.25">
      <c r="A2741" s="3">
        <v>45338</v>
      </c>
      <c r="B2741">
        <v>4000</v>
      </c>
      <c r="C2741">
        <v>500</v>
      </c>
      <c r="D2741">
        <v>100</v>
      </c>
      <c r="E2741">
        <v>0</v>
      </c>
      <c r="F2741">
        <v>13000</v>
      </c>
      <c r="G2741">
        <v>1000</v>
      </c>
      <c r="H2741">
        <v>2000</v>
      </c>
      <c r="I2741">
        <v>400</v>
      </c>
      <c r="J2741">
        <v>10</v>
      </c>
      <c r="K2741">
        <v>10</v>
      </c>
      <c r="L2741">
        <v>100</v>
      </c>
      <c r="M2741">
        <v>1800</v>
      </c>
      <c r="N2741">
        <v>25203</v>
      </c>
      <c r="O2741">
        <v>100000</v>
      </c>
      <c r="P2741">
        <v>0</v>
      </c>
      <c r="Q2741">
        <v>0</v>
      </c>
      <c r="R2741">
        <v>0</v>
      </c>
    </row>
    <row r="2742" spans="1:18" x14ac:dyDescent="0.25">
      <c r="A2742" s="3">
        <v>45341</v>
      </c>
      <c r="B2742">
        <v>4000</v>
      </c>
      <c r="C2742">
        <v>500</v>
      </c>
      <c r="D2742">
        <v>100</v>
      </c>
      <c r="E2742">
        <v>0</v>
      </c>
      <c r="F2742">
        <v>13000</v>
      </c>
      <c r="G2742">
        <v>1000</v>
      </c>
      <c r="H2742">
        <v>2000</v>
      </c>
      <c r="I2742">
        <v>400</v>
      </c>
      <c r="J2742">
        <v>10</v>
      </c>
      <c r="K2742">
        <v>10</v>
      </c>
      <c r="L2742">
        <v>100</v>
      </c>
      <c r="M2742">
        <v>1800</v>
      </c>
      <c r="N2742">
        <v>25203</v>
      </c>
      <c r="O2742">
        <v>100000</v>
      </c>
      <c r="P2742">
        <v>0</v>
      </c>
      <c r="Q2742">
        <v>0</v>
      </c>
      <c r="R2742">
        <v>0</v>
      </c>
    </row>
    <row r="2743" spans="1:18" x14ac:dyDescent="0.25">
      <c r="A2743" s="3">
        <v>45342</v>
      </c>
      <c r="B2743">
        <v>4000</v>
      </c>
      <c r="C2743">
        <v>500</v>
      </c>
      <c r="D2743">
        <v>100</v>
      </c>
      <c r="E2743">
        <v>0</v>
      </c>
      <c r="F2743">
        <v>13000</v>
      </c>
      <c r="G2743">
        <v>1000</v>
      </c>
      <c r="H2743">
        <v>2000</v>
      </c>
      <c r="I2743">
        <v>400</v>
      </c>
      <c r="J2743">
        <v>10</v>
      </c>
      <c r="K2743">
        <v>10</v>
      </c>
      <c r="L2743">
        <v>100</v>
      </c>
      <c r="M2743">
        <v>1800</v>
      </c>
      <c r="N2743">
        <v>25203</v>
      </c>
      <c r="O2743">
        <v>100000</v>
      </c>
      <c r="P2743">
        <v>0</v>
      </c>
      <c r="Q2743">
        <v>0</v>
      </c>
      <c r="R2743">
        <v>0</v>
      </c>
    </row>
    <row r="2744" spans="1:18" x14ac:dyDescent="0.25">
      <c r="A2744" s="3">
        <v>45343</v>
      </c>
      <c r="B2744">
        <v>4000</v>
      </c>
      <c r="C2744">
        <v>500</v>
      </c>
      <c r="D2744">
        <v>100</v>
      </c>
      <c r="E2744">
        <v>0</v>
      </c>
      <c r="F2744">
        <v>13000</v>
      </c>
      <c r="G2744">
        <v>1000</v>
      </c>
      <c r="H2744">
        <v>2000</v>
      </c>
      <c r="I2744">
        <v>400</v>
      </c>
      <c r="J2744">
        <v>10</v>
      </c>
      <c r="K2744">
        <v>10</v>
      </c>
      <c r="L2744">
        <v>100</v>
      </c>
      <c r="M2744">
        <v>1800</v>
      </c>
      <c r="N2744">
        <v>25203</v>
      </c>
      <c r="O2744">
        <v>100000</v>
      </c>
      <c r="P2744">
        <v>0</v>
      </c>
      <c r="Q2744">
        <v>0</v>
      </c>
      <c r="R2744">
        <v>0</v>
      </c>
    </row>
    <row r="2745" spans="1:18" x14ac:dyDescent="0.25">
      <c r="A2745" s="3">
        <v>45344</v>
      </c>
      <c r="B2745">
        <v>4000</v>
      </c>
      <c r="C2745">
        <v>500</v>
      </c>
      <c r="D2745">
        <v>100</v>
      </c>
      <c r="E2745">
        <v>0</v>
      </c>
      <c r="F2745">
        <v>13000</v>
      </c>
      <c r="G2745">
        <v>1000</v>
      </c>
      <c r="H2745">
        <v>2000</v>
      </c>
      <c r="I2745">
        <v>400</v>
      </c>
      <c r="J2745">
        <v>10</v>
      </c>
      <c r="K2745">
        <v>10</v>
      </c>
      <c r="L2745">
        <v>100</v>
      </c>
      <c r="M2745">
        <v>1800</v>
      </c>
      <c r="N2745">
        <v>25203</v>
      </c>
      <c r="O2745">
        <v>100000</v>
      </c>
      <c r="P2745">
        <v>0</v>
      </c>
      <c r="Q2745">
        <v>0</v>
      </c>
      <c r="R2745">
        <v>0</v>
      </c>
    </row>
    <row r="2746" spans="1:18" x14ac:dyDescent="0.25">
      <c r="A2746" s="3">
        <v>45345</v>
      </c>
      <c r="B2746">
        <v>4000</v>
      </c>
      <c r="C2746">
        <v>500</v>
      </c>
      <c r="D2746">
        <v>100</v>
      </c>
      <c r="E2746">
        <v>0</v>
      </c>
      <c r="F2746">
        <v>13000</v>
      </c>
      <c r="G2746">
        <v>1000</v>
      </c>
      <c r="H2746">
        <v>2000</v>
      </c>
      <c r="I2746">
        <v>400</v>
      </c>
      <c r="J2746">
        <v>10</v>
      </c>
      <c r="K2746">
        <v>10</v>
      </c>
      <c r="L2746">
        <v>100</v>
      </c>
      <c r="M2746">
        <v>1800</v>
      </c>
      <c r="N2746">
        <v>25203</v>
      </c>
      <c r="O2746">
        <v>100000</v>
      </c>
      <c r="P2746">
        <v>0</v>
      </c>
      <c r="Q2746">
        <v>0</v>
      </c>
      <c r="R2746">
        <v>0</v>
      </c>
    </row>
    <row r="2747" spans="1:18" x14ac:dyDescent="0.25">
      <c r="A2747" s="3">
        <v>45348</v>
      </c>
      <c r="B2747">
        <v>4000</v>
      </c>
      <c r="C2747">
        <v>500</v>
      </c>
      <c r="D2747">
        <v>100</v>
      </c>
      <c r="E2747">
        <v>0</v>
      </c>
      <c r="F2747">
        <v>13000</v>
      </c>
      <c r="G2747">
        <v>1000</v>
      </c>
      <c r="H2747">
        <v>2000</v>
      </c>
      <c r="I2747">
        <v>400</v>
      </c>
      <c r="J2747">
        <v>10</v>
      </c>
      <c r="K2747">
        <v>10</v>
      </c>
      <c r="L2747">
        <v>100</v>
      </c>
      <c r="M2747">
        <v>1800</v>
      </c>
      <c r="N2747">
        <v>25203</v>
      </c>
      <c r="O2747">
        <v>100000</v>
      </c>
      <c r="P2747">
        <v>0</v>
      </c>
      <c r="Q2747">
        <v>0</v>
      </c>
      <c r="R2747">
        <v>0</v>
      </c>
    </row>
    <row r="2748" spans="1:18" x14ac:dyDescent="0.25">
      <c r="A2748" s="3">
        <v>45349</v>
      </c>
      <c r="B2748">
        <v>4000</v>
      </c>
      <c r="C2748">
        <v>500</v>
      </c>
      <c r="D2748">
        <v>100</v>
      </c>
      <c r="E2748">
        <v>0</v>
      </c>
      <c r="F2748">
        <v>13000</v>
      </c>
      <c r="G2748">
        <v>1000</v>
      </c>
      <c r="H2748">
        <v>2000</v>
      </c>
      <c r="I2748">
        <v>400</v>
      </c>
      <c r="J2748">
        <v>10</v>
      </c>
      <c r="K2748">
        <v>10</v>
      </c>
      <c r="L2748">
        <v>100</v>
      </c>
      <c r="M2748">
        <v>1800</v>
      </c>
      <c r="N2748">
        <v>25203</v>
      </c>
      <c r="O2748">
        <v>100000</v>
      </c>
      <c r="P2748">
        <v>0</v>
      </c>
      <c r="Q2748">
        <v>0</v>
      </c>
      <c r="R2748">
        <v>0</v>
      </c>
    </row>
    <row r="2749" spans="1:18" x14ac:dyDescent="0.25">
      <c r="A2749" s="3">
        <v>45350</v>
      </c>
      <c r="B2749">
        <v>4000</v>
      </c>
      <c r="C2749">
        <v>500</v>
      </c>
      <c r="D2749">
        <v>100</v>
      </c>
      <c r="E2749">
        <v>0</v>
      </c>
      <c r="F2749">
        <v>13000</v>
      </c>
      <c r="G2749">
        <v>1000</v>
      </c>
      <c r="H2749">
        <v>2000</v>
      </c>
      <c r="I2749">
        <v>400</v>
      </c>
      <c r="J2749">
        <v>10</v>
      </c>
      <c r="K2749">
        <v>10</v>
      </c>
      <c r="L2749">
        <v>100</v>
      </c>
      <c r="M2749">
        <v>1800</v>
      </c>
      <c r="N2749">
        <v>25203</v>
      </c>
      <c r="O2749">
        <v>100000</v>
      </c>
      <c r="P2749">
        <v>0</v>
      </c>
      <c r="Q2749">
        <v>0</v>
      </c>
      <c r="R2749">
        <v>0</v>
      </c>
    </row>
    <row r="2750" spans="1:18" x14ac:dyDescent="0.25">
      <c r="A2750" s="3">
        <v>45351</v>
      </c>
      <c r="B2750">
        <v>4000</v>
      </c>
      <c r="C2750">
        <v>500</v>
      </c>
      <c r="D2750">
        <v>100</v>
      </c>
      <c r="E2750">
        <v>0</v>
      </c>
      <c r="F2750">
        <v>13000</v>
      </c>
      <c r="G2750">
        <v>1000</v>
      </c>
      <c r="H2750">
        <v>2000</v>
      </c>
      <c r="I2750">
        <v>400</v>
      </c>
      <c r="J2750">
        <v>10</v>
      </c>
      <c r="K2750">
        <v>10</v>
      </c>
      <c r="L2750">
        <v>100</v>
      </c>
      <c r="M2750">
        <v>1800</v>
      </c>
      <c r="N2750">
        <v>25203</v>
      </c>
      <c r="O2750">
        <v>100000</v>
      </c>
      <c r="P2750">
        <v>0</v>
      </c>
      <c r="Q2750">
        <v>0</v>
      </c>
      <c r="R2750">
        <v>0</v>
      </c>
    </row>
    <row r="2751" spans="1:18" x14ac:dyDescent="0.25">
      <c r="A2751" s="3">
        <v>45352</v>
      </c>
      <c r="B2751">
        <v>4000</v>
      </c>
      <c r="C2751">
        <v>500</v>
      </c>
      <c r="D2751">
        <v>100</v>
      </c>
      <c r="E2751">
        <v>0</v>
      </c>
      <c r="F2751">
        <v>13000</v>
      </c>
      <c r="G2751">
        <v>1000</v>
      </c>
      <c r="H2751">
        <v>2000</v>
      </c>
      <c r="I2751">
        <v>400</v>
      </c>
      <c r="J2751">
        <v>10</v>
      </c>
      <c r="K2751">
        <v>10</v>
      </c>
      <c r="L2751">
        <v>100</v>
      </c>
      <c r="M2751">
        <v>1800</v>
      </c>
      <c r="N2751">
        <v>25203</v>
      </c>
      <c r="O2751">
        <v>100000</v>
      </c>
      <c r="P2751">
        <v>0</v>
      </c>
      <c r="Q2751">
        <v>0</v>
      </c>
      <c r="R2751">
        <v>0</v>
      </c>
    </row>
    <row r="2752" spans="1:18" x14ac:dyDescent="0.25">
      <c r="A2752" s="3">
        <v>45355</v>
      </c>
      <c r="B2752">
        <v>4000</v>
      </c>
      <c r="C2752">
        <v>500</v>
      </c>
      <c r="D2752">
        <v>100</v>
      </c>
      <c r="E2752">
        <v>0</v>
      </c>
      <c r="F2752">
        <v>13000</v>
      </c>
      <c r="G2752">
        <v>1000</v>
      </c>
      <c r="H2752">
        <v>2000</v>
      </c>
      <c r="I2752">
        <v>400</v>
      </c>
      <c r="J2752">
        <v>10</v>
      </c>
      <c r="K2752">
        <v>10</v>
      </c>
      <c r="L2752">
        <v>100</v>
      </c>
      <c r="M2752">
        <v>1800</v>
      </c>
      <c r="N2752">
        <v>25203</v>
      </c>
      <c r="O2752">
        <v>100000</v>
      </c>
      <c r="P2752">
        <v>0</v>
      </c>
      <c r="Q2752">
        <v>0</v>
      </c>
      <c r="R2752">
        <v>0</v>
      </c>
    </row>
    <row r="2753" spans="1:18" x14ac:dyDescent="0.25">
      <c r="A2753" s="3">
        <v>45356</v>
      </c>
      <c r="B2753">
        <v>4000</v>
      </c>
      <c r="C2753">
        <v>500</v>
      </c>
      <c r="D2753">
        <v>100</v>
      </c>
      <c r="E2753">
        <v>0</v>
      </c>
      <c r="F2753">
        <v>13000</v>
      </c>
      <c r="G2753">
        <v>1000</v>
      </c>
      <c r="H2753">
        <v>2000</v>
      </c>
      <c r="I2753">
        <v>400</v>
      </c>
      <c r="J2753">
        <v>10</v>
      </c>
      <c r="K2753">
        <v>10</v>
      </c>
      <c r="L2753">
        <v>100</v>
      </c>
      <c r="M2753">
        <v>1800</v>
      </c>
      <c r="N2753">
        <v>25203</v>
      </c>
      <c r="O2753">
        <v>100000</v>
      </c>
      <c r="P2753">
        <v>0</v>
      </c>
      <c r="Q2753">
        <v>0</v>
      </c>
      <c r="R2753">
        <v>0</v>
      </c>
    </row>
    <row r="2754" spans="1:18" x14ac:dyDescent="0.25">
      <c r="A2754" s="3">
        <v>45357</v>
      </c>
      <c r="B2754">
        <v>4000</v>
      </c>
      <c r="C2754">
        <v>500</v>
      </c>
      <c r="D2754">
        <v>100</v>
      </c>
      <c r="E2754">
        <v>0</v>
      </c>
      <c r="F2754">
        <v>13000</v>
      </c>
      <c r="G2754">
        <v>1000</v>
      </c>
      <c r="H2754">
        <v>2000</v>
      </c>
      <c r="I2754">
        <v>400</v>
      </c>
      <c r="J2754">
        <v>10</v>
      </c>
      <c r="K2754">
        <v>10</v>
      </c>
      <c r="L2754">
        <v>100</v>
      </c>
      <c r="M2754">
        <v>1800</v>
      </c>
      <c r="N2754">
        <v>25203</v>
      </c>
      <c r="O2754">
        <v>100000</v>
      </c>
      <c r="P2754">
        <v>0</v>
      </c>
      <c r="Q2754">
        <v>0</v>
      </c>
      <c r="R2754">
        <v>0</v>
      </c>
    </row>
    <row r="2755" spans="1:18" x14ac:dyDescent="0.25">
      <c r="A2755" s="3">
        <v>45358</v>
      </c>
      <c r="B2755">
        <v>4000</v>
      </c>
      <c r="C2755">
        <v>500</v>
      </c>
      <c r="D2755">
        <v>100</v>
      </c>
      <c r="E2755">
        <v>0</v>
      </c>
      <c r="F2755">
        <v>13000</v>
      </c>
      <c r="G2755">
        <v>1000</v>
      </c>
      <c r="H2755">
        <v>2000</v>
      </c>
      <c r="I2755">
        <v>400</v>
      </c>
      <c r="J2755">
        <v>10</v>
      </c>
      <c r="K2755">
        <v>10</v>
      </c>
      <c r="L2755">
        <v>100</v>
      </c>
      <c r="M2755">
        <v>1800</v>
      </c>
      <c r="N2755">
        <v>25203</v>
      </c>
      <c r="O2755">
        <v>100000</v>
      </c>
      <c r="P2755">
        <v>0</v>
      </c>
      <c r="Q2755">
        <v>0</v>
      </c>
      <c r="R2755">
        <v>0</v>
      </c>
    </row>
    <row r="2756" spans="1:18" x14ac:dyDescent="0.25">
      <c r="A2756" s="3">
        <v>45359</v>
      </c>
      <c r="B2756">
        <v>4000</v>
      </c>
      <c r="C2756">
        <v>500</v>
      </c>
      <c r="D2756">
        <v>100</v>
      </c>
      <c r="E2756">
        <v>0</v>
      </c>
      <c r="F2756">
        <v>13000</v>
      </c>
      <c r="G2756">
        <v>1000</v>
      </c>
      <c r="H2756">
        <v>2000</v>
      </c>
      <c r="I2756">
        <v>400</v>
      </c>
      <c r="J2756">
        <v>10</v>
      </c>
      <c r="K2756">
        <v>10</v>
      </c>
      <c r="L2756">
        <v>100</v>
      </c>
      <c r="M2756">
        <v>1800</v>
      </c>
      <c r="N2756">
        <v>25203</v>
      </c>
      <c r="O2756">
        <v>100000</v>
      </c>
      <c r="P2756">
        <v>0</v>
      </c>
      <c r="Q2756">
        <v>0</v>
      </c>
      <c r="R2756">
        <v>0</v>
      </c>
    </row>
    <row r="2757" spans="1:18" x14ac:dyDescent="0.25">
      <c r="A2757" s="3">
        <v>45362</v>
      </c>
      <c r="B2757">
        <v>4000</v>
      </c>
      <c r="C2757">
        <v>500</v>
      </c>
      <c r="D2757">
        <v>100</v>
      </c>
      <c r="E2757">
        <v>0</v>
      </c>
      <c r="F2757">
        <v>13000</v>
      </c>
      <c r="G2757">
        <v>1000</v>
      </c>
      <c r="H2757">
        <v>2000</v>
      </c>
      <c r="I2757">
        <v>400</v>
      </c>
      <c r="J2757">
        <v>10</v>
      </c>
      <c r="K2757">
        <v>10</v>
      </c>
      <c r="L2757">
        <v>100</v>
      </c>
      <c r="M2757">
        <v>1800</v>
      </c>
      <c r="N2757">
        <v>25203</v>
      </c>
      <c r="O2757">
        <v>100000</v>
      </c>
      <c r="P2757">
        <v>0</v>
      </c>
      <c r="Q2757">
        <v>0</v>
      </c>
      <c r="R2757">
        <v>0</v>
      </c>
    </row>
    <row r="2758" spans="1:18" x14ac:dyDescent="0.25">
      <c r="A2758" s="3">
        <v>45363</v>
      </c>
      <c r="B2758">
        <v>4000</v>
      </c>
      <c r="C2758">
        <v>500</v>
      </c>
      <c r="D2758">
        <v>100</v>
      </c>
      <c r="E2758">
        <v>0</v>
      </c>
      <c r="F2758">
        <v>13000</v>
      </c>
      <c r="G2758">
        <v>1000</v>
      </c>
      <c r="H2758">
        <v>2000</v>
      </c>
      <c r="I2758">
        <v>400</v>
      </c>
      <c r="J2758">
        <v>10</v>
      </c>
      <c r="K2758">
        <v>10</v>
      </c>
      <c r="L2758">
        <v>100</v>
      </c>
      <c r="M2758">
        <v>1800</v>
      </c>
      <c r="N2758">
        <v>25203</v>
      </c>
      <c r="O2758">
        <v>100000</v>
      </c>
      <c r="P2758">
        <v>0</v>
      </c>
      <c r="Q2758">
        <v>0</v>
      </c>
      <c r="R2758">
        <v>0</v>
      </c>
    </row>
    <row r="2759" spans="1:18" x14ac:dyDescent="0.25">
      <c r="A2759" s="3">
        <v>45364</v>
      </c>
      <c r="B2759">
        <v>4000</v>
      </c>
      <c r="C2759">
        <v>500</v>
      </c>
      <c r="D2759">
        <v>100</v>
      </c>
      <c r="E2759">
        <v>0</v>
      </c>
      <c r="F2759">
        <v>13000</v>
      </c>
      <c r="G2759">
        <v>1000</v>
      </c>
      <c r="H2759">
        <v>2000</v>
      </c>
      <c r="I2759">
        <v>400</v>
      </c>
      <c r="J2759">
        <v>10</v>
      </c>
      <c r="K2759">
        <v>10</v>
      </c>
      <c r="L2759">
        <v>100</v>
      </c>
      <c r="M2759">
        <v>1800</v>
      </c>
      <c r="N2759">
        <v>25203</v>
      </c>
      <c r="O2759">
        <v>100000</v>
      </c>
      <c r="P2759">
        <v>0</v>
      </c>
      <c r="Q2759">
        <v>0</v>
      </c>
      <c r="R2759">
        <v>0</v>
      </c>
    </row>
    <row r="2760" spans="1:18" x14ac:dyDescent="0.25">
      <c r="A2760" s="3">
        <v>45365</v>
      </c>
      <c r="B2760">
        <v>4000</v>
      </c>
      <c r="C2760">
        <v>500</v>
      </c>
      <c r="D2760">
        <v>100</v>
      </c>
      <c r="E2760">
        <v>0</v>
      </c>
      <c r="F2760">
        <v>13000</v>
      </c>
      <c r="G2760">
        <v>1000</v>
      </c>
      <c r="H2760">
        <v>2000</v>
      </c>
      <c r="I2760">
        <v>400</v>
      </c>
      <c r="J2760">
        <v>10</v>
      </c>
      <c r="K2760">
        <v>10</v>
      </c>
      <c r="L2760">
        <v>100</v>
      </c>
      <c r="M2760">
        <v>1800</v>
      </c>
      <c r="N2760">
        <v>25203</v>
      </c>
      <c r="O2760">
        <v>100000</v>
      </c>
      <c r="P2760">
        <v>0</v>
      </c>
      <c r="Q2760">
        <v>0</v>
      </c>
      <c r="R2760">
        <v>0</v>
      </c>
    </row>
    <row r="2761" spans="1:18" x14ac:dyDescent="0.25">
      <c r="A2761" s="3">
        <v>45366</v>
      </c>
      <c r="B2761">
        <v>4000</v>
      </c>
      <c r="C2761">
        <v>500</v>
      </c>
      <c r="D2761">
        <v>100</v>
      </c>
      <c r="E2761">
        <v>0</v>
      </c>
      <c r="F2761">
        <v>13000</v>
      </c>
      <c r="G2761">
        <v>1000</v>
      </c>
      <c r="H2761">
        <v>2000</v>
      </c>
      <c r="I2761">
        <v>400</v>
      </c>
      <c r="J2761">
        <v>10</v>
      </c>
      <c r="K2761">
        <v>10</v>
      </c>
      <c r="L2761">
        <v>100</v>
      </c>
      <c r="M2761">
        <v>1800</v>
      </c>
      <c r="N2761">
        <v>25203</v>
      </c>
      <c r="O2761">
        <v>100000</v>
      </c>
      <c r="P2761">
        <v>0</v>
      </c>
      <c r="Q2761">
        <v>0</v>
      </c>
      <c r="R2761">
        <v>0</v>
      </c>
    </row>
    <row r="2762" spans="1:18" x14ac:dyDescent="0.25">
      <c r="A2762" s="3">
        <v>45369</v>
      </c>
      <c r="B2762">
        <v>4000</v>
      </c>
      <c r="C2762">
        <v>500</v>
      </c>
      <c r="D2762">
        <v>100</v>
      </c>
      <c r="E2762">
        <v>0</v>
      </c>
      <c r="F2762">
        <v>13000</v>
      </c>
      <c r="G2762">
        <v>1000</v>
      </c>
      <c r="H2762">
        <v>2000</v>
      </c>
      <c r="I2762">
        <v>400</v>
      </c>
      <c r="J2762">
        <v>10</v>
      </c>
      <c r="K2762">
        <v>10</v>
      </c>
      <c r="L2762">
        <v>100</v>
      </c>
      <c r="M2762">
        <v>1800</v>
      </c>
      <c r="N2762">
        <v>25203</v>
      </c>
      <c r="O2762">
        <v>100000</v>
      </c>
      <c r="P2762">
        <v>0</v>
      </c>
      <c r="Q2762">
        <v>0</v>
      </c>
      <c r="R2762">
        <v>0</v>
      </c>
    </row>
    <row r="2763" spans="1:18" x14ac:dyDescent="0.25">
      <c r="A2763" s="3">
        <v>45370</v>
      </c>
      <c r="B2763">
        <v>4000</v>
      </c>
      <c r="C2763">
        <v>500</v>
      </c>
      <c r="D2763">
        <v>100</v>
      </c>
      <c r="E2763">
        <v>0</v>
      </c>
      <c r="F2763">
        <v>13000</v>
      </c>
      <c r="G2763">
        <v>1000</v>
      </c>
      <c r="H2763">
        <v>2000</v>
      </c>
      <c r="I2763">
        <v>400</v>
      </c>
      <c r="J2763">
        <v>10</v>
      </c>
      <c r="K2763">
        <v>10</v>
      </c>
      <c r="L2763">
        <v>100</v>
      </c>
      <c r="M2763">
        <v>1800</v>
      </c>
      <c r="N2763">
        <v>25203</v>
      </c>
      <c r="O2763">
        <v>100000</v>
      </c>
      <c r="P2763">
        <v>0</v>
      </c>
      <c r="Q2763">
        <v>0</v>
      </c>
      <c r="R2763">
        <v>0</v>
      </c>
    </row>
    <row r="2764" spans="1:18" x14ac:dyDescent="0.25">
      <c r="A2764" s="3">
        <v>45371</v>
      </c>
      <c r="B2764">
        <v>4000</v>
      </c>
      <c r="C2764">
        <v>500</v>
      </c>
      <c r="D2764">
        <v>100</v>
      </c>
      <c r="E2764">
        <v>0</v>
      </c>
      <c r="F2764">
        <v>13000</v>
      </c>
      <c r="G2764">
        <v>1000</v>
      </c>
      <c r="H2764">
        <v>2000</v>
      </c>
      <c r="I2764">
        <v>400</v>
      </c>
      <c r="J2764">
        <v>10</v>
      </c>
      <c r="K2764">
        <v>10</v>
      </c>
      <c r="L2764">
        <v>100</v>
      </c>
      <c r="M2764">
        <v>1800</v>
      </c>
      <c r="N2764">
        <v>25203</v>
      </c>
      <c r="O2764">
        <v>100000</v>
      </c>
      <c r="P2764">
        <v>0</v>
      </c>
      <c r="Q2764">
        <v>0</v>
      </c>
      <c r="R2764">
        <v>0</v>
      </c>
    </row>
    <row r="2765" spans="1:18" x14ac:dyDescent="0.25">
      <c r="A2765" s="3">
        <v>45372</v>
      </c>
      <c r="B2765">
        <v>4000</v>
      </c>
      <c r="C2765">
        <v>500</v>
      </c>
      <c r="D2765">
        <v>100</v>
      </c>
      <c r="E2765">
        <v>0</v>
      </c>
      <c r="F2765">
        <v>13000</v>
      </c>
      <c r="G2765">
        <v>1000</v>
      </c>
      <c r="H2765">
        <v>2000</v>
      </c>
      <c r="I2765">
        <v>400</v>
      </c>
      <c r="J2765">
        <v>10</v>
      </c>
      <c r="K2765">
        <v>10</v>
      </c>
      <c r="L2765">
        <v>100</v>
      </c>
      <c r="M2765">
        <v>1800</v>
      </c>
      <c r="N2765">
        <v>25203</v>
      </c>
      <c r="O2765">
        <v>100000</v>
      </c>
      <c r="P2765">
        <v>0</v>
      </c>
      <c r="Q2765">
        <v>0</v>
      </c>
      <c r="R2765">
        <v>0</v>
      </c>
    </row>
    <row r="2766" spans="1:18" x14ac:dyDescent="0.25">
      <c r="A2766" s="3">
        <v>45373</v>
      </c>
      <c r="B2766">
        <v>4000</v>
      </c>
      <c r="C2766">
        <v>500</v>
      </c>
      <c r="D2766">
        <v>100</v>
      </c>
      <c r="E2766">
        <v>0</v>
      </c>
      <c r="F2766">
        <v>13000</v>
      </c>
      <c r="G2766">
        <v>1000</v>
      </c>
      <c r="H2766">
        <v>2000</v>
      </c>
      <c r="I2766">
        <v>400</v>
      </c>
      <c r="J2766">
        <v>10</v>
      </c>
      <c r="K2766">
        <v>10</v>
      </c>
      <c r="L2766">
        <v>100</v>
      </c>
      <c r="M2766">
        <v>1800</v>
      </c>
      <c r="N2766">
        <v>25203</v>
      </c>
      <c r="O2766">
        <v>100000</v>
      </c>
      <c r="P2766">
        <v>0</v>
      </c>
      <c r="Q2766">
        <v>0</v>
      </c>
      <c r="R2766">
        <v>0</v>
      </c>
    </row>
    <row r="2767" spans="1:18" x14ac:dyDescent="0.25">
      <c r="A2767" s="3">
        <v>45376</v>
      </c>
      <c r="B2767">
        <v>4000</v>
      </c>
      <c r="C2767">
        <v>500</v>
      </c>
      <c r="D2767">
        <v>100</v>
      </c>
      <c r="E2767">
        <v>0</v>
      </c>
      <c r="F2767">
        <v>13000</v>
      </c>
      <c r="G2767">
        <v>1000</v>
      </c>
      <c r="H2767">
        <v>2000</v>
      </c>
      <c r="I2767">
        <v>400</v>
      </c>
      <c r="J2767">
        <v>10</v>
      </c>
      <c r="K2767">
        <v>10</v>
      </c>
      <c r="L2767">
        <v>100</v>
      </c>
      <c r="M2767">
        <v>1800</v>
      </c>
      <c r="N2767">
        <v>25203</v>
      </c>
      <c r="O2767">
        <v>100000</v>
      </c>
      <c r="P2767">
        <v>0</v>
      </c>
      <c r="Q2767">
        <v>0</v>
      </c>
      <c r="R2767">
        <v>0</v>
      </c>
    </row>
    <row r="2768" spans="1:18" x14ac:dyDescent="0.25">
      <c r="A2768" s="3">
        <v>45377</v>
      </c>
      <c r="B2768">
        <v>4000</v>
      </c>
      <c r="C2768">
        <v>500</v>
      </c>
      <c r="D2768">
        <v>100</v>
      </c>
      <c r="E2768">
        <v>0</v>
      </c>
      <c r="F2768">
        <v>13000</v>
      </c>
      <c r="G2768">
        <v>1000</v>
      </c>
      <c r="H2768">
        <v>2000</v>
      </c>
      <c r="I2768">
        <v>400</v>
      </c>
      <c r="J2768">
        <v>10</v>
      </c>
      <c r="K2768">
        <v>10</v>
      </c>
      <c r="L2768">
        <v>100</v>
      </c>
      <c r="M2768">
        <v>1800</v>
      </c>
      <c r="N2768">
        <v>25203</v>
      </c>
      <c r="O2768">
        <v>100000</v>
      </c>
      <c r="P2768">
        <v>0</v>
      </c>
      <c r="Q2768">
        <v>0</v>
      </c>
      <c r="R2768">
        <v>0</v>
      </c>
    </row>
    <row r="2769" spans="1:18" x14ac:dyDescent="0.25">
      <c r="A2769" s="3">
        <v>45378</v>
      </c>
      <c r="B2769">
        <v>4000</v>
      </c>
      <c r="C2769">
        <v>500</v>
      </c>
      <c r="D2769">
        <v>100</v>
      </c>
      <c r="E2769">
        <v>0</v>
      </c>
      <c r="F2769">
        <v>13000</v>
      </c>
      <c r="G2769">
        <v>1000</v>
      </c>
      <c r="H2769">
        <v>2000</v>
      </c>
      <c r="I2769">
        <v>400</v>
      </c>
      <c r="J2769">
        <v>10</v>
      </c>
      <c r="K2769">
        <v>10</v>
      </c>
      <c r="L2769">
        <v>100</v>
      </c>
      <c r="M2769">
        <v>1800</v>
      </c>
      <c r="N2769">
        <v>25203</v>
      </c>
      <c r="O2769">
        <v>100000</v>
      </c>
      <c r="P2769">
        <v>0</v>
      </c>
      <c r="Q2769">
        <v>0</v>
      </c>
      <c r="R2769">
        <v>0</v>
      </c>
    </row>
    <row r="2770" spans="1:18" x14ac:dyDescent="0.25">
      <c r="A2770" s="3">
        <v>45379</v>
      </c>
      <c r="B2770">
        <v>4000</v>
      </c>
      <c r="C2770">
        <v>500</v>
      </c>
      <c r="D2770">
        <v>100</v>
      </c>
      <c r="E2770">
        <v>0</v>
      </c>
      <c r="F2770">
        <v>13000</v>
      </c>
      <c r="G2770">
        <v>1000</v>
      </c>
      <c r="H2770">
        <v>2000</v>
      </c>
      <c r="I2770">
        <v>400</v>
      </c>
      <c r="J2770">
        <v>10</v>
      </c>
      <c r="K2770">
        <v>10</v>
      </c>
      <c r="L2770">
        <v>100</v>
      </c>
      <c r="M2770">
        <v>1800</v>
      </c>
      <c r="N2770">
        <v>25203</v>
      </c>
      <c r="O2770">
        <v>100000</v>
      </c>
      <c r="P2770">
        <v>0</v>
      </c>
      <c r="Q2770">
        <v>0</v>
      </c>
      <c r="R2770">
        <v>0</v>
      </c>
    </row>
    <row r="2771" spans="1:18" x14ac:dyDescent="0.25">
      <c r="A2771" s="3">
        <v>45380</v>
      </c>
      <c r="B2771">
        <v>4000</v>
      </c>
      <c r="C2771">
        <v>500</v>
      </c>
      <c r="D2771">
        <v>100</v>
      </c>
      <c r="E2771">
        <v>0</v>
      </c>
      <c r="F2771">
        <v>13000</v>
      </c>
      <c r="G2771">
        <v>1000</v>
      </c>
      <c r="H2771">
        <v>2000</v>
      </c>
      <c r="I2771">
        <v>400</v>
      </c>
      <c r="J2771">
        <v>10</v>
      </c>
      <c r="K2771">
        <v>10</v>
      </c>
      <c r="L2771">
        <v>100</v>
      </c>
      <c r="M2771">
        <v>1800</v>
      </c>
      <c r="N2771">
        <v>25203</v>
      </c>
      <c r="O2771">
        <v>100000</v>
      </c>
      <c r="P2771">
        <v>0</v>
      </c>
      <c r="Q2771">
        <v>0</v>
      </c>
      <c r="R2771">
        <v>0</v>
      </c>
    </row>
    <row r="2772" spans="1:18" x14ac:dyDescent="0.25">
      <c r="A2772" s="3">
        <v>45383</v>
      </c>
      <c r="B2772">
        <v>4000</v>
      </c>
      <c r="C2772">
        <v>500</v>
      </c>
      <c r="D2772">
        <v>100</v>
      </c>
      <c r="E2772">
        <v>0</v>
      </c>
      <c r="F2772">
        <v>13000</v>
      </c>
      <c r="G2772">
        <v>1000</v>
      </c>
      <c r="H2772">
        <v>2000</v>
      </c>
      <c r="I2772">
        <v>400</v>
      </c>
      <c r="J2772">
        <v>10</v>
      </c>
      <c r="K2772">
        <v>10</v>
      </c>
      <c r="L2772">
        <v>100</v>
      </c>
      <c r="M2772">
        <v>1800</v>
      </c>
      <c r="N2772">
        <v>25203</v>
      </c>
      <c r="O2772">
        <v>100000</v>
      </c>
      <c r="P2772">
        <v>0</v>
      </c>
      <c r="Q2772">
        <v>0</v>
      </c>
      <c r="R2772">
        <v>0</v>
      </c>
    </row>
    <row r="2773" spans="1:18" x14ac:dyDescent="0.25">
      <c r="A2773" s="3">
        <v>45384</v>
      </c>
      <c r="B2773">
        <v>4000</v>
      </c>
      <c r="C2773">
        <v>500</v>
      </c>
      <c r="D2773">
        <v>100</v>
      </c>
      <c r="E2773">
        <v>0</v>
      </c>
      <c r="F2773">
        <v>13000</v>
      </c>
      <c r="G2773">
        <v>1000</v>
      </c>
      <c r="H2773">
        <v>2000</v>
      </c>
      <c r="I2773">
        <v>400</v>
      </c>
      <c r="J2773">
        <v>10</v>
      </c>
      <c r="K2773">
        <v>10</v>
      </c>
      <c r="L2773">
        <v>100</v>
      </c>
      <c r="M2773">
        <v>1800</v>
      </c>
      <c r="N2773">
        <v>25203</v>
      </c>
      <c r="O2773">
        <v>100000</v>
      </c>
      <c r="P2773">
        <v>0</v>
      </c>
      <c r="Q2773">
        <v>0</v>
      </c>
      <c r="R2773">
        <v>0</v>
      </c>
    </row>
    <row r="2774" spans="1:18" x14ac:dyDescent="0.25">
      <c r="A2774" s="3">
        <v>45385</v>
      </c>
      <c r="B2774">
        <v>4000</v>
      </c>
      <c r="C2774">
        <v>500</v>
      </c>
      <c r="D2774">
        <v>100</v>
      </c>
      <c r="E2774">
        <v>0</v>
      </c>
      <c r="F2774">
        <v>13000</v>
      </c>
      <c r="G2774">
        <v>1000</v>
      </c>
      <c r="H2774">
        <v>2000</v>
      </c>
      <c r="I2774">
        <v>400</v>
      </c>
      <c r="J2774">
        <v>10</v>
      </c>
      <c r="K2774">
        <v>10</v>
      </c>
      <c r="L2774">
        <v>100</v>
      </c>
      <c r="M2774">
        <v>1800</v>
      </c>
      <c r="N2774">
        <v>25203</v>
      </c>
      <c r="O2774">
        <v>100000</v>
      </c>
      <c r="P2774">
        <v>0</v>
      </c>
      <c r="Q2774">
        <v>0</v>
      </c>
      <c r="R2774">
        <v>0</v>
      </c>
    </row>
    <row r="2775" spans="1:18" x14ac:dyDescent="0.25">
      <c r="A2775" s="3">
        <v>45386</v>
      </c>
      <c r="B2775">
        <v>4000</v>
      </c>
      <c r="C2775">
        <v>500</v>
      </c>
      <c r="D2775">
        <v>100</v>
      </c>
      <c r="E2775">
        <v>0</v>
      </c>
      <c r="F2775">
        <v>13000</v>
      </c>
      <c r="G2775">
        <v>1000</v>
      </c>
      <c r="H2775">
        <v>2000</v>
      </c>
      <c r="I2775">
        <v>400</v>
      </c>
      <c r="J2775">
        <v>10</v>
      </c>
      <c r="K2775">
        <v>10</v>
      </c>
      <c r="L2775">
        <v>100</v>
      </c>
      <c r="M2775">
        <v>1800</v>
      </c>
      <c r="N2775">
        <v>25203</v>
      </c>
      <c r="O2775">
        <v>100000</v>
      </c>
      <c r="P2775">
        <v>0</v>
      </c>
      <c r="Q2775">
        <v>0</v>
      </c>
      <c r="R2775">
        <v>0</v>
      </c>
    </row>
    <row r="2776" spans="1:18" x14ac:dyDescent="0.25">
      <c r="A2776" s="3">
        <v>45387</v>
      </c>
      <c r="B2776">
        <v>4000</v>
      </c>
      <c r="C2776">
        <v>500</v>
      </c>
      <c r="D2776">
        <v>100</v>
      </c>
      <c r="E2776">
        <v>0</v>
      </c>
      <c r="F2776">
        <v>13000</v>
      </c>
      <c r="G2776">
        <v>1000</v>
      </c>
      <c r="H2776">
        <v>2000</v>
      </c>
      <c r="I2776">
        <v>400</v>
      </c>
      <c r="J2776">
        <v>10</v>
      </c>
      <c r="K2776">
        <v>10</v>
      </c>
      <c r="L2776">
        <v>100</v>
      </c>
      <c r="M2776">
        <v>1800</v>
      </c>
      <c r="N2776">
        <v>25203</v>
      </c>
      <c r="O2776">
        <v>100000</v>
      </c>
      <c r="P2776">
        <v>0</v>
      </c>
      <c r="Q2776">
        <v>0</v>
      </c>
      <c r="R2776">
        <v>0</v>
      </c>
    </row>
    <row r="2777" spans="1:18" x14ac:dyDescent="0.25">
      <c r="A2777" s="3">
        <v>45390</v>
      </c>
      <c r="B2777">
        <v>4000</v>
      </c>
      <c r="C2777">
        <v>500</v>
      </c>
      <c r="D2777">
        <v>100</v>
      </c>
      <c r="E2777">
        <v>0</v>
      </c>
      <c r="F2777">
        <v>13000</v>
      </c>
      <c r="G2777">
        <v>1000</v>
      </c>
      <c r="H2777">
        <v>2000</v>
      </c>
      <c r="I2777">
        <v>400</v>
      </c>
      <c r="J2777">
        <v>10</v>
      </c>
      <c r="K2777">
        <v>10</v>
      </c>
      <c r="L2777">
        <v>100</v>
      </c>
      <c r="M2777">
        <v>1800</v>
      </c>
      <c r="N2777">
        <v>25203</v>
      </c>
      <c r="O2777">
        <v>100000</v>
      </c>
      <c r="P2777">
        <v>0</v>
      </c>
      <c r="Q2777">
        <v>0</v>
      </c>
      <c r="R2777">
        <v>0</v>
      </c>
    </row>
    <row r="2778" spans="1:18" x14ac:dyDescent="0.25">
      <c r="A2778" s="3">
        <v>45391</v>
      </c>
      <c r="B2778">
        <v>4000</v>
      </c>
      <c r="C2778">
        <v>500</v>
      </c>
      <c r="D2778">
        <v>100</v>
      </c>
      <c r="E2778">
        <v>0</v>
      </c>
      <c r="F2778">
        <v>13000</v>
      </c>
      <c r="G2778">
        <v>1000</v>
      </c>
      <c r="H2778">
        <v>2000</v>
      </c>
      <c r="I2778">
        <v>400</v>
      </c>
      <c r="J2778">
        <v>10</v>
      </c>
      <c r="K2778">
        <v>10</v>
      </c>
      <c r="L2778">
        <v>100</v>
      </c>
      <c r="M2778">
        <v>1800</v>
      </c>
      <c r="N2778">
        <v>25203</v>
      </c>
      <c r="O2778">
        <v>100000</v>
      </c>
      <c r="P2778">
        <v>0</v>
      </c>
      <c r="Q2778">
        <v>0</v>
      </c>
      <c r="R2778">
        <v>0</v>
      </c>
    </row>
    <row r="2779" spans="1:18" x14ac:dyDescent="0.25">
      <c r="A2779" s="3">
        <v>45392</v>
      </c>
      <c r="B2779">
        <v>4000</v>
      </c>
      <c r="C2779">
        <v>500</v>
      </c>
      <c r="D2779">
        <v>100</v>
      </c>
      <c r="E2779">
        <v>0</v>
      </c>
      <c r="F2779">
        <v>13000</v>
      </c>
      <c r="G2779">
        <v>1000</v>
      </c>
      <c r="H2779">
        <v>2000</v>
      </c>
      <c r="I2779">
        <v>400</v>
      </c>
      <c r="J2779">
        <v>10</v>
      </c>
      <c r="K2779">
        <v>10</v>
      </c>
      <c r="L2779">
        <v>100</v>
      </c>
      <c r="M2779">
        <v>1800</v>
      </c>
      <c r="N2779">
        <v>25203</v>
      </c>
      <c r="O2779">
        <v>100000</v>
      </c>
      <c r="P2779">
        <v>0</v>
      </c>
      <c r="Q2779">
        <v>0</v>
      </c>
      <c r="R2779">
        <v>0</v>
      </c>
    </row>
    <row r="2780" spans="1:18" x14ac:dyDescent="0.25">
      <c r="A2780" s="3">
        <v>45393</v>
      </c>
      <c r="B2780">
        <v>4000</v>
      </c>
      <c r="C2780">
        <v>500</v>
      </c>
      <c r="D2780">
        <v>100</v>
      </c>
      <c r="E2780">
        <v>0</v>
      </c>
      <c r="F2780">
        <v>13000</v>
      </c>
      <c r="G2780">
        <v>1000</v>
      </c>
      <c r="H2780">
        <v>2000</v>
      </c>
      <c r="I2780">
        <v>400</v>
      </c>
      <c r="J2780">
        <v>10</v>
      </c>
      <c r="K2780">
        <v>10</v>
      </c>
      <c r="L2780">
        <v>100</v>
      </c>
      <c r="M2780">
        <v>1800</v>
      </c>
      <c r="N2780">
        <v>25203</v>
      </c>
      <c r="O2780">
        <v>100000</v>
      </c>
      <c r="P2780">
        <v>0</v>
      </c>
      <c r="Q2780">
        <v>0</v>
      </c>
      <c r="R2780">
        <v>0</v>
      </c>
    </row>
    <row r="2781" spans="1:18" x14ac:dyDescent="0.25">
      <c r="A2781" s="3">
        <v>45394</v>
      </c>
      <c r="B2781">
        <v>4000</v>
      </c>
      <c r="C2781">
        <v>500</v>
      </c>
      <c r="D2781">
        <v>100</v>
      </c>
      <c r="E2781">
        <v>0</v>
      </c>
      <c r="F2781">
        <v>13000</v>
      </c>
      <c r="G2781">
        <v>1000</v>
      </c>
      <c r="H2781">
        <v>2000</v>
      </c>
      <c r="I2781">
        <v>400</v>
      </c>
      <c r="J2781">
        <v>10</v>
      </c>
      <c r="K2781">
        <v>10</v>
      </c>
      <c r="L2781">
        <v>100</v>
      </c>
      <c r="M2781">
        <v>1800</v>
      </c>
      <c r="N2781">
        <v>25203</v>
      </c>
      <c r="O2781">
        <v>100000</v>
      </c>
      <c r="P2781">
        <v>0</v>
      </c>
      <c r="Q2781">
        <v>0</v>
      </c>
      <c r="R2781">
        <v>0</v>
      </c>
    </row>
    <row r="2782" spans="1:18" x14ac:dyDescent="0.25">
      <c r="A2782" s="3">
        <v>45397</v>
      </c>
      <c r="B2782">
        <v>4000</v>
      </c>
      <c r="C2782">
        <v>500</v>
      </c>
      <c r="D2782">
        <v>100</v>
      </c>
      <c r="E2782">
        <v>0</v>
      </c>
      <c r="F2782">
        <v>13000</v>
      </c>
      <c r="G2782">
        <v>1000</v>
      </c>
      <c r="H2782">
        <v>2000</v>
      </c>
      <c r="I2782">
        <v>400</v>
      </c>
      <c r="J2782">
        <v>10</v>
      </c>
      <c r="K2782">
        <v>10</v>
      </c>
      <c r="L2782">
        <v>100</v>
      </c>
      <c r="M2782">
        <v>1800</v>
      </c>
      <c r="N2782">
        <v>25203</v>
      </c>
      <c r="O2782">
        <v>100000</v>
      </c>
      <c r="P2782">
        <v>0</v>
      </c>
      <c r="Q2782">
        <v>0</v>
      </c>
      <c r="R2782">
        <v>0</v>
      </c>
    </row>
    <row r="2783" spans="1:18" x14ac:dyDescent="0.25">
      <c r="A2783" s="3">
        <v>45398</v>
      </c>
      <c r="B2783">
        <v>4000</v>
      </c>
      <c r="C2783">
        <v>500</v>
      </c>
      <c r="D2783">
        <v>100</v>
      </c>
      <c r="E2783">
        <v>0</v>
      </c>
      <c r="F2783">
        <v>13000</v>
      </c>
      <c r="G2783">
        <v>1000</v>
      </c>
      <c r="H2783">
        <v>2000</v>
      </c>
      <c r="I2783">
        <v>400</v>
      </c>
      <c r="J2783">
        <v>10</v>
      </c>
      <c r="K2783">
        <v>10</v>
      </c>
      <c r="L2783">
        <v>100</v>
      </c>
      <c r="M2783">
        <v>1800</v>
      </c>
      <c r="N2783">
        <v>25203</v>
      </c>
      <c r="O2783">
        <v>100000</v>
      </c>
      <c r="P2783">
        <v>0</v>
      </c>
      <c r="Q2783">
        <v>0</v>
      </c>
      <c r="R2783">
        <v>0</v>
      </c>
    </row>
    <row r="2784" spans="1:18" x14ac:dyDescent="0.25">
      <c r="A2784" s="3">
        <v>45399</v>
      </c>
      <c r="B2784">
        <v>4000</v>
      </c>
      <c r="C2784">
        <v>500</v>
      </c>
      <c r="D2784">
        <v>100</v>
      </c>
      <c r="E2784">
        <v>0</v>
      </c>
      <c r="F2784">
        <v>13000</v>
      </c>
      <c r="G2784">
        <v>1000</v>
      </c>
      <c r="H2784">
        <v>2000</v>
      </c>
      <c r="I2784">
        <v>400</v>
      </c>
      <c r="J2784">
        <v>10</v>
      </c>
      <c r="K2784">
        <v>10</v>
      </c>
      <c r="L2784">
        <v>100</v>
      </c>
      <c r="M2784">
        <v>1800</v>
      </c>
      <c r="N2784">
        <v>25203</v>
      </c>
      <c r="O2784">
        <v>100000</v>
      </c>
      <c r="P2784">
        <v>0</v>
      </c>
      <c r="Q2784">
        <v>0</v>
      </c>
      <c r="R2784">
        <v>0</v>
      </c>
    </row>
    <row r="2785" spans="1:18" x14ac:dyDescent="0.25">
      <c r="A2785" s="3">
        <v>45400</v>
      </c>
      <c r="B2785">
        <v>4000</v>
      </c>
      <c r="C2785">
        <v>500</v>
      </c>
      <c r="D2785">
        <v>100</v>
      </c>
      <c r="E2785">
        <v>0</v>
      </c>
      <c r="F2785">
        <v>13000</v>
      </c>
      <c r="G2785">
        <v>1000</v>
      </c>
      <c r="H2785">
        <v>2000</v>
      </c>
      <c r="I2785">
        <v>400</v>
      </c>
      <c r="J2785">
        <v>10</v>
      </c>
      <c r="K2785">
        <v>10</v>
      </c>
      <c r="L2785">
        <v>100</v>
      </c>
      <c r="M2785">
        <v>1800</v>
      </c>
      <c r="N2785">
        <v>25203</v>
      </c>
      <c r="O2785">
        <v>100000</v>
      </c>
      <c r="P2785">
        <v>0</v>
      </c>
      <c r="Q2785">
        <v>0</v>
      </c>
      <c r="R2785">
        <v>0</v>
      </c>
    </row>
    <row r="2786" spans="1:18" x14ac:dyDescent="0.25">
      <c r="A2786" s="3">
        <v>45401</v>
      </c>
      <c r="B2786">
        <v>4000</v>
      </c>
      <c r="C2786">
        <v>500</v>
      </c>
      <c r="D2786">
        <v>100</v>
      </c>
      <c r="E2786">
        <v>0</v>
      </c>
      <c r="F2786">
        <v>13000</v>
      </c>
      <c r="G2786">
        <v>1000</v>
      </c>
      <c r="H2786">
        <v>2000</v>
      </c>
      <c r="I2786">
        <v>400</v>
      </c>
      <c r="J2786">
        <v>10</v>
      </c>
      <c r="K2786">
        <v>10</v>
      </c>
      <c r="L2786">
        <v>100</v>
      </c>
      <c r="M2786">
        <v>1800</v>
      </c>
      <c r="N2786">
        <v>25203</v>
      </c>
      <c r="O2786">
        <v>100000</v>
      </c>
      <c r="P2786">
        <v>0</v>
      </c>
      <c r="Q2786">
        <v>0</v>
      </c>
      <c r="R2786">
        <v>0</v>
      </c>
    </row>
    <row r="2787" spans="1:18" x14ac:dyDescent="0.25">
      <c r="A2787" s="3">
        <v>45404</v>
      </c>
      <c r="B2787">
        <v>4000</v>
      </c>
      <c r="C2787">
        <v>500</v>
      </c>
      <c r="D2787">
        <v>100</v>
      </c>
      <c r="E2787">
        <v>0</v>
      </c>
      <c r="F2787">
        <v>13000</v>
      </c>
      <c r="G2787">
        <v>1000</v>
      </c>
      <c r="H2787">
        <v>2000</v>
      </c>
      <c r="I2787">
        <v>400</v>
      </c>
      <c r="J2787">
        <v>10</v>
      </c>
      <c r="K2787">
        <v>10</v>
      </c>
      <c r="L2787">
        <v>100</v>
      </c>
      <c r="M2787">
        <v>1800</v>
      </c>
      <c r="N2787">
        <v>25203</v>
      </c>
      <c r="O2787">
        <v>100000</v>
      </c>
      <c r="P2787">
        <v>0</v>
      </c>
      <c r="Q2787">
        <v>0</v>
      </c>
      <c r="R2787">
        <v>0</v>
      </c>
    </row>
    <row r="2788" spans="1:18" x14ac:dyDescent="0.25">
      <c r="A2788" s="3">
        <v>45405</v>
      </c>
      <c r="B2788">
        <v>4000</v>
      </c>
      <c r="C2788">
        <v>500</v>
      </c>
      <c r="D2788">
        <v>100</v>
      </c>
      <c r="E2788">
        <v>0</v>
      </c>
      <c r="F2788">
        <v>13000</v>
      </c>
      <c r="G2788">
        <v>1000</v>
      </c>
      <c r="H2788">
        <v>2000</v>
      </c>
      <c r="I2788">
        <v>400</v>
      </c>
      <c r="J2788">
        <v>10</v>
      </c>
      <c r="K2788">
        <v>10</v>
      </c>
      <c r="L2788">
        <v>100</v>
      </c>
      <c r="M2788">
        <v>1800</v>
      </c>
      <c r="N2788">
        <v>25203</v>
      </c>
      <c r="O2788">
        <v>100000</v>
      </c>
      <c r="P2788">
        <v>0</v>
      </c>
      <c r="Q2788">
        <v>0</v>
      </c>
      <c r="R2788">
        <v>0</v>
      </c>
    </row>
    <row r="2789" spans="1:18" x14ac:dyDescent="0.25">
      <c r="A2789" s="3">
        <v>45406</v>
      </c>
      <c r="B2789">
        <v>4000</v>
      </c>
      <c r="C2789">
        <v>500</v>
      </c>
      <c r="D2789">
        <v>100</v>
      </c>
      <c r="E2789">
        <v>0</v>
      </c>
      <c r="F2789">
        <v>13000</v>
      </c>
      <c r="G2789">
        <v>1000</v>
      </c>
      <c r="H2789">
        <v>2000</v>
      </c>
      <c r="I2789">
        <v>400</v>
      </c>
      <c r="J2789">
        <v>10</v>
      </c>
      <c r="K2789">
        <v>10</v>
      </c>
      <c r="L2789">
        <v>100</v>
      </c>
      <c r="M2789">
        <v>1800</v>
      </c>
      <c r="N2789">
        <v>25203</v>
      </c>
      <c r="O2789">
        <v>100000</v>
      </c>
      <c r="P2789">
        <v>0</v>
      </c>
      <c r="Q2789">
        <v>0</v>
      </c>
      <c r="R2789">
        <v>0</v>
      </c>
    </row>
    <row r="2790" spans="1:18" x14ac:dyDescent="0.25">
      <c r="A2790" s="3">
        <v>45407</v>
      </c>
      <c r="B2790">
        <v>4000</v>
      </c>
      <c r="C2790">
        <v>500</v>
      </c>
      <c r="D2790">
        <v>100</v>
      </c>
      <c r="E2790">
        <v>0</v>
      </c>
      <c r="F2790">
        <v>13000</v>
      </c>
      <c r="G2790">
        <v>1000</v>
      </c>
      <c r="H2790">
        <v>2000</v>
      </c>
      <c r="I2790">
        <v>400</v>
      </c>
      <c r="J2790">
        <v>10</v>
      </c>
      <c r="K2790">
        <v>10</v>
      </c>
      <c r="L2790">
        <v>100</v>
      </c>
      <c r="M2790">
        <v>1800</v>
      </c>
      <c r="N2790">
        <v>25203</v>
      </c>
      <c r="O2790">
        <v>100000</v>
      </c>
      <c r="P2790">
        <v>0</v>
      </c>
      <c r="Q2790">
        <v>0</v>
      </c>
      <c r="R2790">
        <v>0</v>
      </c>
    </row>
    <row r="2791" spans="1:18" x14ac:dyDescent="0.25">
      <c r="A2791" s="3">
        <v>45408</v>
      </c>
      <c r="B2791">
        <v>4000</v>
      </c>
      <c r="C2791">
        <v>500</v>
      </c>
      <c r="D2791">
        <v>100</v>
      </c>
      <c r="E2791">
        <v>0</v>
      </c>
      <c r="F2791">
        <v>13000</v>
      </c>
      <c r="G2791">
        <v>1000</v>
      </c>
      <c r="H2791">
        <v>2000</v>
      </c>
      <c r="I2791">
        <v>400</v>
      </c>
      <c r="J2791">
        <v>10</v>
      </c>
      <c r="K2791">
        <v>10</v>
      </c>
      <c r="L2791">
        <v>100</v>
      </c>
      <c r="M2791">
        <v>1800</v>
      </c>
      <c r="N2791">
        <v>25203</v>
      </c>
      <c r="O2791">
        <v>100000</v>
      </c>
      <c r="P2791">
        <v>0</v>
      </c>
      <c r="Q2791">
        <v>0</v>
      </c>
      <c r="R2791">
        <v>0</v>
      </c>
    </row>
    <row r="2792" spans="1:18" x14ac:dyDescent="0.25">
      <c r="A2792" s="3">
        <v>45411</v>
      </c>
      <c r="B2792">
        <v>4000</v>
      </c>
      <c r="C2792">
        <v>500</v>
      </c>
      <c r="D2792">
        <v>100</v>
      </c>
      <c r="E2792">
        <v>0</v>
      </c>
      <c r="F2792">
        <v>13000</v>
      </c>
      <c r="G2792">
        <v>1000</v>
      </c>
      <c r="H2792">
        <v>2000</v>
      </c>
      <c r="I2792">
        <v>400</v>
      </c>
      <c r="J2792">
        <v>10</v>
      </c>
      <c r="K2792">
        <v>10</v>
      </c>
      <c r="L2792">
        <v>100</v>
      </c>
      <c r="M2792">
        <v>1800</v>
      </c>
      <c r="N2792">
        <v>25203</v>
      </c>
      <c r="O2792">
        <v>100000</v>
      </c>
      <c r="P2792">
        <v>0</v>
      </c>
      <c r="Q2792">
        <v>0</v>
      </c>
      <c r="R2792">
        <v>0</v>
      </c>
    </row>
    <row r="2793" spans="1:18" x14ac:dyDescent="0.25">
      <c r="A2793" s="3">
        <v>45412</v>
      </c>
      <c r="B2793">
        <v>4000</v>
      </c>
      <c r="C2793">
        <v>500</v>
      </c>
      <c r="D2793">
        <v>100</v>
      </c>
      <c r="E2793">
        <v>0</v>
      </c>
      <c r="F2793">
        <v>13000</v>
      </c>
      <c r="G2793">
        <v>1000</v>
      </c>
      <c r="H2793">
        <v>2000</v>
      </c>
      <c r="I2793">
        <v>400</v>
      </c>
      <c r="J2793">
        <v>10</v>
      </c>
      <c r="K2793">
        <v>10</v>
      </c>
      <c r="L2793">
        <v>100</v>
      </c>
      <c r="M2793">
        <v>1800</v>
      </c>
      <c r="N2793">
        <v>25203</v>
      </c>
      <c r="O2793">
        <v>100000</v>
      </c>
      <c r="P2793">
        <v>0</v>
      </c>
      <c r="Q2793">
        <v>0</v>
      </c>
      <c r="R2793">
        <v>0</v>
      </c>
    </row>
    <row r="2794" spans="1:18" x14ac:dyDescent="0.25">
      <c r="A2794" s="3">
        <v>45413</v>
      </c>
      <c r="B2794">
        <v>4000</v>
      </c>
      <c r="C2794">
        <v>500</v>
      </c>
      <c r="D2794">
        <v>100</v>
      </c>
      <c r="E2794">
        <v>0</v>
      </c>
      <c r="F2794">
        <v>13000</v>
      </c>
      <c r="G2794">
        <v>1000</v>
      </c>
      <c r="H2794">
        <v>2000</v>
      </c>
      <c r="I2794">
        <v>400</v>
      </c>
      <c r="J2794">
        <v>10</v>
      </c>
      <c r="K2794">
        <v>10</v>
      </c>
      <c r="L2794">
        <v>100</v>
      </c>
      <c r="M2794">
        <v>1800</v>
      </c>
      <c r="N2794">
        <v>25203</v>
      </c>
      <c r="O2794">
        <v>100000</v>
      </c>
      <c r="P2794">
        <v>0</v>
      </c>
      <c r="Q2794">
        <v>0</v>
      </c>
      <c r="R2794">
        <v>0</v>
      </c>
    </row>
    <row r="2795" spans="1:18" x14ac:dyDescent="0.25">
      <c r="A2795" s="3">
        <v>45414</v>
      </c>
      <c r="B2795">
        <v>4000</v>
      </c>
      <c r="C2795">
        <v>500</v>
      </c>
      <c r="D2795">
        <v>100</v>
      </c>
      <c r="E2795">
        <v>0</v>
      </c>
      <c r="F2795">
        <v>13000</v>
      </c>
      <c r="G2795">
        <v>1000</v>
      </c>
      <c r="H2795">
        <v>2000</v>
      </c>
      <c r="I2795">
        <v>400</v>
      </c>
      <c r="J2795">
        <v>10</v>
      </c>
      <c r="K2795">
        <v>10</v>
      </c>
      <c r="L2795">
        <v>100</v>
      </c>
      <c r="M2795">
        <v>1800</v>
      </c>
      <c r="N2795">
        <v>25203</v>
      </c>
      <c r="O2795">
        <v>100000</v>
      </c>
      <c r="P2795">
        <v>0</v>
      </c>
      <c r="Q2795">
        <v>0</v>
      </c>
      <c r="R2795">
        <v>0</v>
      </c>
    </row>
    <row r="2796" spans="1:18" x14ac:dyDescent="0.25">
      <c r="A2796" s="3">
        <v>45415</v>
      </c>
      <c r="B2796">
        <v>4000</v>
      </c>
      <c r="C2796">
        <v>500</v>
      </c>
      <c r="D2796">
        <v>100</v>
      </c>
      <c r="E2796">
        <v>0</v>
      </c>
      <c r="F2796">
        <v>13000</v>
      </c>
      <c r="G2796">
        <v>1000</v>
      </c>
      <c r="H2796">
        <v>2000</v>
      </c>
      <c r="I2796">
        <v>400</v>
      </c>
      <c r="J2796">
        <v>10</v>
      </c>
      <c r="K2796">
        <v>10</v>
      </c>
      <c r="L2796">
        <v>100</v>
      </c>
      <c r="M2796">
        <v>1800</v>
      </c>
      <c r="N2796">
        <v>25203</v>
      </c>
      <c r="O2796">
        <v>100000</v>
      </c>
      <c r="P2796">
        <v>0</v>
      </c>
      <c r="Q2796">
        <v>0</v>
      </c>
      <c r="R2796">
        <v>0</v>
      </c>
    </row>
    <row r="2797" spans="1:18" x14ac:dyDescent="0.25">
      <c r="A2797" s="3">
        <v>45418</v>
      </c>
      <c r="B2797">
        <v>4000</v>
      </c>
      <c r="C2797">
        <v>500</v>
      </c>
      <c r="D2797">
        <v>100</v>
      </c>
      <c r="E2797">
        <v>0</v>
      </c>
      <c r="F2797">
        <v>13000</v>
      </c>
      <c r="G2797">
        <v>1000</v>
      </c>
      <c r="H2797">
        <v>2000</v>
      </c>
      <c r="I2797">
        <v>400</v>
      </c>
      <c r="J2797">
        <v>10</v>
      </c>
      <c r="K2797">
        <v>10</v>
      </c>
      <c r="L2797">
        <v>100</v>
      </c>
      <c r="M2797">
        <v>1800</v>
      </c>
      <c r="N2797">
        <v>25203</v>
      </c>
      <c r="O2797">
        <v>100000</v>
      </c>
      <c r="P2797">
        <v>0</v>
      </c>
      <c r="Q2797">
        <v>0</v>
      </c>
      <c r="R2797">
        <v>0</v>
      </c>
    </row>
    <row r="2798" spans="1:18" x14ac:dyDescent="0.25">
      <c r="A2798" s="3">
        <v>45419</v>
      </c>
      <c r="B2798">
        <v>4000</v>
      </c>
      <c r="C2798">
        <v>500</v>
      </c>
      <c r="D2798">
        <v>100</v>
      </c>
      <c r="E2798">
        <v>0</v>
      </c>
      <c r="F2798">
        <v>13000</v>
      </c>
      <c r="G2798">
        <v>1000</v>
      </c>
      <c r="H2798">
        <v>2000</v>
      </c>
      <c r="I2798">
        <v>400</v>
      </c>
      <c r="J2798">
        <v>10</v>
      </c>
      <c r="K2798">
        <v>10</v>
      </c>
      <c r="L2798">
        <v>100</v>
      </c>
      <c r="M2798">
        <v>1800</v>
      </c>
      <c r="N2798">
        <v>25203</v>
      </c>
      <c r="O2798">
        <v>100000</v>
      </c>
      <c r="P2798">
        <v>0</v>
      </c>
      <c r="Q2798">
        <v>0</v>
      </c>
      <c r="R2798">
        <v>0</v>
      </c>
    </row>
    <row r="2799" spans="1:18" x14ac:dyDescent="0.25">
      <c r="A2799" s="3">
        <v>45420</v>
      </c>
      <c r="B2799">
        <v>4000</v>
      </c>
      <c r="C2799">
        <v>500</v>
      </c>
      <c r="D2799">
        <v>100</v>
      </c>
      <c r="E2799">
        <v>0</v>
      </c>
      <c r="F2799">
        <v>13000</v>
      </c>
      <c r="G2799">
        <v>1000</v>
      </c>
      <c r="H2799">
        <v>2000</v>
      </c>
      <c r="I2799">
        <v>400</v>
      </c>
      <c r="J2799">
        <v>10</v>
      </c>
      <c r="K2799">
        <v>10</v>
      </c>
      <c r="L2799">
        <v>100</v>
      </c>
      <c r="M2799">
        <v>1800</v>
      </c>
      <c r="N2799">
        <v>25203</v>
      </c>
      <c r="O2799">
        <v>100000</v>
      </c>
      <c r="P2799">
        <v>0</v>
      </c>
      <c r="Q2799">
        <v>0</v>
      </c>
      <c r="R2799">
        <v>0</v>
      </c>
    </row>
    <row r="2800" spans="1:18" x14ac:dyDescent="0.25">
      <c r="A2800" s="3">
        <v>45421</v>
      </c>
      <c r="B2800">
        <v>4000</v>
      </c>
      <c r="C2800">
        <v>500</v>
      </c>
      <c r="D2800">
        <v>100</v>
      </c>
      <c r="E2800">
        <v>0</v>
      </c>
      <c r="F2800">
        <v>13000</v>
      </c>
      <c r="G2800">
        <v>1000</v>
      </c>
      <c r="H2800">
        <v>2000</v>
      </c>
      <c r="I2800">
        <v>400</v>
      </c>
      <c r="J2800">
        <v>10</v>
      </c>
      <c r="K2800">
        <v>10</v>
      </c>
      <c r="L2800">
        <v>100</v>
      </c>
      <c r="M2800">
        <v>1800</v>
      </c>
      <c r="N2800">
        <v>25203</v>
      </c>
      <c r="O2800">
        <v>100000</v>
      </c>
      <c r="P2800">
        <v>0</v>
      </c>
      <c r="Q2800">
        <v>0</v>
      </c>
      <c r="R2800">
        <v>0</v>
      </c>
    </row>
    <row r="2801" spans="1:18" x14ac:dyDescent="0.25">
      <c r="A2801" s="3">
        <v>45422</v>
      </c>
      <c r="B2801">
        <v>4000</v>
      </c>
      <c r="C2801">
        <v>500</v>
      </c>
      <c r="D2801">
        <v>100</v>
      </c>
      <c r="E2801">
        <v>0</v>
      </c>
      <c r="F2801">
        <v>13000</v>
      </c>
      <c r="G2801">
        <v>1000</v>
      </c>
      <c r="H2801">
        <v>2000</v>
      </c>
      <c r="I2801">
        <v>400</v>
      </c>
      <c r="J2801">
        <v>10</v>
      </c>
      <c r="K2801">
        <v>10</v>
      </c>
      <c r="L2801">
        <v>100</v>
      </c>
      <c r="M2801">
        <v>1800</v>
      </c>
      <c r="N2801">
        <v>25203</v>
      </c>
      <c r="O2801">
        <v>100000</v>
      </c>
      <c r="P2801">
        <v>0</v>
      </c>
      <c r="Q2801">
        <v>0</v>
      </c>
      <c r="R2801">
        <v>0</v>
      </c>
    </row>
    <row r="2802" spans="1:18" x14ac:dyDescent="0.25">
      <c r="A2802" s="3">
        <v>45425</v>
      </c>
      <c r="B2802">
        <v>4000</v>
      </c>
      <c r="C2802">
        <v>500</v>
      </c>
      <c r="D2802">
        <v>100</v>
      </c>
      <c r="E2802">
        <v>0</v>
      </c>
      <c r="F2802">
        <v>13000</v>
      </c>
      <c r="G2802">
        <v>1000</v>
      </c>
      <c r="H2802">
        <v>2000</v>
      </c>
      <c r="I2802">
        <v>400</v>
      </c>
      <c r="J2802">
        <v>10</v>
      </c>
      <c r="K2802">
        <v>10</v>
      </c>
      <c r="L2802">
        <v>100</v>
      </c>
      <c r="M2802">
        <v>1800</v>
      </c>
      <c r="N2802">
        <v>25203</v>
      </c>
      <c r="O2802">
        <v>100000</v>
      </c>
      <c r="P2802">
        <v>0</v>
      </c>
      <c r="Q2802">
        <v>0</v>
      </c>
      <c r="R2802">
        <v>0</v>
      </c>
    </row>
    <row r="2803" spans="1:18" x14ac:dyDescent="0.25">
      <c r="A2803" s="3">
        <v>45426</v>
      </c>
      <c r="B2803">
        <v>4000</v>
      </c>
      <c r="C2803">
        <v>500</v>
      </c>
      <c r="D2803">
        <v>100</v>
      </c>
      <c r="E2803">
        <v>0</v>
      </c>
      <c r="F2803">
        <v>13000</v>
      </c>
      <c r="G2803">
        <v>1000</v>
      </c>
      <c r="H2803">
        <v>2000</v>
      </c>
      <c r="I2803">
        <v>400</v>
      </c>
      <c r="J2803">
        <v>10</v>
      </c>
      <c r="K2803">
        <v>10</v>
      </c>
      <c r="L2803">
        <v>100</v>
      </c>
      <c r="M2803">
        <v>1800</v>
      </c>
      <c r="N2803">
        <v>25203</v>
      </c>
      <c r="O2803">
        <v>100000</v>
      </c>
      <c r="P2803">
        <v>0</v>
      </c>
      <c r="Q2803">
        <v>0</v>
      </c>
      <c r="R2803">
        <v>0</v>
      </c>
    </row>
    <row r="2804" spans="1:18" x14ac:dyDescent="0.25">
      <c r="A2804" s="3">
        <v>45427</v>
      </c>
      <c r="B2804">
        <v>4000</v>
      </c>
      <c r="C2804">
        <v>500</v>
      </c>
      <c r="D2804">
        <v>100</v>
      </c>
      <c r="E2804">
        <v>0</v>
      </c>
      <c r="F2804">
        <v>13000</v>
      </c>
      <c r="G2804">
        <v>1000</v>
      </c>
      <c r="H2804">
        <v>2000</v>
      </c>
      <c r="I2804">
        <v>400</v>
      </c>
      <c r="J2804">
        <v>10</v>
      </c>
      <c r="K2804">
        <v>10</v>
      </c>
      <c r="L2804">
        <v>100</v>
      </c>
      <c r="M2804">
        <v>1800</v>
      </c>
      <c r="N2804">
        <v>25203</v>
      </c>
      <c r="O2804">
        <v>100000</v>
      </c>
      <c r="P2804">
        <v>0</v>
      </c>
      <c r="Q2804">
        <v>0</v>
      </c>
      <c r="R2804">
        <v>0</v>
      </c>
    </row>
    <row r="2805" spans="1:18" x14ac:dyDescent="0.25">
      <c r="A2805" s="3">
        <v>45428</v>
      </c>
      <c r="B2805">
        <v>4000</v>
      </c>
      <c r="C2805">
        <v>500</v>
      </c>
      <c r="D2805">
        <v>100</v>
      </c>
      <c r="E2805">
        <v>0</v>
      </c>
      <c r="F2805">
        <v>13000</v>
      </c>
      <c r="G2805">
        <v>1000</v>
      </c>
      <c r="H2805">
        <v>2000</v>
      </c>
      <c r="I2805">
        <v>400</v>
      </c>
      <c r="J2805">
        <v>10</v>
      </c>
      <c r="K2805">
        <v>10</v>
      </c>
      <c r="L2805">
        <v>100</v>
      </c>
      <c r="M2805">
        <v>1800</v>
      </c>
      <c r="N2805">
        <v>25203</v>
      </c>
      <c r="O2805">
        <v>100000</v>
      </c>
      <c r="P2805">
        <v>0</v>
      </c>
      <c r="Q2805">
        <v>0</v>
      </c>
      <c r="R2805">
        <v>0</v>
      </c>
    </row>
    <row r="2806" spans="1:18" x14ac:dyDescent="0.25">
      <c r="A2806" s="3">
        <v>45429</v>
      </c>
      <c r="B2806">
        <v>4000</v>
      </c>
      <c r="C2806">
        <v>500</v>
      </c>
      <c r="D2806">
        <v>100</v>
      </c>
      <c r="E2806">
        <v>0</v>
      </c>
      <c r="F2806">
        <v>13000</v>
      </c>
      <c r="G2806">
        <v>1000</v>
      </c>
      <c r="H2806">
        <v>2000</v>
      </c>
      <c r="I2806">
        <v>400</v>
      </c>
      <c r="J2806">
        <v>10</v>
      </c>
      <c r="K2806">
        <v>10</v>
      </c>
      <c r="L2806">
        <v>100</v>
      </c>
      <c r="M2806">
        <v>1800</v>
      </c>
      <c r="N2806">
        <v>25203</v>
      </c>
      <c r="O2806">
        <v>100000</v>
      </c>
      <c r="P2806">
        <v>0</v>
      </c>
      <c r="Q2806">
        <v>0</v>
      </c>
      <c r="R2806">
        <v>0</v>
      </c>
    </row>
    <row r="2807" spans="1:18" x14ac:dyDescent="0.25">
      <c r="A2807" s="3">
        <v>45432</v>
      </c>
      <c r="B2807">
        <v>4000</v>
      </c>
      <c r="C2807">
        <v>500</v>
      </c>
      <c r="D2807">
        <v>100</v>
      </c>
      <c r="E2807">
        <v>0</v>
      </c>
      <c r="F2807">
        <v>13000</v>
      </c>
      <c r="G2807">
        <v>1000</v>
      </c>
      <c r="H2807">
        <v>2000</v>
      </c>
      <c r="I2807">
        <v>400</v>
      </c>
      <c r="J2807">
        <v>10</v>
      </c>
      <c r="K2807">
        <v>10</v>
      </c>
      <c r="L2807">
        <v>100</v>
      </c>
      <c r="M2807">
        <v>1800</v>
      </c>
      <c r="N2807">
        <v>25203</v>
      </c>
      <c r="O2807">
        <v>100000</v>
      </c>
      <c r="P2807">
        <v>0</v>
      </c>
      <c r="Q2807">
        <v>0</v>
      </c>
      <c r="R2807">
        <v>0</v>
      </c>
    </row>
    <row r="2808" spans="1:18" x14ac:dyDescent="0.25">
      <c r="A2808" s="3">
        <v>45433</v>
      </c>
      <c r="B2808">
        <v>4000</v>
      </c>
      <c r="C2808">
        <v>500</v>
      </c>
      <c r="D2808">
        <v>100</v>
      </c>
      <c r="E2808">
        <v>0</v>
      </c>
      <c r="F2808">
        <v>13000</v>
      </c>
      <c r="G2808">
        <v>1000</v>
      </c>
      <c r="H2808">
        <v>2000</v>
      </c>
      <c r="I2808">
        <v>400</v>
      </c>
      <c r="J2808">
        <v>10</v>
      </c>
      <c r="K2808">
        <v>10</v>
      </c>
      <c r="L2808">
        <v>100</v>
      </c>
      <c r="M2808">
        <v>1800</v>
      </c>
      <c r="N2808">
        <v>25203</v>
      </c>
      <c r="O2808">
        <v>100000</v>
      </c>
      <c r="P2808">
        <v>0</v>
      </c>
      <c r="Q2808">
        <v>0</v>
      </c>
      <c r="R2808">
        <v>0</v>
      </c>
    </row>
    <row r="2809" spans="1:18" x14ac:dyDescent="0.25">
      <c r="A2809" s="3">
        <v>45434</v>
      </c>
      <c r="B2809">
        <v>4000</v>
      </c>
      <c r="C2809">
        <v>500</v>
      </c>
      <c r="D2809">
        <v>100</v>
      </c>
      <c r="E2809">
        <v>0</v>
      </c>
      <c r="F2809">
        <v>13000</v>
      </c>
      <c r="G2809">
        <v>1000</v>
      </c>
      <c r="H2809">
        <v>2000</v>
      </c>
      <c r="I2809">
        <v>400</v>
      </c>
      <c r="J2809">
        <v>10</v>
      </c>
      <c r="K2809">
        <v>10</v>
      </c>
      <c r="L2809">
        <v>100</v>
      </c>
      <c r="M2809">
        <v>1800</v>
      </c>
      <c r="N2809">
        <v>25203</v>
      </c>
      <c r="O2809">
        <v>100000</v>
      </c>
      <c r="P2809">
        <v>0</v>
      </c>
      <c r="Q2809">
        <v>0</v>
      </c>
      <c r="R2809">
        <v>0</v>
      </c>
    </row>
    <row r="2810" spans="1:18" x14ac:dyDescent="0.25">
      <c r="A2810" s="3">
        <v>45435</v>
      </c>
      <c r="B2810">
        <v>4000</v>
      </c>
      <c r="C2810">
        <v>500</v>
      </c>
      <c r="D2810">
        <v>100</v>
      </c>
      <c r="E2810">
        <v>0</v>
      </c>
      <c r="F2810">
        <v>13000</v>
      </c>
      <c r="G2810">
        <v>1000</v>
      </c>
      <c r="H2810">
        <v>2000</v>
      </c>
      <c r="I2810">
        <v>400</v>
      </c>
      <c r="J2810">
        <v>10</v>
      </c>
      <c r="K2810">
        <v>10</v>
      </c>
      <c r="L2810">
        <v>100</v>
      </c>
      <c r="M2810">
        <v>1800</v>
      </c>
      <c r="N2810">
        <v>25203</v>
      </c>
      <c r="O2810">
        <v>100000</v>
      </c>
      <c r="P2810">
        <v>0</v>
      </c>
      <c r="Q2810">
        <v>0</v>
      </c>
      <c r="R2810">
        <v>0</v>
      </c>
    </row>
    <row r="2811" spans="1:18" x14ac:dyDescent="0.25">
      <c r="A2811" s="3">
        <v>45436</v>
      </c>
      <c r="B2811">
        <v>4000</v>
      </c>
      <c r="C2811">
        <v>500</v>
      </c>
      <c r="D2811">
        <v>100</v>
      </c>
      <c r="E2811">
        <v>0</v>
      </c>
      <c r="F2811">
        <v>13000</v>
      </c>
      <c r="G2811">
        <v>1000</v>
      </c>
      <c r="H2811">
        <v>2000</v>
      </c>
      <c r="I2811">
        <v>400</v>
      </c>
      <c r="J2811">
        <v>10</v>
      </c>
      <c r="K2811">
        <v>10</v>
      </c>
      <c r="L2811">
        <v>100</v>
      </c>
      <c r="M2811">
        <v>1800</v>
      </c>
      <c r="N2811">
        <v>25203</v>
      </c>
      <c r="O2811">
        <v>100000</v>
      </c>
      <c r="P2811">
        <v>0</v>
      </c>
      <c r="Q2811">
        <v>0</v>
      </c>
      <c r="R2811">
        <v>0</v>
      </c>
    </row>
    <row r="2812" spans="1:18" x14ac:dyDescent="0.25">
      <c r="A2812" s="3">
        <v>45439</v>
      </c>
      <c r="B2812">
        <v>4000</v>
      </c>
      <c r="C2812">
        <v>500</v>
      </c>
      <c r="D2812">
        <v>100</v>
      </c>
      <c r="E2812">
        <v>0</v>
      </c>
      <c r="F2812">
        <v>13000</v>
      </c>
      <c r="G2812">
        <v>1000</v>
      </c>
      <c r="H2812">
        <v>2000</v>
      </c>
      <c r="I2812">
        <v>400</v>
      </c>
      <c r="J2812">
        <v>10</v>
      </c>
      <c r="K2812">
        <v>10</v>
      </c>
      <c r="L2812">
        <v>100</v>
      </c>
      <c r="M2812">
        <v>1800</v>
      </c>
      <c r="N2812">
        <v>25203</v>
      </c>
      <c r="O2812">
        <v>100000</v>
      </c>
      <c r="P2812">
        <v>0</v>
      </c>
      <c r="Q2812">
        <v>0</v>
      </c>
      <c r="R2812">
        <v>0</v>
      </c>
    </row>
    <row r="2813" spans="1:18" x14ac:dyDescent="0.25">
      <c r="A2813" s="3">
        <v>45440</v>
      </c>
      <c r="B2813">
        <v>4000</v>
      </c>
      <c r="C2813">
        <v>500</v>
      </c>
      <c r="D2813">
        <v>100</v>
      </c>
      <c r="E2813">
        <v>0</v>
      </c>
      <c r="F2813">
        <v>13000</v>
      </c>
      <c r="G2813">
        <v>1000</v>
      </c>
      <c r="H2813">
        <v>2000</v>
      </c>
      <c r="I2813">
        <v>400</v>
      </c>
      <c r="J2813">
        <v>10</v>
      </c>
      <c r="K2813">
        <v>10</v>
      </c>
      <c r="L2813">
        <v>100</v>
      </c>
      <c r="M2813">
        <v>1800</v>
      </c>
      <c r="N2813">
        <v>25203</v>
      </c>
      <c r="O2813">
        <v>100000</v>
      </c>
      <c r="P2813">
        <v>0</v>
      </c>
      <c r="Q2813">
        <v>0</v>
      </c>
      <c r="R2813">
        <v>0</v>
      </c>
    </row>
    <row r="2814" spans="1:18" x14ac:dyDescent="0.25">
      <c r="A2814" s="3">
        <v>45441</v>
      </c>
      <c r="B2814">
        <v>4000</v>
      </c>
      <c r="C2814">
        <v>500</v>
      </c>
      <c r="D2814">
        <v>100</v>
      </c>
      <c r="E2814">
        <v>0</v>
      </c>
      <c r="F2814">
        <v>13000</v>
      </c>
      <c r="G2814">
        <v>1000</v>
      </c>
      <c r="H2814">
        <v>2000</v>
      </c>
      <c r="I2814">
        <v>400</v>
      </c>
      <c r="J2814">
        <v>10</v>
      </c>
      <c r="K2814">
        <v>10</v>
      </c>
      <c r="L2814">
        <v>100</v>
      </c>
      <c r="M2814">
        <v>1800</v>
      </c>
      <c r="N2814">
        <v>25203</v>
      </c>
      <c r="O2814">
        <v>100000</v>
      </c>
      <c r="P2814">
        <v>0</v>
      </c>
      <c r="Q2814">
        <v>0</v>
      </c>
      <c r="R2814">
        <v>0</v>
      </c>
    </row>
    <row r="2815" spans="1:18" x14ac:dyDescent="0.25">
      <c r="A2815" s="3">
        <v>45442</v>
      </c>
      <c r="B2815">
        <v>4000</v>
      </c>
      <c r="C2815">
        <v>500</v>
      </c>
      <c r="D2815">
        <v>100</v>
      </c>
      <c r="E2815">
        <v>0</v>
      </c>
      <c r="F2815">
        <v>13000</v>
      </c>
      <c r="G2815">
        <v>1000</v>
      </c>
      <c r="H2815">
        <v>2000</v>
      </c>
      <c r="I2815">
        <v>400</v>
      </c>
      <c r="J2815">
        <v>10</v>
      </c>
      <c r="K2815">
        <v>10</v>
      </c>
      <c r="L2815">
        <v>100</v>
      </c>
      <c r="M2815">
        <v>1800</v>
      </c>
      <c r="N2815">
        <v>25203</v>
      </c>
      <c r="O2815">
        <v>100000</v>
      </c>
      <c r="P2815">
        <v>0</v>
      </c>
      <c r="Q2815">
        <v>0</v>
      </c>
      <c r="R2815">
        <v>0</v>
      </c>
    </row>
    <row r="2816" spans="1:18" x14ac:dyDescent="0.25">
      <c r="A2816" s="3">
        <v>45443</v>
      </c>
      <c r="B2816">
        <v>4000</v>
      </c>
      <c r="C2816">
        <v>500</v>
      </c>
      <c r="D2816">
        <v>100</v>
      </c>
      <c r="E2816">
        <v>0</v>
      </c>
      <c r="F2816">
        <v>13000</v>
      </c>
      <c r="G2816">
        <v>1000</v>
      </c>
      <c r="H2816">
        <v>2000</v>
      </c>
      <c r="I2816">
        <v>400</v>
      </c>
      <c r="J2816">
        <v>10</v>
      </c>
      <c r="K2816">
        <v>10</v>
      </c>
      <c r="L2816">
        <v>100</v>
      </c>
      <c r="M2816">
        <v>1800</v>
      </c>
      <c r="N2816">
        <v>25203</v>
      </c>
      <c r="O2816">
        <v>100000</v>
      </c>
      <c r="P2816">
        <v>0</v>
      </c>
      <c r="Q2816">
        <v>0</v>
      </c>
      <c r="R2816">
        <v>0</v>
      </c>
    </row>
    <row r="2817" spans="1:18" x14ac:dyDescent="0.25">
      <c r="A2817" s="3">
        <v>45446</v>
      </c>
      <c r="B2817">
        <v>4000</v>
      </c>
      <c r="C2817">
        <v>500</v>
      </c>
      <c r="D2817">
        <v>100</v>
      </c>
      <c r="E2817">
        <v>0</v>
      </c>
      <c r="F2817">
        <v>13000</v>
      </c>
      <c r="G2817">
        <v>1000</v>
      </c>
      <c r="H2817">
        <v>2000</v>
      </c>
      <c r="I2817">
        <v>400</v>
      </c>
      <c r="J2817">
        <v>10</v>
      </c>
      <c r="K2817">
        <v>10</v>
      </c>
      <c r="L2817">
        <v>100</v>
      </c>
      <c r="M2817">
        <v>1800</v>
      </c>
      <c r="N2817">
        <v>25203</v>
      </c>
      <c r="O2817">
        <v>100000</v>
      </c>
      <c r="P2817">
        <v>0</v>
      </c>
      <c r="Q2817">
        <v>0</v>
      </c>
      <c r="R2817">
        <v>0</v>
      </c>
    </row>
    <row r="2818" spans="1:18" x14ac:dyDescent="0.25">
      <c r="A2818" s="3">
        <v>45447</v>
      </c>
      <c r="B2818">
        <v>4000</v>
      </c>
      <c r="C2818">
        <v>500</v>
      </c>
      <c r="D2818">
        <v>100</v>
      </c>
      <c r="E2818">
        <v>0</v>
      </c>
      <c r="F2818">
        <v>13000</v>
      </c>
      <c r="G2818">
        <v>1000</v>
      </c>
      <c r="H2818">
        <v>2000</v>
      </c>
      <c r="I2818">
        <v>400</v>
      </c>
      <c r="J2818">
        <v>10</v>
      </c>
      <c r="K2818">
        <v>10</v>
      </c>
      <c r="L2818">
        <v>100</v>
      </c>
      <c r="M2818">
        <v>1800</v>
      </c>
      <c r="N2818">
        <v>25203</v>
      </c>
      <c r="O2818">
        <v>100000</v>
      </c>
      <c r="P2818">
        <v>0</v>
      </c>
      <c r="Q2818">
        <v>0</v>
      </c>
      <c r="R2818">
        <v>0</v>
      </c>
    </row>
    <row r="2819" spans="1:18" x14ac:dyDescent="0.25">
      <c r="A2819" s="3">
        <v>45448</v>
      </c>
      <c r="B2819">
        <v>4000</v>
      </c>
      <c r="C2819">
        <v>500</v>
      </c>
      <c r="D2819">
        <v>100</v>
      </c>
      <c r="E2819">
        <v>0</v>
      </c>
      <c r="F2819">
        <v>13000</v>
      </c>
      <c r="G2819">
        <v>1000</v>
      </c>
      <c r="H2819">
        <v>2000</v>
      </c>
      <c r="I2819">
        <v>400</v>
      </c>
      <c r="J2819">
        <v>10</v>
      </c>
      <c r="K2819">
        <v>10</v>
      </c>
      <c r="L2819">
        <v>100</v>
      </c>
      <c r="M2819">
        <v>1800</v>
      </c>
      <c r="N2819">
        <v>25203</v>
      </c>
      <c r="O2819">
        <v>100000</v>
      </c>
      <c r="P2819">
        <v>0</v>
      </c>
      <c r="Q2819">
        <v>0</v>
      </c>
      <c r="R2819">
        <v>0</v>
      </c>
    </row>
    <row r="2820" spans="1:18" x14ac:dyDescent="0.25">
      <c r="A2820" s="3">
        <v>45449</v>
      </c>
      <c r="B2820">
        <v>4000</v>
      </c>
      <c r="C2820">
        <v>500</v>
      </c>
      <c r="D2820">
        <v>100</v>
      </c>
      <c r="E2820">
        <v>0</v>
      </c>
      <c r="F2820">
        <v>13000</v>
      </c>
      <c r="G2820">
        <v>1000</v>
      </c>
      <c r="H2820">
        <v>2000</v>
      </c>
      <c r="I2820">
        <v>400</v>
      </c>
      <c r="J2820">
        <v>10</v>
      </c>
      <c r="K2820">
        <v>10</v>
      </c>
      <c r="L2820">
        <v>100</v>
      </c>
      <c r="M2820">
        <v>1800</v>
      </c>
      <c r="N2820">
        <v>25203</v>
      </c>
      <c r="O2820">
        <v>100000</v>
      </c>
      <c r="P2820">
        <v>0</v>
      </c>
      <c r="Q2820">
        <v>0</v>
      </c>
      <c r="R2820">
        <v>0</v>
      </c>
    </row>
    <row r="2821" spans="1:18" x14ac:dyDescent="0.25">
      <c r="A2821" s="3">
        <v>45450</v>
      </c>
      <c r="B2821">
        <v>4000</v>
      </c>
      <c r="C2821">
        <v>500</v>
      </c>
      <c r="D2821">
        <v>100</v>
      </c>
      <c r="E2821">
        <v>0</v>
      </c>
      <c r="F2821">
        <v>13000</v>
      </c>
      <c r="G2821">
        <v>1000</v>
      </c>
      <c r="H2821">
        <v>2000</v>
      </c>
      <c r="I2821">
        <v>400</v>
      </c>
      <c r="J2821">
        <v>10</v>
      </c>
      <c r="K2821">
        <v>10</v>
      </c>
      <c r="L2821">
        <v>100</v>
      </c>
      <c r="M2821">
        <v>1800</v>
      </c>
      <c r="N2821">
        <v>25203</v>
      </c>
      <c r="O2821">
        <v>100000</v>
      </c>
      <c r="P2821">
        <v>0</v>
      </c>
      <c r="Q2821">
        <v>0</v>
      </c>
      <c r="R2821">
        <v>0</v>
      </c>
    </row>
    <row r="2822" spans="1:18" x14ac:dyDescent="0.25">
      <c r="A2822" s="3">
        <v>45453</v>
      </c>
      <c r="B2822">
        <v>4000</v>
      </c>
      <c r="C2822">
        <v>500</v>
      </c>
      <c r="D2822">
        <v>100</v>
      </c>
      <c r="E2822">
        <v>0</v>
      </c>
      <c r="F2822">
        <v>13000</v>
      </c>
      <c r="G2822">
        <v>1000</v>
      </c>
      <c r="H2822">
        <v>2000</v>
      </c>
      <c r="I2822">
        <v>400</v>
      </c>
      <c r="J2822">
        <v>10</v>
      </c>
      <c r="K2822">
        <v>10</v>
      </c>
      <c r="L2822">
        <v>100</v>
      </c>
      <c r="M2822">
        <v>1800</v>
      </c>
      <c r="N2822">
        <v>25203</v>
      </c>
      <c r="O2822">
        <v>100000</v>
      </c>
      <c r="P2822">
        <v>0</v>
      </c>
      <c r="Q2822">
        <v>0</v>
      </c>
      <c r="R2822">
        <v>0</v>
      </c>
    </row>
    <row r="2823" spans="1:18" x14ac:dyDescent="0.25">
      <c r="A2823" s="3">
        <v>45454</v>
      </c>
      <c r="B2823">
        <v>4000</v>
      </c>
      <c r="C2823">
        <v>500</v>
      </c>
      <c r="D2823">
        <v>100</v>
      </c>
      <c r="E2823">
        <v>0</v>
      </c>
      <c r="F2823">
        <v>13000</v>
      </c>
      <c r="G2823">
        <v>1000</v>
      </c>
      <c r="H2823">
        <v>2000</v>
      </c>
      <c r="I2823">
        <v>400</v>
      </c>
      <c r="J2823">
        <v>10</v>
      </c>
      <c r="K2823">
        <v>10</v>
      </c>
      <c r="L2823">
        <v>100</v>
      </c>
      <c r="M2823">
        <v>1800</v>
      </c>
      <c r="N2823">
        <v>25203</v>
      </c>
      <c r="O2823">
        <v>100000</v>
      </c>
      <c r="P2823">
        <v>0</v>
      </c>
      <c r="Q2823">
        <v>0</v>
      </c>
      <c r="R2823">
        <v>0</v>
      </c>
    </row>
    <row r="2824" spans="1:18" x14ac:dyDescent="0.25">
      <c r="A2824" s="3">
        <v>45455</v>
      </c>
      <c r="B2824">
        <v>4000</v>
      </c>
      <c r="C2824">
        <v>500</v>
      </c>
      <c r="D2824">
        <v>100</v>
      </c>
      <c r="E2824">
        <v>0</v>
      </c>
      <c r="F2824">
        <v>13000</v>
      </c>
      <c r="G2824">
        <v>1000</v>
      </c>
      <c r="H2824">
        <v>2000</v>
      </c>
      <c r="I2824">
        <v>400</v>
      </c>
      <c r="J2824">
        <v>10</v>
      </c>
      <c r="K2824">
        <v>10</v>
      </c>
      <c r="L2824">
        <v>100</v>
      </c>
      <c r="M2824">
        <v>1800</v>
      </c>
      <c r="N2824">
        <v>25203</v>
      </c>
      <c r="O2824">
        <v>100000</v>
      </c>
      <c r="P2824">
        <v>0</v>
      </c>
      <c r="Q2824">
        <v>0</v>
      </c>
      <c r="R2824">
        <v>0</v>
      </c>
    </row>
    <row r="2825" spans="1:18" x14ac:dyDescent="0.25">
      <c r="A2825" s="3">
        <v>45456</v>
      </c>
      <c r="B2825">
        <v>4000</v>
      </c>
      <c r="C2825">
        <v>500</v>
      </c>
      <c r="D2825">
        <v>100</v>
      </c>
      <c r="E2825">
        <v>0</v>
      </c>
      <c r="F2825">
        <v>13000</v>
      </c>
      <c r="G2825">
        <v>1000</v>
      </c>
      <c r="H2825">
        <v>2000</v>
      </c>
      <c r="I2825">
        <v>400</v>
      </c>
      <c r="J2825">
        <v>10</v>
      </c>
      <c r="K2825">
        <v>10</v>
      </c>
      <c r="L2825">
        <v>100</v>
      </c>
      <c r="M2825">
        <v>1800</v>
      </c>
      <c r="N2825">
        <v>25203</v>
      </c>
      <c r="O2825">
        <v>100000</v>
      </c>
      <c r="P2825">
        <v>0</v>
      </c>
      <c r="Q2825">
        <v>0</v>
      </c>
      <c r="R2825">
        <v>0</v>
      </c>
    </row>
    <row r="2826" spans="1:18" x14ac:dyDescent="0.25">
      <c r="A2826" s="3">
        <v>45457</v>
      </c>
      <c r="B2826">
        <v>4000</v>
      </c>
      <c r="C2826">
        <v>500</v>
      </c>
      <c r="D2826">
        <v>100</v>
      </c>
      <c r="E2826">
        <v>0</v>
      </c>
      <c r="F2826">
        <v>13000</v>
      </c>
      <c r="G2826">
        <v>1000</v>
      </c>
      <c r="H2826">
        <v>2000</v>
      </c>
      <c r="I2826">
        <v>400</v>
      </c>
      <c r="J2826">
        <v>10</v>
      </c>
      <c r="K2826">
        <v>10</v>
      </c>
      <c r="L2826">
        <v>100</v>
      </c>
      <c r="M2826">
        <v>1800</v>
      </c>
      <c r="N2826">
        <v>25203</v>
      </c>
      <c r="O2826">
        <v>100000</v>
      </c>
      <c r="P2826">
        <v>0</v>
      </c>
      <c r="Q2826">
        <v>0</v>
      </c>
      <c r="R2826">
        <v>0</v>
      </c>
    </row>
    <row r="2827" spans="1:18" x14ac:dyDescent="0.25">
      <c r="A2827" s="3">
        <v>45460</v>
      </c>
      <c r="B2827">
        <v>4000</v>
      </c>
      <c r="C2827">
        <v>500</v>
      </c>
      <c r="D2827">
        <v>100</v>
      </c>
      <c r="E2827">
        <v>0</v>
      </c>
      <c r="F2827">
        <v>13000</v>
      </c>
      <c r="G2827">
        <v>1000</v>
      </c>
      <c r="H2827">
        <v>2000</v>
      </c>
      <c r="I2827">
        <v>400</v>
      </c>
      <c r="J2827">
        <v>10</v>
      </c>
      <c r="K2827">
        <v>10</v>
      </c>
      <c r="L2827">
        <v>100</v>
      </c>
      <c r="M2827">
        <v>1800</v>
      </c>
      <c r="N2827">
        <v>25203</v>
      </c>
      <c r="O2827">
        <v>100000</v>
      </c>
      <c r="P2827">
        <v>0</v>
      </c>
      <c r="Q2827">
        <v>0</v>
      </c>
      <c r="R2827">
        <v>0</v>
      </c>
    </row>
    <row r="2828" spans="1:18" x14ac:dyDescent="0.25">
      <c r="A2828" s="3">
        <v>45461</v>
      </c>
      <c r="B2828">
        <v>4000</v>
      </c>
      <c r="C2828">
        <v>500</v>
      </c>
      <c r="D2828">
        <v>100</v>
      </c>
      <c r="E2828">
        <v>0</v>
      </c>
      <c r="F2828">
        <v>13000</v>
      </c>
      <c r="G2828">
        <v>1000</v>
      </c>
      <c r="H2828">
        <v>2000</v>
      </c>
      <c r="I2828">
        <v>400</v>
      </c>
      <c r="J2828">
        <v>10</v>
      </c>
      <c r="K2828">
        <v>10</v>
      </c>
      <c r="L2828">
        <v>100</v>
      </c>
      <c r="M2828">
        <v>1800</v>
      </c>
      <c r="N2828">
        <v>25203</v>
      </c>
      <c r="O2828">
        <v>100000</v>
      </c>
      <c r="P2828">
        <v>0</v>
      </c>
      <c r="Q2828">
        <v>0</v>
      </c>
      <c r="R2828">
        <v>0</v>
      </c>
    </row>
    <row r="2829" spans="1:18" x14ac:dyDescent="0.25">
      <c r="A2829" s="3">
        <v>45462</v>
      </c>
      <c r="B2829">
        <v>4000</v>
      </c>
      <c r="C2829">
        <v>500</v>
      </c>
      <c r="D2829">
        <v>100</v>
      </c>
      <c r="E2829">
        <v>0</v>
      </c>
      <c r="F2829">
        <v>13000</v>
      </c>
      <c r="G2829">
        <v>1000</v>
      </c>
      <c r="H2829">
        <v>2000</v>
      </c>
      <c r="I2829">
        <v>400</v>
      </c>
      <c r="J2829">
        <v>10</v>
      </c>
      <c r="K2829">
        <v>10</v>
      </c>
      <c r="L2829">
        <v>100</v>
      </c>
      <c r="M2829">
        <v>1800</v>
      </c>
      <c r="N2829">
        <v>25203</v>
      </c>
      <c r="O2829">
        <v>100000</v>
      </c>
      <c r="P2829">
        <v>0</v>
      </c>
      <c r="Q2829">
        <v>0</v>
      </c>
      <c r="R2829">
        <v>0</v>
      </c>
    </row>
    <row r="2830" spans="1:18" x14ac:dyDescent="0.25">
      <c r="A2830" s="3">
        <v>45463</v>
      </c>
      <c r="B2830">
        <v>4000</v>
      </c>
      <c r="C2830">
        <v>500</v>
      </c>
      <c r="D2830">
        <v>100</v>
      </c>
      <c r="E2830">
        <v>0</v>
      </c>
      <c r="F2830">
        <v>13000</v>
      </c>
      <c r="G2830">
        <v>1000</v>
      </c>
      <c r="H2830">
        <v>2000</v>
      </c>
      <c r="I2830">
        <v>400</v>
      </c>
      <c r="J2830">
        <v>10</v>
      </c>
      <c r="K2830">
        <v>10</v>
      </c>
      <c r="L2830">
        <v>100</v>
      </c>
      <c r="M2830">
        <v>1800</v>
      </c>
      <c r="N2830">
        <v>25203</v>
      </c>
      <c r="O2830">
        <v>100000</v>
      </c>
      <c r="P2830">
        <v>0</v>
      </c>
      <c r="Q2830">
        <v>0</v>
      </c>
      <c r="R2830">
        <v>0</v>
      </c>
    </row>
    <row r="2831" spans="1:18" x14ac:dyDescent="0.25">
      <c r="A2831" s="3">
        <v>45464</v>
      </c>
      <c r="B2831">
        <v>4000</v>
      </c>
      <c r="C2831">
        <v>500</v>
      </c>
      <c r="D2831">
        <v>100</v>
      </c>
      <c r="E2831">
        <v>0</v>
      </c>
      <c r="F2831">
        <v>13000</v>
      </c>
      <c r="G2831">
        <v>1000</v>
      </c>
      <c r="H2831">
        <v>2000</v>
      </c>
      <c r="I2831">
        <v>400</v>
      </c>
      <c r="J2831">
        <v>10</v>
      </c>
      <c r="K2831">
        <v>10</v>
      </c>
      <c r="L2831">
        <v>100</v>
      </c>
      <c r="M2831">
        <v>1800</v>
      </c>
      <c r="N2831">
        <v>25203</v>
      </c>
      <c r="O2831">
        <v>100000</v>
      </c>
      <c r="P2831">
        <v>0</v>
      </c>
      <c r="Q2831">
        <v>0</v>
      </c>
      <c r="R2831">
        <v>0</v>
      </c>
    </row>
    <row r="2832" spans="1:18" x14ac:dyDescent="0.25">
      <c r="A2832" s="3">
        <v>45467</v>
      </c>
      <c r="B2832">
        <v>4000</v>
      </c>
      <c r="C2832">
        <v>500</v>
      </c>
      <c r="D2832">
        <v>100</v>
      </c>
      <c r="E2832">
        <v>0</v>
      </c>
      <c r="F2832">
        <v>13000</v>
      </c>
      <c r="G2832">
        <v>1000</v>
      </c>
      <c r="H2832">
        <v>2000</v>
      </c>
      <c r="I2832">
        <v>400</v>
      </c>
      <c r="J2832">
        <v>10</v>
      </c>
      <c r="K2832">
        <v>10</v>
      </c>
      <c r="L2832">
        <v>100</v>
      </c>
      <c r="M2832">
        <v>1800</v>
      </c>
      <c r="N2832">
        <v>25203</v>
      </c>
      <c r="O2832">
        <v>100000</v>
      </c>
      <c r="P2832">
        <v>0</v>
      </c>
      <c r="Q2832">
        <v>0</v>
      </c>
      <c r="R2832">
        <v>0</v>
      </c>
    </row>
    <row r="2833" spans="1:18" x14ac:dyDescent="0.25">
      <c r="A2833" s="3">
        <v>45468</v>
      </c>
      <c r="B2833">
        <v>4000</v>
      </c>
      <c r="C2833">
        <v>500</v>
      </c>
      <c r="D2833">
        <v>100</v>
      </c>
      <c r="E2833">
        <v>0</v>
      </c>
      <c r="F2833">
        <v>13000</v>
      </c>
      <c r="G2833">
        <v>1000</v>
      </c>
      <c r="H2833">
        <v>2000</v>
      </c>
      <c r="I2833">
        <v>400</v>
      </c>
      <c r="J2833">
        <v>10</v>
      </c>
      <c r="K2833">
        <v>10</v>
      </c>
      <c r="L2833">
        <v>100</v>
      </c>
      <c r="M2833">
        <v>1800</v>
      </c>
      <c r="N2833">
        <v>25203</v>
      </c>
      <c r="O2833">
        <v>100000</v>
      </c>
      <c r="P2833">
        <v>0</v>
      </c>
      <c r="Q2833">
        <v>0</v>
      </c>
      <c r="R2833">
        <v>0</v>
      </c>
    </row>
    <row r="2834" spans="1:18" x14ac:dyDescent="0.25">
      <c r="A2834" s="3">
        <v>45469</v>
      </c>
      <c r="B2834">
        <v>4000</v>
      </c>
      <c r="C2834">
        <v>500</v>
      </c>
      <c r="D2834">
        <v>100</v>
      </c>
      <c r="E2834">
        <v>0</v>
      </c>
      <c r="F2834">
        <v>13000</v>
      </c>
      <c r="G2834">
        <v>1000</v>
      </c>
      <c r="H2834">
        <v>2000</v>
      </c>
      <c r="I2834">
        <v>400</v>
      </c>
      <c r="J2834">
        <v>10</v>
      </c>
      <c r="K2834">
        <v>10</v>
      </c>
      <c r="L2834">
        <v>100</v>
      </c>
      <c r="M2834">
        <v>1800</v>
      </c>
      <c r="N2834">
        <v>25203</v>
      </c>
      <c r="O2834">
        <v>100000</v>
      </c>
      <c r="P2834">
        <v>0</v>
      </c>
      <c r="Q2834">
        <v>0</v>
      </c>
      <c r="R2834">
        <v>0</v>
      </c>
    </row>
    <row r="2835" spans="1:18" x14ac:dyDescent="0.25">
      <c r="A2835" s="3">
        <v>45470</v>
      </c>
      <c r="B2835">
        <v>4000</v>
      </c>
      <c r="C2835">
        <v>500</v>
      </c>
      <c r="D2835">
        <v>100</v>
      </c>
      <c r="E2835">
        <v>0</v>
      </c>
      <c r="F2835">
        <v>13000</v>
      </c>
      <c r="G2835">
        <v>1000</v>
      </c>
      <c r="H2835">
        <v>2000</v>
      </c>
      <c r="I2835">
        <v>400</v>
      </c>
      <c r="J2835">
        <v>10</v>
      </c>
      <c r="K2835">
        <v>10</v>
      </c>
      <c r="L2835">
        <v>100</v>
      </c>
      <c r="M2835">
        <v>1800</v>
      </c>
      <c r="N2835">
        <v>25203</v>
      </c>
      <c r="O2835">
        <v>100000</v>
      </c>
      <c r="P2835">
        <v>0</v>
      </c>
      <c r="Q2835">
        <v>0</v>
      </c>
      <c r="R2835">
        <v>0</v>
      </c>
    </row>
    <row r="2836" spans="1:18" x14ac:dyDescent="0.25">
      <c r="A2836" s="3">
        <v>45471</v>
      </c>
      <c r="B2836">
        <v>4000</v>
      </c>
      <c r="C2836">
        <v>500</v>
      </c>
      <c r="D2836">
        <v>100</v>
      </c>
      <c r="E2836">
        <v>0</v>
      </c>
      <c r="F2836">
        <v>13000</v>
      </c>
      <c r="G2836">
        <v>1000</v>
      </c>
      <c r="H2836">
        <v>2000</v>
      </c>
      <c r="I2836">
        <v>400</v>
      </c>
      <c r="J2836">
        <v>10</v>
      </c>
      <c r="K2836">
        <v>10</v>
      </c>
      <c r="L2836">
        <v>100</v>
      </c>
      <c r="M2836">
        <v>1800</v>
      </c>
      <c r="N2836">
        <v>25203</v>
      </c>
      <c r="O2836">
        <v>100000</v>
      </c>
      <c r="P2836">
        <v>0</v>
      </c>
      <c r="Q2836">
        <v>0</v>
      </c>
      <c r="R2836">
        <v>0</v>
      </c>
    </row>
    <row r="2837" spans="1:18" x14ac:dyDescent="0.25">
      <c r="A2837" s="3">
        <v>45474</v>
      </c>
      <c r="B2837">
        <v>4000</v>
      </c>
      <c r="C2837">
        <v>500</v>
      </c>
      <c r="D2837">
        <v>100</v>
      </c>
      <c r="E2837">
        <v>0</v>
      </c>
      <c r="F2837">
        <v>13000</v>
      </c>
      <c r="G2837">
        <v>1000</v>
      </c>
      <c r="H2837">
        <v>2000</v>
      </c>
      <c r="I2837">
        <v>400</v>
      </c>
      <c r="J2837">
        <v>10</v>
      </c>
      <c r="K2837">
        <v>10</v>
      </c>
      <c r="L2837">
        <v>100</v>
      </c>
      <c r="M2837">
        <v>1800</v>
      </c>
      <c r="N2837">
        <v>25203</v>
      </c>
      <c r="O2837">
        <v>100000</v>
      </c>
      <c r="P2837">
        <v>0</v>
      </c>
      <c r="Q2837">
        <v>0</v>
      </c>
      <c r="R2837">
        <v>0</v>
      </c>
    </row>
    <row r="2838" spans="1:18" x14ac:dyDescent="0.25">
      <c r="A2838" s="3">
        <v>45475</v>
      </c>
      <c r="B2838">
        <v>4000</v>
      </c>
      <c r="C2838">
        <v>500</v>
      </c>
      <c r="D2838">
        <v>100</v>
      </c>
      <c r="E2838">
        <v>0</v>
      </c>
      <c r="F2838">
        <v>13000</v>
      </c>
      <c r="G2838">
        <v>1000</v>
      </c>
      <c r="H2838">
        <v>2000</v>
      </c>
      <c r="I2838">
        <v>400</v>
      </c>
      <c r="J2838">
        <v>10</v>
      </c>
      <c r="K2838">
        <v>10</v>
      </c>
      <c r="L2838">
        <v>100</v>
      </c>
      <c r="M2838">
        <v>1800</v>
      </c>
      <c r="N2838">
        <v>25203</v>
      </c>
      <c r="O2838">
        <v>100000</v>
      </c>
      <c r="P2838">
        <v>0</v>
      </c>
      <c r="Q2838">
        <v>0</v>
      </c>
      <c r="R2838">
        <v>0</v>
      </c>
    </row>
    <row r="2839" spans="1:18" x14ac:dyDescent="0.25">
      <c r="A2839" s="3">
        <v>45476</v>
      </c>
      <c r="B2839">
        <v>4000</v>
      </c>
      <c r="C2839">
        <v>500</v>
      </c>
      <c r="D2839">
        <v>100</v>
      </c>
      <c r="E2839">
        <v>0</v>
      </c>
      <c r="F2839">
        <v>13000</v>
      </c>
      <c r="G2839">
        <v>1000</v>
      </c>
      <c r="H2839">
        <v>2000</v>
      </c>
      <c r="I2839">
        <v>400</v>
      </c>
      <c r="J2839">
        <v>10</v>
      </c>
      <c r="K2839">
        <v>10</v>
      </c>
      <c r="L2839">
        <v>100</v>
      </c>
      <c r="M2839">
        <v>1800</v>
      </c>
      <c r="N2839">
        <v>25203</v>
      </c>
      <c r="O2839">
        <v>100000</v>
      </c>
      <c r="P2839">
        <v>0</v>
      </c>
      <c r="Q2839">
        <v>0</v>
      </c>
      <c r="R2839">
        <v>0</v>
      </c>
    </row>
    <row r="2840" spans="1:18" x14ac:dyDescent="0.25">
      <c r="A2840" s="3">
        <v>45477</v>
      </c>
      <c r="B2840">
        <v>4000</v>
      </c>
      <c r="C2840">
        <v>500</v>
      </c>
      <c r="D2840">
        <v>100</v>
      </c>
      <c r="E2840">
        <v>0</v>
      </c>
      <c r="F2840">
        <v>13000</v>
      </c>
      <c r="G2840">
        <v>1000</v>
      </c>
      <c r="H2840">
        <v>2000</v>
      </c>
      <c r="I2840">
        <v>400</v>
      </c>
      <c r="J2840">
        <v>10</v>
      </c>
      <c r="K2840">
        <v>10</v>
      </c>
      <c r="L2840">
        <v>100</v>
      </c>
      <c r="M2840">
        <v>1800</v>
      </c>
      <c r="N2840">
        <v>25203</v>
      </c>
      <c r="O2840">
        <v>100000</v>
      </c>
      <c r="P2840">
        <v>0</v>
      </c>
      <c r="Q2840">
        <v>0</v>
      </c>
      <c r="R2840">
        <v>0</v>
      </c>
    </row>
    <row r="2841" spans="1:18" x14ac:dyDescent="0.25">
      <c r="A2841" s="3">
        <v>45478</v>
      </c>
      <c r="B2841">
        <v>4000</v>
      </c>
      <c r="C2841">
        <v>500</v>
      </c>
      <c r="D2841">
        <v>100</v>
      </c>
      <c r="E2841">
        <v>0</v>
      </c>
      <c r="F2841">
        <v>13000</v>
      </c>
      <c r="G2841">
        <v>1000</v>
      </c>
      <c r="H2841">
        <v>2000</v>
      </c>
      <c r="I2841">
        <v>400</v>
      </c>
      <c r="J2841">
        <v>10</v>
      </c>
      <c r="K2841">
        <v>10</v>
      </c>
      <c r="L2841">
        <v>100</v>
      </c>
      <c r="M2841">
        <v>1800</v>
      </c>
      <c r="N2841">
        <v>25203</v>
      </c>
      <c r="O2841">
        <v>100000</v>
      </c>
      <c r="P2841">
        <v>0</v>
      </c>
      <c r="Q2841">
        <v>0</v>
      </c>
      <c r="R2841">
        <v>0</v>
      </c>
    </row>
    <row r="2842" spans="1:18" x14ac:dyDescent="0.25">
      <c r="A2842" s="3">
        <v>45481</v>
      </c>
      <c r="B2842">
        <v>4000</v>
      </c>
      <c r="C2842">
        <v>500</v>
      </c>
      <c r="D2842">
        <v>100</v>
      </c>
      <c r="E2842">
        <v>0</v>
      </c>
      <c r="F2842">
        <v>13000</v>
      </c>
      <c r="G2842">
        <v>1000</v>
      </c>
      <c r="H2842">
        <v>2000</v>
      </c>
      <c r="I2842">
        <v>400</v>
      </c>
      <c r="J2842">
        <v>10</v>
      </c>
      <c r="K2842">
        <v>10</v>
      </c>
      <c r="L2842">
        <v>100</v>
      </c>
      <c r="M2842">
        <v>1800</v>
      </c>
      <c r="N2842">
        <v>25203</v>
      </c>
      <c r="O2842">
        <v>100000</v>
      </c>
      <c r="P2842">
        <v>0</v>
      </c>
      <c r="Q2842">
        <v>0</v>
      </c>
      <c r="R2842">
        <v>0</v>
      </c>
    </row>
    <row r="2843" spans="1:18" x14ac:dyDescent="0.25">
      <c r="A2843" s="3">
        <v>45482</v>
      </c>
      <c r="B2843">
        <v>4000</v>
      </c>
      <c r="C2843">
        <v>500</v>
      </c>
      <c r="D2843">
        <v>100</v>
      </c>
      <c r="E2843">
        <v>0</v>
      </c>
      <c r="F2843">
        <v>13000</v>
      </c>
      <c r="G2843">
        <v>1000</v>
      </c>
      <c r="H2843">
        <v>2000</v>
      </c>
      <c r="I2843">
        <v>400</v>
      </c>
      <c r="J2843">
        <v>10</v>
      </c>
      <c r="K2843">
        <v>10</v>
      </c>
      <c r="L2843">
        <v>100</v>
      </c>
      <c r="M2843">
        <v>1800</v>
      </c>
      <c r="N2843">
        <v>25203</v>
      </c>
      <c r="O2843">
        <v>100000</v>
      </c>
      <c r="P2843">
        <v>0</v>
      </c>
      <c r="Q2843">
        <v>0</v>
      </c>
      <c r="R2843">
        <v>0</v>
      </c>
    </row>
    <row r="2844" spans="1:18" x14ac:dyDescent="0.25">
      <c r="A2844" s="3">
        <v>45483</v>
      </c>
      <c r="B2844">
        <v>4000</v>
      </c>
      <c r="C2844">
        <v>500</v>
      </c>
      <c r="D2844">
        <v>100</v>
      </c>
      <c r="E2844">
        <v>0</v>
      </c>
      <c r="F2844">
        <v>13000</v>
      </c>
      <c r="G2844">
        <v>1000</v>
      </c>
      <c r="H2844">
        <v>2000</v>
      </c>
      <c r="I2844">
        <v>400</v>
      </c>
      <c r="J2844">
        <v>10</v>
      </c>
      <c r="K2844">
        <v>10</v>
      </c>
      <c r="L2844">
        <v>100</v>
      </c>
      <c r="M2844">
        <v>1800</v>
      </c>
      <c r="N2844">
        <v>25203</v>
      </c>
      <c r="O2844">
        <v>100000</v>
      </c>
      <c r="P2844">
        <v>0</v>
      </c>
      <c r="Q2844">
        <v>0</v>
      </c>
      <c r="R2844">
        <v>0</v>
      </c>
    </row>
    <row r="2845" spans="1:18" x14ac:dyDescent="0.25">
      <c r="A2845" s="3">
        <v>45484</v>
      </c>
      <c r="B2845">
        <v>4000</v>
      </c>
      <c r="C2845">
        <v>500</v>
      </c>
      <c r="D2845">
        <v>100</v>
      </c>
      <c r="E2845">
        <v>0</v>
      </c>
      <c r="F2845">
        <v>13000</v>
      </c>
      <c r="G2845">
        <v>1000</v>
      </c>
      <c r="H2845">
        <v>2000</v>
      </c>
      <c r="I2845">
        <v>400</v>
      </c>
      <c r="J2845">
        <v>10</v>
      </c>
      <c r="K2845">
        <v>10</v>
      </c>
      <c r="L2845">
        <v>100</v>
      </c>
      <c r="M2845">
        <v>1800</v>
      </c>
      <c r="N2845">
        <v>25203</v>
      </c>
      <c r="O2845">
        <v>100000</v>
      </c>
      <c r="P2845">
        <v>0</v>
      </c>
      <c r="Q2845">
        <v>0</v>
      </c>
      <c r="R2845">
        <v>0</v>
      </c>
    </row>
    <row r="2846" spans="1:18" x14ac:dyDescent="0.25">
      <c r="A2846" s="3">
        <v>45485</v>
      </c>
      <c r="B2846">
        <v>4000</v>
      </c>
      <c r="C2846">
        <v>500</v>
      </c>
      <c r="D2846">
        <v>100</v>
      </c>
      <c r="E2846">
        <v>0</v>
      </c>
      <c r="F2846">
        <v>13000</v>
      </c>
      <c r="G2846">
        <v>1000</v>
      </c>
      <c r="H2846">
        <v>2000</v>
      </c>
      <c r="I2846">
        <v>400</v>
      </c>
      <c r="J2846">
        <v>10</v>
      </c>
      <c r="K2846">
        <v>10</v>
      </c>
      <c r="L2846">
        <v>100</v>
      </c>
      <c r="M2846">
        <v>1800</v>
      </c>
      <c r="N2846">
        <v>25203</v>
      </c>
      <c r="O2846">
        <v>100000</v>
      </c>
      <c r="P2846">
        <v>0</v>
      </c>
      <c r="Q2846">
        <v>0</v>
      </c>
      <c r="R2846">
        <v>0</v>
      </c>
    </row>
    <row r="2847" spans="1:18" x14ac:dyDescent="0.25">
      <c r="A2847" s="3">
        <v>45488</v>
      </c>
      <c r="B2847">
        <v>4000</v>
      </c>
      <c r="C2847">
        <v>500</v>
      </c>
      <c r="D2847">
        <v>100</v>
      </c>
      <c r="E2847">
        <v>0</v>
      </c>
      <c r="F2847">
        <v>13000</v>
      </c>
      <c r="G2847">
        <v>1000</v>
      </c>
      <c r="H2847">
        <v>2000</v>
      </c>
      <c r="I2847">
        <v>400</v>
      </c>
      <c r="J2847">
        <v>10</v>
      </c>
      <c r="K2847">
        <v>10</v>
      </c>
      <c r="L2847">
        <v>100</v>
      </c>
      <c r="M2847">
        <v>1800</v>
      </c>
      <c r="N2847">
        <v>25203</v>
      </c>
      <c r="O2847">
        <v>100000</v>
      </c>
      <c r="P2847">
        <v>0</v>
      </c>
      <c r="Q2847">
        <v>0</v>
      </c>
      <c r="R2847">
        <v>0</v>
      </c>
    </row>
    <row r="2848" spans="1:18" x14ac:dyDescent="0.25">
      <c r="A2848" s="3">
        <v>45489</v>
      </c>
      <c r="B2848">
        <v>4000</v>
      </c>
      <c r="C2848">
        <v>500</v>
      </c>
      <c r="D2848">
        <v>100</v>
      </c>
      <c r="E2848">
        <v>0</v>
      </c>
      <c r="F2848">
        <v>13000</v>
      </c>
      <c r="G2848">
        <v>1000</v>
      </c>
      <c r="H2848">
        <v>2000</v>
      </c>
      <c r="I2848">
        <v>400</v>
      </c>
      <c r="J2848">
        <v>10</v>
      </c>
      <c r="K2848">
        <v>10</v>
      </c>
      <c r="L2848">
        <v>100</v>
      </c>
      <c r="M2848">
        <v>1800</v>
      </c>
      <c r="N2848">
        <v>25203</v>
      </c>
      <c r="O2848">
        <v>100000</v>
      </c>
      <c r="P2848">
        <v>0</v>
      </c>
      <c r="Q2848">
        <v>0</v>
      </c>
      <c r="R2848">
        <v>0</v>
      </c>
    </row>
    <row r="2849" spans="1:18" x14ac:dyDescent="0.25">
      <c r="A2849" s="3">
        <v>45490</v>
      </c>
      <c r="B2849">
        <v>4000</v>
      </c>
      <c r="C2849">
        <v>500</v>
      </c>
      <c r="D2849">
        <v>100</v>
      </c>
      <c r="E2849">
        <v>0</v>
      </c>
      <c r="F2849">
        <v>13000</v>
      </c>
      <c r="G2849">
        <v>1000</v>
      </c>
      <c r="H2849">
        <v>2000</v>
      </c>
      <c r="I2849">
        <v>400</v>
      </c>
      <c r="J2849">
        <v>10</v>
      </c>
      <c r="K2849">
        <v>10</v>
      </c>
      <c r="L2849">
        <v>100</v>
      </c>
      <c r="M2849">
        <v>1800</v>
      </c>
      <c r="N2849">
        <v>25203</v>
      </c>
      <c r="O2849">
        <v>100000</v>
      </c>
      <c r="P2849">
        <v>0</v>
      </c>
      <c r="Q2849">
        <v>0</v>
      </c>
      <c r="R2849">
        <v>0</v>
      </c>
    </row>
    <row r="2850" spans="1:18" x14ac:dyDescent="0.25">
      <c r="A2850" s="3">
        <v>45491</v>
      </c>
      <c r="B2850">
        <v>4000</v>
      </c>
      <c r="C2850">
        <v>500</v>
      </c>
      <c r="D2850">
        <v>100</v>
      </c>
      <c r="E2850">
        <v>0</v>
      </c>
      <c r="F2850">
        <v>13000</v>
      </c>
      <c r="G2850">
        <v>1000</v>
      </c>
      <c r="H2850">
        <v>2000</v>
      </c>
      <c r="I2850">
        <v>400</v>
      </c>
      <c r="J2850">
        <v>10</v>
      </c>
      <c r="K2850">
        <v>10</v>
      </c>
      <c r="L2850">
        <v>100</v>
      </c>
      <c r="M2850">
        <v>1800</v>
      </c>
      <c r="N2850">
        <v>25203</v>
      </c>
      <c r="O2850">
        <v>100000</v>
      </c>
      <c r="P2850">
        <v>0</v>
      </c>
      <c r="Q2850">
        <v>0</v>
      </c>
      <c r="R2850">
        <v>0</v>
      </c>
    </row>
    <row r="2851" spans="1:18" x14ac:dyDescent="0.25">
      <c r="A2851" s="3">
        <v>45492</v>
      </c>
      <c r="B2851">
        <v>4000</v>
      </c>
      <c r="C2851">
        <v>500</v>
      </c>
      <c r="D2851">
        <v>100</v>
      </c>
      <c r="E2851">
        <v>0</v>
      </c>
      <c r="F2851">
        <v>13000</v>
      </c>
      <c r="G2851">
        <v>1000</v>
      </c>
      <c r="H2851">
        <v>2000</v>
      </c>
      <c r="I2851">
        <v>400</v>
      </c>
      <c r="J2851">
        <v>10</v>
      </c>
      <c r="K2851">
        <v>10</v>
      </c>
      <c r="L2851">
        <v>100</v>
      </c>
      <c r="M2851">
        <v>1800</v>
      </c>
      <c r="N2851">
        <v>25203</v>
      </c>
      <c r="O2851">
        <v>100000</v>
      </c>
      <c r="P2851">
        <v>0</v>
      </c>
      <c r="Q2851">
        <v>0</v>
      </c>
      <c r="R2851">
        <v>0</v>
      </c>
    </row>
    <row r="2852" spans="1:18" x14ac:dyDescent="0.25">
      <c r="A2852" s="3">
        <v>45495</v>
      </c>
      <c r="B2852">
        <v>4000</v>
      </c>
      <c r="C2852">
        <v>500</v>
      </c>
      <c r="D2852">
        <v>100</v>
      </c>
      <c r="E2852">
        <v>0</v>
      </c>
      <c r="F2852">
        <v>13000</v>
      </c>
      <c r="G2852">
        <v>1000</v>
      </c>
      <c r="H2852">
        <v>2000</v>
      </c>
      <c r="I2852">
        <v>400</v>
      </c>
      <c r="J2852">
        <v>10</v>
      </c>
      <c r="K2852">
        <v>10</v>
      </c>
      <c r="L2852">
        <v>100</v>
      </c>
      <c r="M2852">
        <v>1800</v>
      </c>
      <c r="N2852">
        <v>25203</v>
      </c>
      <c r="O2852">
        <v>100000</v>
      </c>
      <c r="P2852">
        <v>0</v>
      </c>
      <c r="Q2852">
        <v>0</v>
      </c>
      <c r="R2852">
        <v>0</v>
      </c>
    </row>
    <row r="2853" spans="1:18" x14ac:dyDescent="0.25">
      <c r="A2853" s="3">
        <v>45496</v>
      </c>
      <c r="B2853">
        <v>4000</v>
      </c>
      <c r="C2853">
        <v>500</v>
      </c>
      <c r="D2853">
        <v>100</v>
      </c>
      <c r="E2853">
        <v>0</v>
      </c>
      <c r="F2853">
        <v>13000</v>
      </c>
      <c r="G2853">
        <v>1000</v>
      </c>
      <c r="H2853">
        <v>2000</v>
      </c>
      <c r="I2853">
        <v>400</v>
      </c>
      <c r="J2853">
        <v>10</v>
      </c>
      <c r="K2853">
        <v>10</v>
      </c>
      <c r="L2853">
        <v>100</v>
      </c>
      <c r="M2853">
        <v>1800</v>
      </c>
      <c r="N2853">
        <v>25203</v>
      </c>
      <c r="O2853">
        <v>100000</v>
      </c>
      <c r="P2853">
        <v>0</v>
      </c>
      <c r="Q2853">
        <v>0</v>
      </c>
      <c r="R2853">
        <v>0</v>
      </c>
    </row>
    <row r="2854" spans="1:18" x14ac:dyDescent="0.25">
      <c r="A2854" s="3">
        <v>45497</v>
      </c>
      <c r="B2854">
        <v>4000</v>
      </c>
      <c r="C2854">
        <v>500</v>
      </c>
      <c r="D2854">
        <v>100</v>
      </c>
      <c r="E2854">
        <v>0</v>
      </c>
      <c r="F2854">
        <v>13000</v>
      </c>
      <c r="G2854">
        <v>1000</v>
      </c>
      <c r="H2854">
        <v>2000</v>
      </c>
      <c r="I2854">
        <v>400</v>
      </c>
      <c r="J2854">
        <v>10</v>
      </c>
      <c r="K2854">
        <v>10</v>
      </c>
      <c r="L2854">
        <v>100</v>
      </c>
      <c r="M2854">
        <v>1800</v>
      </c>
      <c r="N2854">
        <v>25203</v>
      </c>
      <c r="O2854">
        <v>100000</v>
      </c>
      <c r="P2854">
        <v>0</v>
      </c>
      <c r="Q2854">
        <v>0</v>
      </c>
      <c r="R2854">
        <v>0</v>
      </c>
    </row>
    <row r="2855" spans="1:18" x14ac:dyDescent="0.25">
      <c r="A2855" s="3">
        <v>45498</v>
      </c>
      <c r="B2855">
        <v>4000</v>
      </c>
      <c r="C2855">
        <v>500</v>
      </c>
      <c r="D2855">
        <v>100</v>
      </c>
      <c r="E2855">
        <v>0</v>
      </c>
      <c r="F2855">
        <v>13000</v>
      </c>
      <c r="G2855">
        <v>1000</v>
      </c>
      <c r="H2855">
        <v>2000</v>
      </c>
      <c r="I2855">
        <v>400</v>
      </c>
      <c r="J2855">
        <v>10</v>
      </c>
      <c r="K2855">
        <v>10</v>
      </c>
      <c r="L2855">
        <v>100</v>
      </c>
      <c r="M2855">
        <v>1800</v>
      </c>
      <c r="N2855">
        <v>25203</v>
      </c>
      <c r="O2855">
        <v>100000</v>
      </c>
      <c r="P2855">
        <v>0</v>
      </c>
      <c r="Q2855">
        <v>0</v>
      </c>
      <c r="R2855">
        <v>0</v>
      </c>
    </row>
    <row r="2856" spans="1:18" x14ac:dyDescent="0.25">
      <c r="A2856" s="3">
        <v>45499</v>
      </c>
      <c r="B2856">
        <v>4000</v>
      </c>
      <c r="C2856">
        <v>500</v>
      </c>
      <c r="D2856">
        <v>100</v>
      </c>
      <c r="E2856">
        <v>0</v>
      </c>
      <c r="F2856">
        <v>13000</v>
      </c>
      <c r="G2856">
        <v>1000</v>
      </c>
      <c r="H2856">
        <v>2000</v>
      </c>
      <c r="I2856">
        <v>400</v>
      </c>
      <c r="J2856">
        <v>10</v>
      </c>
      <c r="K2856">
        <v>10</v>
      </c>
      <c r="L2856">
        <v>100</v>
      </c>
      <c r="M2856">
        <v>1800</v>
      </c>
      <c r="N2856">
        <v>25203</v>
      </c>
      <c r="O2856">
        <v>100000</v>
      </c>
      <c r="P2856">
        <v>0</v>
      </c>
      <c r="Q2856">
        <v>0</v>
      </c>
      <c r="R2856">
        <v>0</v>
      </c>
    </row>
    <row r="2857" spans="1:18" x14ac:dyDescent="0.25">
      <c r="A2857" s="3">
        <v>45502</v>
      </c>
      <c r="B2857">
        <v>4000</v>
      </c>
      <c r="C2857">
        <v>500</v>
      </c>
      <c r="D2857">
        <v>100</v>
      </c>
      <c r="E2857">
        <v>0</v>
      </c>
      <c r="F2857">
        <v>13000</v>
      </c>
      <c r="G2857">
        <v>1000</v>
      </c>
      <c r="H2857">
        <v>2000</v>
      </c>
      <c r="I2857">
        <v>400</v>
      </c>
      <c r="J2857">
        <v>10</v>
      </c>
      <c r="K2857">
        <v>10</v>
      </c>
      <c r="L2857">
        <v>100</v>
      </c>
      <c r="M2857">
        <v>1800</v>
      </c>
      <c r="N2857">
        <v>25203</v>
      </c>
      <c r="O2857">
        <v>100000</v>
      </c>
      <c r="P2857">
        <v>0</v>
      </c>
      <c r="Q2857">
        <v>0</v>
      </c>
      <c r="R2857">
        <v>0</v>
      </c>
    </row>
    <row r="2858" spans="1:18" x14ac:dyDescent="0.25">
      <c r="A2858" s="3">
        <v>45503</v>
      </c>
      <c r="B2858">
        <v>4000</v>
      </c>
      <c r="C2858">
        <v>500</v>
      </c>
      <c r="D2858">
        <v>100</v>
      </c>
      <c r="E2858">
        <v>0</v>
      </c>
      <c r="F2858">
        <v>13000</v>
      </c>
      <c r="G2858">
        <v>1000</v>
      </c>
      <c r="H2858">
        <v>2000</v>
      </c>
      <c r="I2858">
        <v>400</v>
      </c>
      <c r="J2858">
        <v>10</v>
      </c>
      <c r="K2858">
        <v>10</v>
      </c>
      <c r="L2858">
        <v>100</v>
      </c>
      <c r="M2858">
        <v>1800</v>
      </c>
      <c r="N2858">
        <v>25203</v>
      </c>
      <c r="O2858">
        <v>100000</v>
      </c>
      <c r="P2858">
        <v>0</v>
      </c>
      <c r="Q2858">
        <v>0</v>
      </c>
      <c r="R2858">
        <v>0</v>
      </c>
    </row>
    <row r="2859" spans="1:18" x14ac:dyDescent="0.25">
      <c r="A2859" s="3">
        <v>45504</v>
      </c>
      <c r="B2859">
        <v>4000</v>
      </c>
      <c r="C2859">
        <v>500</v>
      </c>
      <c r="D2859">
        <v>100</v>
      </c>
      <c r="E2859">
        <v>0</v>
      </c>
      <c r="F2859">
        <v>13000</v>
      </c>
      <c r="G2859">
        <v>1000</v>
      </c>
      <c r="H2859">
        <v>2000</v>
      </c>
      <c r="I2859">
        <v>400</v>
      </c>
      <c r="J2859">
        <v>10</v>
      </c>
      <c r="K2859">
        <v>10</v>
      </c>
      <c r="L2859">
        <v>100</v>
      </c>
      <c r="M2859">
        <v>1800</v>
      </c>
      <c r="N2859">
        <v>25203</v>
      </c>
      <c r="O2859">
        <v>100000</v>
      </c>
      <c r="P2859">
        <v>0</v>
      </c>
      <c r="Q2859">
        <v>0</v>
      </c>
      <c r="R2859">
        <v>0</v>
      </c>
    </row>
    <row r="2860" spans="1:18" x14ac:dyDescent="0.25">
      <c r="A2860" s="3">
        <v>45505</v>
      </c>
      <c r="B2860">
        <v>4000</v>
      </c>
      <c r="C2860">
        <v>500</v>
      </c>
      <c r="D2860">
        <v>100</v>
      </c>
      <c r="E2860">
        <v>0</v>
      </c>
      <c r="F2860">
        <v>13000</v>
      </c>
      <c r="G2860">
        <v>1000</v>
      </c>
      <c r="H2860">
        <v>2000</v>
      </c>
      <c r="I2860">
        <v>400</v>
      </c>
      <c r="J2860">
        <v>10</v>
      </c>
      <c r="K2860">
        <v>10</v>
      </c>
      <c r="L2860">
        <v>100</v>
      </c>
      <c r="M2860">
        <v>1800</v>
      </c>
      <c r="N2860">
        <v>25203</v>
      </c>
      <c r="O2860">
        <v>100000</v>
      </c>
      <c r="P2860">
        <v>0</v>
      </c>
      <c r="Q2860">
        <v>0</v>
      </c>
      <c r="R2860">
        <v>0</v>
      </c>
    </row>
    <row r="2861" spans="1:18" x14ac:dyDescent="0.25">
      <c r="A2861" s="3">
        <v>45506</v>
      </c>
      <c r="B2861">
        <v>4000</v>
      </c>
      <c r="C2861">
        <v>500</v>
      </c>
      <c r="D2861">
        <v>100</v>
      </c>
      <c r="E2861">
        <v>0</v>
      </c>
      <c r="F2861">
        <v>13000</v>
      </c>
      <c r="G2861">
        <v>1000</v>
      </c>
      <c r="H2861">
        <v>2000</v>
      </c>
      <c r="I2861">
        <v>400</v>
      </c>
      <c r="J2861">
        <v>10</v>
      </c>
      <c r="K2861">
        <v>10</v>
      </c>
      <c r="L2861">
        <v>100</v>
      </c>
      <c r="M2861">
        <v>1800</v>
      </c>
      <c r="N2861">
        <v>25203</v>
      </c>
      <c r="O2861">
        <v>100000</v>
      </c>
      <c r="P2861">
        <v>0</v>
      </c>
      <c r="Q2861">
        <v>0</v>
      </c>
      <c r="R2861">
        <v>0</v>
      </c>
    </row>
    <row r="2862" spans="1:18" x14ac:dyDescent="0.25">
      <c r="A2862" s="3">
        <v>45509</v>
      </c>
      <c r="B2862">
        <v>4000</v>
      </c>
      <c r="C2862">
        <v>500</v>
      </c>
      <c r="D2862">
        <v>100</v>
      </c>
      <c r="E2862">
        <v>0</v>
      </c>
      <c r="F2862">
        <v>13000</v>
      </c>
      <c r="G2862">
        <v>1000</v>
      </c>
      <c r="H2862">
        <v>2000</v>
      </c>
      <c r="I2862">
        <v>400</v>
      </c>
      <c r="J2862">
        <v>10</v>
      </c>
      <c r="K2862">
        <v>10</v>
      </c>
      <c r="L2862">
        <v>100</v>
      </c>
      <c r="M2862">
        <v>1800</v>
      </c>
      <c r="N2862">
        <v>25203</v>
      </c>
      <c r="O2862">
        <v>100000</v>
      </c>
      <c r="P2862">
        <v>0</v>
      </c>
      <c r="Q2862">
        <v>0</v>
      </c>
      <c r="R2862">
        <v>0</v>
      </c>
    </row>
    <row r="2863" spans="1:18" x14ac:dyDescent="0.25">
      <c r="A2863" s="3">
        <v>45510</v>
      </c>
      <c r="B2863">
        <v>4000</v>
      </c>
      <c r="C2863">
        <v>500</v>
      </c>
      <c r="D2863">
        <v>100</v>
      </c>
      <c r="E2863">
        <v>0</v>
      </c>
      <c r="F2863">
        <v>13000</v>
      </c>
      <c r="G2863">
        <v>1000</v>
      </c>
      <c r="H2863">
        <v>2000</v>
      </c>
      <c r="I2863">
        <v>400</v>
      </c>
      <c r="J2863">
        <v>10</v>
      </c>
      <c r="K2863">
        <v>10</v>
      </c>
      <c r="L2863">
        <v>100</v>
      </c>
      <c r="M2863">
        <v>1800</v>
      </c>
      <c r="N2863">
        <v>25203</v>
      </c>
      <c r="O2863">
        <v>100000</v>
      </c>
      <c r="P2863">
        <v>0</v>
      </c>
      <c r="Q2863">
        <v>0</v>
      </c>
      <c r="R2863">
        <v>0</v>
      </c>
    </row>
    <row r="2864" spans="1:18" x14ac:dyDescent="0.25">
      <c r="A2864" s="3">
        <v>45511</v>
      </c>
      <c r="B2864">
        <v>4000</v>
      </c>
      <c r="C2864">
        <v>500</v>
      </c>
      <c r="D2864">
        <v>100</v>
      </c>
      <c r="E2864">
        <v>0</v>
      </c>
      <c r="F2864">
        <v>13000</v>
      </c>
      <c r="G2864">
        <v>1000</v>
      </c>
      <c r="H2864">
        <v>2000</v>
      </c>
      <c r="I2864">
        <v>400</v>
      </c>
      <c r="J2864">
        <v>10</v>
      </c>
      <c r="K2864">
        <v>10</v>
      </c>
      <c r="L2864">
        <v>100</v>
      </c>
      <c r="M2864">
        <v>1800</v>
      </c>
      <c r="N2864">
        <v>25203</v>
      </c>
      <c r="O2864">
        <v>100000</v>
      </c>
      <c r="P2864">
        <v>0</v>
      </c>
      <c r="Q2864">
        <v>0</v>
      </c>
      <c r="R2864">
        <v>0</v>
      </c>
    </row>
    <row r="2865" spans="1:18" x14ac:dyDescent="0.25">
      <c r="A2865" s="3">
        <v>45512</v>
      </c>
      <c r="B2865">
        <v>4000</v>
      </c>
      <c r="C2865">
        <v>500</v>
      </c>
      <c r="D2865">
        <v>100</v>
      </c>
      <c r="E2865">
        <v>0</v>
      </c>
      <c r="F2865">
        <v>13000</v>
      </c>
      <c r="G2865">
        <v>1000</v>
      </c>
      <c r="H2865">
        <v>2000</v>
      </c>
      <c r="I2865">
        <v>400</v>
      </c>
      <c r="J2865">
        <v>10</v>
      </c>
      <c r="K2865">
        <v>10</v>
      </c>
      <c r="L2865">
        <v>100</v>
      </c>
      <c r="M2865">
        <v>1800</v>
      </c>
      <c r="N2865">
        <v>25203</v>
      </c>
      <c r="O2865">
        <v>100000</v>
      </c>
      <c r="P2865">
        <v>0</v>
      </c>
      <c r="Q2865">
        <v>0</v>
      </c>
      <c r="R2865">
        <v>0</v>
      </c>
    </row>
    <row r="2866" spans="1:18" x14ac:dyDescent="0.25">
      <c r="A2866" s="3">
        <v>45513</v>
      </c>
      <c r="B2866">
        <v>4000</v>
      </c>
      <c r="C2866">
        <v>500</v>
      </c>
      <c r="D2866">
        <v>100</v>
      </c>
      <c r="E2866">
        <v>0</v>
      </c>
      <c r="F2866">
        <v>13000</v>
      </c>
      <c r="G2866">
        <v>1000</v>
      </c>
      <c r="H2866">
        <v>2000</v>
      </c>
      <c r="I2866">
        <v>400</v>
      </c>
      <c r="J2866">
        <v>10</v>
      </c>
      <c r="K2866">
        <v>10</v>
      </c>
      <c r="L2866">
        <v>100</v>
      </c>
      <c r="M2866">
        <v>1800</v>
      </c>
      <c r="N2866">
        <v>25203</v>
      </c>
      <c r="O2866">
        <v>100000</v>
      </c>
      <c r="P2866">
        <v>0</v>
      </c>
      <c r="Q2866">
        <v>0</v>
      </c>
      <c r="R2866">
        <v>0</v>
      </c>
    </row>
    <row r="2867" spans="1:18" x14ac:dyDescent="0.25">
      <c r="A2867" s="3">
        <v>45516</v>
      </c>
      <c r="B2867">
        <v>4000</v>
      </c>
      <c r="C2867">
        <v>500</v>
      </c>
      <c r="D2867">
        <v>100</v>
      </c>
      <c r="E2867">
        <v>0</v>
      </c>
      <c r="F2867">
        <v>13000</v>
      </c>
      <c r="G2867">
        <v>1000</v>
      </c>
      <c r="H2867">
        <v>2000</v>
      </c>
      <c r="I2867">
        <v>400</v>
      </c>
      <c r="J2867">
        <v>10</v>
      </c>
      <c r="K2867">
        <v>10</v>
      </c>
      <c r="L2867">
        <v>100</v>
      </c>
      <c r="M2867">
        <v>1800</v>
      </c>
      <c r="N2867">
        <v>25203</v>
      </c>
      <c r="O2867">
        <v>100000</v>
      </c>
      <c r="P2867">
        <v>0</v>
      </c>
      <c r="Q2867">
        <v>0</v>
      </c>
      <c r="R2867">
        <v>0</v>
      </c>
    </row>
    <row r="2868" spans="1:18" x14ac:dyDescent="0.25">
      <c r="A2868" s="3">
        <v>45517</v>
      </c>
      <c r="B2868">
        <v>4000</v>
      </c>
      <c r="C2868">
        <v>500</v>
      </c>
      <c r="D2868">
        <v>100</v>
      </c>
      <c r="E2868">
        <v>0</v>
      </c>
      <c r="F2868">
        <v>13000</v>
      </c>
      <c r="G2868">
        <v>1000</v>
      </c>
      <c r="H2868">
        <v>2000</v>
      </c>
      <c r="I2868">
        <v>400</v>
      </c>
      <c r="J2868">
        <v>10</v>
      </c>
      <c r="K2868">
        <v>10</v>
      </c>
      <c r="L2868">
        <v>100</v>
      </c>
      <c r="M2868">
        <v>1800</v>
      </c>
      <c r="N2868">
        <v>25203</v>
      </c>
      <c r="O2868">
        <v>100000</v>
      </c>
      <c r="P2868">
        <v>0</v>
      </c>
      <c r="Q2868">
        <v>0</v>
      </c>
      <c r="R2868">
        <v>0</v>
      </c>
    </row>
    <row r="2869" spans="1:18" x14ac:dyDescent="0.25">
      <c r="A2869" s="3">
        <v>45518</v>
      </c>
      <c r="B2869">
        <v>4000</v>
      </c>
      <c r="C2869">
        <v>500</v>
      </c>
      <c r="D2869">
        <v>100</v>
      </c>
      <c r="E2869">
        <v>0</v>
      </c>
      <c r="F2869">
        <v>13000</v>
      </c>
      <c r="G2869">
        <v>1000</v>
      </c>
      <c r="H2869">
        <v>2000</v>
      </c>
      <c r="I2869">
        <v>400</v>
      </c>
      <c r="J2869">
        <v>10</v>
      </c>
      <c r="K2869">
        <v>10</v>
      </c>
      <c r="L2869">
        <v>100</v>
      </c>
      <c r="M2869">
        <v>1800</v>
      </c>
      <c r="N2869">
        <v>25203</v>
      </c>
      <c r="O2869">
        <v>100000</v>
      </c>
      <c r="P2869">
        <v>0</v>
      </c>
      <c r="Q2869">
        <v>0</v>
      </c>
      <c r="R2869">
        <v>0</v>
      </c>
    </row>
    <row r="2870" spans="1:18" x14ac:dyDescent="0.25">
      <c r="A2870" s="3">
        <v>45519</v>
      </c>
      <c r="B2870">
        <v>4000</v>
      </c>
      <c r="C2870">
        <v>500</v>
      </c>
      <c r="D2870">
        <v>100</v>
      </c>
      <c r="E2870">
        <v>0</v>
      </c>
      <c r="F2870">
        <v>13000</v>
      </c>
      <c r="G2870">
        <v>1000</v>
      </c>
      <c r="H2870">
        <v>2000</v>
      </c>
      <c r="I2870">
        <v>400</v>
      </c>
      <c r="J2870">
        <v>10</v>
      </c>
      <c r="K2870">
        <v>10</v>
      </c>
      <c r="L2870">
        <v>100</v>
      </c>
      <c r="M2870">
        <v>1800</v>
      </c>
      <c r="N2870">
        <v>25203</v>
      </c>
      <c r="O2870">
        <v>100000</v>
      </c>
      <c r="P2870">
        <v>0</v>
      </c>
      <c r="Q2870">
        <v>0</v>
      </c>
      <c r="R2870">
        <v>0</v>
      </c>
    </row>
    <row r="2871" spans="1:18" x14ac:dyDescent="0.25">
      <c r="A2871" s="3">
        <v>45520</v>
      </c>
      <c r="B2871">
        <v>4000</v>
      </c>
      <c r="C2871">
        <v>500</v>
      </c>
      <c r="D2871">
        <v>100</v>
      </c>
      <c r="E2871">
        <v>0</v>
      </c>
      <c r="F2871">
        <v>13000</v>
      </c>
      <c r="G2871">
        <v>1000</v>
      </c>
      <c r="H2871">
        <v>2000</v>
      </c>
      <c r="I2871">
        <v>400</v>
      </c>
      <c r="J2871">
        <v>10</v>
      </c>
      <c r="K2871">
        <v>10</v>
      </c>
      <c r="L2871">
        <v>100</v>
      </c>
      <c r="M2871">
        <v>1800</v>
      </c>
      <c r="N2871">
        <v>25203</v>
      </c>
      <c r="O2871">
        <v>100000</v>
      </c>
      <c r="P2871">
        <v>0</v>
      </c>
      <c r="Q2871">
        <v>0</v>
      </c>
      <c r="R2871">
        <v>0</v>
      </c>
    </row>
    <row r="2872" spans="1:18" x14ac:dyDescent="0.25">
      <c r="A2872" s="3">
        <v>45523</v>
      </c>
      <c r="B2872">
        <v>4000</v>
      </c>
      <c r="C2872">
        <v>500</v>
      </c>
      <c r="D2872">
        <v>100</v>
      </c>
      <c r="E2872">
        <v>0</v>
      </c>
      <c r="F2872">
        <v>13000</v>
      </c>
      <c r="G2872">
        <v>1000</v>
      </c>
      <c r="H2872">
        <v>2000</v>
      </c>
      <c r="I2872">
        <v>400</v>
      </c>
      <c r="J2872">
        <v>10</v>
      </c>
      <c r="K2872">
        <v>10</v>
      </c>
      <c r="L2872">
        <v>100</v>
      </c>
      <c r="M2872">
        <v>1800</v>
      </c>
      <c r="N2872">
        <v>25203</v>
      </c>
      <c r="O2872">
        <v>100000</v>
      </c>
      <c r="P2872">
        <v>0</v>
      </c>
      <c r="Q2872">
        <v>0</v>
      </c>
      <c r="R2872">
        <v>0</v>
      </c>
    </row>
    <row r="2873" spans="1:18" x14ac:dyDescent="0.25">
      <c r="A2873" s="3">
        <v>45524</v>
      </c>
      <c r="B2873">
        <v>4000</v>
      </c>
      <c r="C2873">
        <v>500</v>
      </c>
      <c r="D2873">
        <v>100</v>
      </c>
      <c r="E2873">
        <v>0</v>
      </c>
      <c r="F2873">
        <v>13000</v>
      </c>
      <c r="G2873">
        <v>1000</v>
      </c>
      <c r="H2873">
        <v>2000</v>
      </c>
      <c r="I2873">
        <v>400</v>
      </c>
      <c r="J2873">
        <v>10</v>
      </c>
      <c r="K2873">
        <v>10</v>
      </c>
      <c r="L2873">
        <v>100</v>
      </c>
      <c r="M2873">
        <v>1800</v>
      </c>
      <c r="N2873">
        <v>25203</v>
      </c>
      <c r="O2873">
        <v>100000</v>
      </c>
      <c r="P2873">
        <v>0</v>
      </c>
      <c r="Q2873">
        <v>0</v>
      </c>
      <c r="R2873">
        <v>0</v>
      </c>
    </row>
    <row r="2874" spans="1:18" x14ac:dyDescent="0.25">
      <c r="A2874" s="3">
        <v>45525</v>
      </c>
      <c r="B2874">
        <v>4000</v>
      </c>
      <c r="C2874">
        <v>500</v>
      </c>
      <c r="D2874">
        <v>100</v>
      </c>
      <c r="E2874">
        <v>0</v>
      </c>
      <c r="F2874">
        <v>13000</v>
      </c>
      <c r="G2874">
        <v>1000</v>
      </c>
      <c r="H2874">
        <v>2000</v>
      </c>
      <c r="I2874">
        <v>400</v>
      </c>
      <c r="J2874">
        <v>10</v>
      </c>
      <c r="K2874">
        <v>10</v>
      </c>
      <c r="L2874">
        <v>100</v>
      </c>
      <c r="M2874">
        <v>1800</v>
      </c>
      <c r="N2874">
        <v>25203</v>
      </c>
      <c r="O2874">
        <v>100000</v>
      </c>
      <c r="P2874">
        <v>0</v>
      </c>
      <c r="Q2874">
        <v>0</v>
      </c>
      <c r="R2874">
        <v>0</v>
      </c>
    </row>
    <row r="2875" spans="1:18" x14ac:dyDescent="0.25">
      <c r="A2875" s="3">
        <v>45526</v>
      </c>
      <c r="B2875">
        <v>4000</v>
      </c>
      <c r="C2875">
        <v>500</v>
      </c>
      <c r="D2875">
        <v>100</v>
      </c>
      <c r="E2875">
        <v>0</v>
      </c>
      <c r="F2875">
        <v>13000</v>
      </c>
      <c r="G2875">
        <v>1000</v>
      </c>
      <c r="H2875">
        <v>2000</v>
      </c>
      <c r="I2875">
        <v>400</v>
      </c>
      <c r="J2875">
        <v>10</v>
      </c>
      <c r="K2875">
        <v>10</v>
      </c>
      <c r="L2875">
        <v>100</v>
      </c>
      <c r="M2875">
        <v>1800</v>
      </c>
      <c r="N2875">
        <v>25203</v>
      </c>
      <c r="O2875">
        <v>100000</v>
      </c>
      <c r="P2875">
        <v>0</v>
      </c>
      <c r="Q2875">
        <v>0</v>
      </c>
      <c r="R2875">
        <v>0</v>
      </c>
    </row>
    <row r="2876" spans="1:18" x14ac:dyDescent="0.25">
      <c r="A2876" s="3">
        <v>45527</v>
      </c>
      <c r="B2876">
        <v>4000</v>
      </c>
      <c r="C2876">
        <v>500</v>
      </c>
      <c r="D2876">
        <v>100</v>
      </c>
      <c r="E2876">
        <v>0</v>
      </c>
      <c r="F2876">
        <v>13000</v>
      </c>
      <c r="G2876">
        <v>1000</v>
      </c>
      <c r="H2876">
        <v>2000</v>
      </c>
      <c r="I2876">
        <v>400</v>
      </c>
      <c r="J2876">
        <v>10</v>
      </c>
      <c r="K2876">
        <v>10</v>
      </c>
      <c r="L2876">
        <v>100</v>
      </c>
      <c r="M2876">
        <v>1800</v>
      </c>
      <c r="N2876">
        <v>25203</v>
      </c>
      <c r="O2876">
        <v>100000</v>
      </c>
      <c r="P2876">
        <v>0</v>
      </c>
      <c r="Q2876">
        <v>0</v>
      </c>
      <c r="R2876">
        <v>0</v>
      </c>
    </row>
    <row r="2877" spans="1:18" x14ac:dyDescent="0.25">
      <c r="A2877" s="3">
        <v>45530</v>
      </c>
      <c r="B2877">
        <v>4000</v>
      </c>
      <c r="C2877">
        <v>500</v>
      </c>
      <c r="D2877">
        <v>100</v>
      </c>
      <c r="E2877">
        <v>0</v>
      </c>
      <c r="F2877">
        <v>13000</v>
      </c>
      <c r="G2877">
        <v>1000</v>
      </c>
      <c r="H2877">
        <v>2000</v>
      </c>
      <c r="I2877">
        <v>400</v>
      </c>
      <c r="J2877">
        <v>10</v>
      </c>
      <c r="K2877">
        <v>10</v>
      </c>
      <c r="L2877">
        <v>100</v>
      </c>
      <c r="M2877">
        <v>1800</v>
      </c>
      <c r="N2877">
        <v>25203</v>
      </c>
      <c r="O2877">
        <v>100000</v>
      </c>
      <c r="P2877">
        <v>0</v>
      </c>
      <c r="Q2877">
        <v>0</v>
      </c>
      <c r="R2877">
        <v>0</v>
      </c>
    </row>
    <row r="2878" spans="1:18" x14ac:dyDescent="0.25">
      <c r="A2878" s="3">
        <v>45531</v>
      </c>
      <c r="B2878">
        <v>4000</v>
      </c>
      <c r="C2878">
        <v>500</v>
      </c>
      <c r="D2878">
        <v>100</v>
      </c>
      <c r="E2878">
        <v>0</v>
      </c>
      <c r="F2878">
        <v>13000</v>
      </c>
      <c r="G2878">
        <v>1000</v>
      </c>
      <c r="H2878">
        <v>2000</v>
      </c>
      <c r="I2878">
        <v>400</v>
      </c>
      <c r="J2878">
        <v>10</v>
      </c>
      <c r="K2878">
        <v>10</v>
      </c>
      <c r="L2878">
        <v>100</v>
      </c>
      <c r="M2878">
        <v>1800</v>
      </c>
      <c r="N2878">
        <v>25203</v>
      </c>
      <c r="O2878">
        <v>100000</v>
      </c>
      <c r="P2878">
        <v>0</v>
      </c>
      <c r="Q2878">
        <v>0</v>
      </c>
      <c r="R2878">
        <v>0</v>
      </c>
    </row>
    <row r="2879" spans="1:18" x14ac:dyDescent="0.25">
      <c r="A2879" s="3">
        <v>45532</v>
      </c>
      <c r="B2879">
        <v>4000</v>
      </c>
      <c r="C2879">
        <v>500</v>
      </c>
      <c r="D2879">
        <v>100</v>
      </c>
      <c r="E2879">
        <v>0</v>
      </c>
      <c r="F2879">
        <v>13000</v>
      </c>
      <c r="G2879">
        <v>1000</v>
      </c>
      <c r="H2879">
        <v>2000</v>
      </c>
      <c r="I2879">
        <v>400</v>
      </c>
      <c r="J2879">
        <v>10</v>
      </c>
      <c r="K2879">
        <v>10</v>
      </c>
      <c r="L2879">
        <v>100</v>
      </c>
      <c r="M2879">
        <v>1800</v>
      </c>
      <c r="N2879">
        <v>25203</v>
      </c>
      <c r="O2879">
        <v>100000</v>
      </c>
      <c r="P2879">
        <v>0</v>
      </c>
      <c r="Q2879">
        <v>0</v>
      </c>
      <c r="R2879">
        <v>0</v>
      </c>
    </row>
    <row r="2880" spans="1:18" x14ac:dyDescent="0.25">
      <c r="A2880" s="3">
        <v>45533</v>
      </c>
      <c r="B2880">
        <v>4000</v>
      </c>
      <c r="C2880">
        <v>500</v>
      </c>
      <c r="D2880">
        <v>100</v>
      </c>
      <c r="E2880">
        <v>0</v>
      </c>
      <c r="F2880">
        <v>13000</v>
      </c>
      <c r="G2880">
        <v>1000</v>
      </c>
      <c r="H2880">
        <v>2000</v>
      </c>
      <c r="I2880">
        <v>400</v>
      </c>
      <c r="J2880">
        <v>10</v>
      </c>
      <c r="K2880">
        <v>10</v>
      </c>
      <c r="L2880">
        <v>100</v>
      </c>
      <c r="M2880">
        <v>1800</v>
      </c>
      <c r="N2880">
        <v>25203</v>
      </c>
      <c r="O2880">
        <v>100000</v>
      </c>
      <c r="P2880">
        <v>0</v>
      </c>
      <c r="Q2880">
        <v>0</v>
      </c>
      <c r="R2880">
        <v>0</v>
      </c>
    </row>
    <row r="2881" spans="1:18" x14ac:dyDescent="0.25">
      <c r="A2881" s="3">
        <v>45534</v>
      </c>
      <c r="B2881">
        <v>4000</v>
      </c>
      <c r="C2881">
        <v>500</v>
      </c>
      <c r="D2881">
        <v>100</v>
      </c>
      <c r="E2881">
        <v>0</v>
      </c>
      <c r="F2881">
        <v>13000</v>
      </c>
      <c r="G2881">
        <v>1000</v>
      </c>
      <c r="H2881">
        <v>2000</v>
      </c>
      <c r="I2881">
        <v>400</v>
      </c>
      <c r="J2881">
        <v>10</v>
      </c>
      <c r="K2881">
        <v>10</v>
      </c>
      <c r="L2881">
        <v>100</v>
      </c>
      <c r="M2881">
        <v>1800</v>
      </c>
      <c r="N2881">
        <v>25203</v>
      </c>
      <c r="O2881">
        <v>100000</v>
      </c>
      <c r="P2881">
        <v>0</v>
      </c>
      <c r="Q2881">
        <v>0</v>
      </c>
      <c r="R2881">
        <v>0</v>
      </c>
    </row>
    <row r="2882" spans="1:18" x14ac:dyDescent="0.25">
      <c r="A2882" s="3">
        <v>45537</v>
      </c>
      <c r="B2882">
        <v>4000</v>
      </c>
      <c r="C2882">
        <v>500</v>
      </c>
      <c r="D2882">
        <v>100</v>
      </c>
      <c r="E2882">
        <v>0</v>
      </c>
      <c r="F2882">
        <v>13000</v>
      </c>
      <c r="G2882">
        <v>1000</v>
      </c>
      <c r="H2882">
        <v>2000</v>
      </c>
      <c r="I2882">
        <v>400</v>
      </c>
      <c r="J2882">
        <v>10</v>
      </c>
      <c r="K2882">
        <v>10</v>
      </c>
      <c r="L2882">
        <v>100</v>
      </c>
      <c r="M2882">
        <v>1800</v>
      </c>
      <c r="N2882">
        <v>25203</v>
      </c>
      <c r="O2882">
        <v>100000</v>
      </c>
      <c r="P2882">
        <v>0</v>
      </c>
      <c r="Q2882">
        <v>0</v>
      </c>
      <c r="R2882">
        <v>0</v>
      </c>
    </row>
    <row r="2883" spans="1:18" x14ac:dyDescent="0.25">
      <c r="A2883" s="3">
        <v>45538</v>
      </c>
      <c r="B2883">
        <v>4000</v>
      </c>
      <c r="C2883">
        <v>500</v>
      </c>
      <c r="D2883">
        <v>100</v>
      </c>
      <c r="E2883">
        <v>0</v>
      </c>
      <c r="F2883">
        <v>13000</v>
      </c>
      <c r="G2883">
        <v>1000</v>
      </c>
      <c r="H2883">
        <v>2000</v>
      </c>
      <c r="I2883">
        <v>400</v>
      </c>
      <c r="J2883">
        <v>10</v>
      </c>
      <c r="K2883">
        <v>10</v>
      </c>
      <c r="L2883">
        <v>100</v>
      </c>
      <c r="M2883">
        <v>1800</v>
      </c>
      <c r="N2883">
        <v>25203</v>
      </c>
      <c r="O2883">
        <v>100000</v>
      </c>
      <c r="P2883">
        <v>0</v>
      </c>
      <c r="Q2883">
        <v>0</v>
      </c>
      <c r="R2883">
        <v>0</v>
      </c>
    </row>
    <row r="2884" spans="1:18" x14ac:dyDescent="0.25">
      <c r="A2884" s="3">
        <v>45539</v>
      </c>
      <c r="B2884">
        <v>4000</v>
      </c>
      <c r="C2884">
        <v>500</v>
      </c>
      <c r="D2884">
        <v>100</v>
      </c>
      <c r="E2884">
        <v>0</v>
      </c>
      <c r="F2884">
        <v>13000</v>
      </c>
      <c r="G2884">
        <v>1000</v>
      </c>
      <c r="H2884">
        <v>2000</v>
      </c>
      <c r="I2884">
        <v>400</v>
      </c>
      <c r="J2884">
        <v>10</v>
      </c>
      <c r="K2884">
        <v>10</v>
      </c>
      <c r="L2884">
        <v>100</v>
      </c>
      <c r="M2884">
        <v>1800</v>
      </c>
      <c r="N2884">
        <v>25203</v>
      </c>
      <c r="O2884">
        <v>100000</v>
      </c>
      <c r="P2884">
        <v>0</v>
      </c>
      <c r="Q2884">
        <v>0</v>
      </c>
      <c r="R2884">
        <v>0</v>
      </c>
    </row>
    <row r="2885" spans="1:18" x14ac:dyDescent="0.25">
      <c r="A2885" s="3">
        <v>45540</v>
      </c>
      <c r="B2885">
        <v>4000</v>
      </c>
      <c r="C2885">
        <v>500</v>
      </c>
      <c r="D2885">
        <v>100</v>
      </c>
      <c r="E2885">
        <v>0</v>
      </c>
      <c r="F2885">
        <v>13000</v>
      </c>
      <c r="G2885">
        <v>1000</v>
      </c>
      <c r="H2885">
        <v>2000</v>
      </c>
      <c r="I2885">
        <v>400</v>
      </c>
      <c r="J2885">
        <v>10</v>
      </c>
      <c r="K2885">
        <v>10</v>
      </c>
      <c r="L2885">
        <v>100</v>
      </c>
      <c r="M2885">
        <v>1800</v>
      </c>
      <c r="N2885">
        <v>25203</v>
      </c>
      <c r="O2885">
        <v>100000</v>
      </c>
      <c r="P2885">
        <v>0</v>
      </c>
      <c r="Q2885">
        <v>0</v>
      </c>
      <c r="R2885">
        <v>0</v>
      </c>
    </row>
    <row r="2886" spans="1:18" x14ac:dyDescent="0.25">
      <c r="A2886" s="3">
        <v>45541</v>
      </c>
      <c r="B2886">
        <v>4000</v>
      </c>
      <c r="C2886">
        <v>500</v>
      </c>
      <c r="D2886">
        <v>100</v>
      </c>
      <c r="E2886">
        <v>0</v>
      </c>
      <c r="F2886">
        <v>13000</v>
      </c>
      <c r="G2886">
        <v>1000</v>
      </c>
      <c r="H2886">
        <v>2000</v>
      </c>
      <c r="I2886">
        <v>400</v>
      </c>
      <c r="J2886">
        <v>10</v>
      </c>
      <c r="K2886">
        <v>10</v>
      </c>
      <c r="L2886">
        <v>100</v>
      </c>
      <c r="M2886">
        <v>1800</v>
      </c>
      <c r="N2886">
        <v>25203</v>
      </c>
      <c r="O2886">
        <v>100000</v>
      </c>
      <c r="P2886">
        <v>0</v>
      </c>
      <c r="Q2886">
        <v>0</v>
      </c>
      <c r="R2886">
        <v>0</v>
      </c>
    </row>
    <row r="2887" spans="1:18" x14ac:dyDescent="0.25">
      <c r="A2887" s="3">
        <v>45544</v>
      </c>
      <c r="B2887">
        <v>4000</v>
      </c>
      <c r="C2887">
        <v>500</v>
      </c>
      <c r="D2887">
        <v>100</v>
      </c>
      <c r="E2887">
        <v>0</v>
      </c>
      <c r="F2887">
        <v>13000</v>
      </c>
      <c r="G2887">
        <v>1000</v>
      </c>
      <c r="H2887">
        <v>2000</v>
      </c>
      <c r="I2887">
        <v>400</v>
      </c>
      <c r="J2887">
        <v>10</v>
      </c>
      <c r="K2887">
        <v>10</v>
      </c>
      <c r="L2887">
        <v>100</v>
      </c>
      <c r="M2887">
        <v>1800</v>
      </c>
      <c r="N2887">
        <v>25203</v>
      </c>
      <c r="O2887">
        <v>100000</v>
      </c>
      <c r="P2887">
        <v>0</v>
      </c>
      <c r="Q2887">
        <v>0</v>
      </c>
      <c r="R2887">
        <v>0</v>
      </c>
    </row>
    <row r="2888" spans="1:18" x14ac:dyDescent="0.25">
      <c r="A2888" s="3">
        <v>45545</v>
      </c>
      <c r="B2888">
        <v>4000</v>
      </c>
      <c r="C2888">
        <v>500</v>
      </c>
      <c r="D2888">
        <v>100</v>
      </c>
      <c r="E2888">
        <v>0</v>
      </c>
      <c r="F2888">
        <v>13000</v>
      </c>
      <c r="G2888">
        <v>1000</v>
      </c>
      <c r="H2888">
        <v>2000</v>
      </c>
      <c r="I2888">
        <v>400</v>
      </c>
      <c r="J2888">
        <v>10</v>
      </c>
      <c r="K2888">
        <v>10</v>
      </c>
      <c r="L2888">
        <v>100</v>
      </c>
      <c r="M2888">
        <v>1800</v>
      </c>
      <c r="N2888">
        <v>25203</v>
      </c>
      <c r="O2888">
        <v>100000</v>
      </c>
      <c r="P2888">
        <v>0</v>
      </c>
      <c r="Q2888">
        <v>0</v>
      </c>
      <c r="R2888">
        <v>0</v>
      </c>
    </row>
    <row r="2889" spans="1:18" x14ac:dyDescent="0.25">
      <c r="A2889" s="3">
        <v>45546</v>
      </c>
      <c r="B2889">
        <v>4000</v>
      </c>
      <c r="C2889">
        <v>500</v>
      </c>
      <c r="D2889">
        <v>100</v>
      </c>
      <c r="E2889">
        <v>0</v>
      </c>
      <c r="F2889">
        <v>13000</v>
      </c>
      <c r="G2889">
        <v>1000</v>
      </c>
      <c r="H2889">
        <v>2000</v>
      </c>
      <c r="I2889">
        <v>400</v>
      </c>
      <c r="J2889">
        <v>10</v>
      </c>
      <c r="K2889">
        <v>10</v>
      </c>
      <c r="L2889">
        <v>100</v>
      </c>
      <c r="M2889">
        <v>1800</v>
      </c>
      <c r="N2889">
        <v>25203</v>
      </c>
      <c r="O2889">
        <v>100000</v>
      </c>
      <c r="P2889">
        <v>0</v>
      </c>
      <c r="Q2889">
        <v>0</v>
      </c>
      <c r="R2889">
        <v>0</v>
      </c>
    </row>
    <row r="2890" spans="1:18" x14ac:dyDescent="0.25">
      <c r="A2890" s="3">
        <v>45547</v>
      </c>
      <c r="B2890">
        <v>4000</v>
      </c>
      <c r="C2890">
        <v>500</v>
      </c>
      <c r="D2890">
        <v>100</v>
      </c>
      <c r="E2890">
        <v>0</v>
      </c>
      <c r="F2890">
        <v>13000</v>
      </c>
      <c r="G2890">
        <v>1000</v>
      </c>
      <c r="H2890">
        <v>2000</v>
      </c>
      <c r="I2890">
        <v>400</v>
      </c>
      <c r="J2890">
        <v>10</v>
      </c>
      <c r="K2890">
        <v>10</v>
      </c>
      <c r="L2890">
        <v>100</v>
      </c>
      <c r="M2890">
        <v>1800</v>
      </c>
      <c r="N2890">
        <v>25203</v>
      </c>
      <c r="O2890">
        <v>100000</v>
      </c>
      <c r="P2890">
        <v>0</v>
      </c>
      <c r="Q2890">
        <v>0</v>
      </c>
      <c r="R2890">
        <v>0</v>
      </c>
    </row>
    <row r="2891" spans="1:18" x14ac:dyDescent="0.25">
      <c r="A2891" s="3">
        <v>45548</v>
      </c>
      <c r="B2891">
        <v>4000</v>
      </c>
      <c r="C2891">
        <v>500</v>
      </c>
      <c r="D2891">
        <v>100</v>
      </c>
      <c r="E2891">
        <v>0</v>
      </c>
      <c r="F2891">
        <v>13000</v>
      </c>
      <c r="G2891">
        <v>1000</v>
      </c>
      <c r="H2891">
        <v>2000</v>
      </c>
      <c r="I2891">
        <v>400</v>
      </c>
      <c r="J2891">
        <v>10</v>
      </c>
      <c r="K2891">
        <v>10</v>
      </c>
      <c r="L2891">
        <v>100</v>
      </c>
      <c r="M2891">
        <v>1800</v>
      </c>
      <c r="N2891">
        <v>25203</v>
      </c>
      <c r="O2891">
        <v>100000</v>
      </c>
      <c r="P2891">
        <v>0</v>
      </c>
      <c r="Q2891">
        <v>0</v>
      </c>
      <c r="R2891">
        <v>0</v>
      </c>
    </row>
    <row r="2892" spans="1:18" x14ac:dyDescent="0.25">
      <c r="A2892" s="3">
        <v>45551</v>
      </c>
      <c r="B2892">
        <v>4000</v>
      </c>
      <c r="C2892">
        <v>500</v>
      </c>
      <c r="D2892">
        <v>100</v>
      </c>
      <c r="E2892">
        <v>0</v>
      </c>
      <c r="F2892">
        <v>13000</v>
      </c>
      <c r="G2892">
        <v>1000</v>
      </c>
      <c r="H2892">
        <v>2000</v>
      </c>
      <c r="I2892">
        <v>400</v>
      </c>
      <c r="J2892">
        <v>10</v>
      </c>
      <c r="K2892">
        <v>10</v>
      </c>
      <c r="L2892">
        <v>100</v>
      </c>
      <c r="M2892">
        <v>1800</v>
      </c>
      <c r="N2892">
        <v>25203</v>
      </c>
      <c r="O2892">
        <v>100000</v>
      </c>
      <c r="P2892">
        <v>0</v>
      </c>
      <c r="Q2892">
        <v>0</v>
      </c>
      <c r="R2892">
        <v>0</v>
      </c>
    </row>
    <row r="2893" spans="1:18" x14ac:dyDescent="0.25">
      <c r="A2893" s="3">
        <v>45552</v>
      </c>
      <c r="B2893">
        <v>4000</v>
      </c>
      <c r="C2893">
        <v>500</v>
      </c>
      <c r="D2893">
        <v>100</v>
      </c>
      <c r="E2893">
        <v>0</v>
      </c>
      <c r="F2893">
        <v>13000</v>
      </c>
      <c r="G2893">
        <v>1000</v>
      </c>
      <c r="H2893">
        <v>2000</v>
      </c>
      <c r="I2893">
        <v>400</v>
      </c>
      <c r="J2893">
        <v>10</v>
      </c>
      <c r="K2893">
        <v>10</v>
      </c>
      <c r="L2893">
        <v>100</v>
      </c>
      <c r="M2893">
        <v>1800</v>
      </c>
      <c r="N2893">
        <v>25203</v>
      </c>
      <c r="O2893">
        <v>100000</v>
      </c>
      <c r="P2893">
        <v>0</v>
      </c>
      <c r="Q2893">
        <v>0</v>
      </c>
      <c r="R2893">
        <v>0</v>
      </c>
    </row>
    <row r="2894" spans="1:18" x14ac:dyDescent="0.25">
      <c r="A2894" s="3">
        <v>45553</v>
      </c>
      <c r="B2894">
        <v>4000</v>
      </c>
      <c r="C2894">
        <v>500</v>
      </c>
      <c r="D2894">
        <v>100</v>
      </c>
      <c r="E2894">
        <v>0</v>
      </c>
      <c r="F2894">
        <v>13000</v>
      </c>
      <c r="G2894">
        <v>1000</v>
      </c>
      <c r="H2894">
        <v>2000</v>
      </c>
      <c r="I2894">
        <v>400</v>
      </c>
      <c r="J2894">
        <v>10</v>
      </c>
      <c r="K2894">
        <v>10</v>
      </c>
      <c r="L2894">
        <v>100</v>
      </c>
      <c r="M2894">
        <v>1800</v>
      </c>
      <c r="N2894">
        <v>25203</v>
      </c>
      <c r="O2894">
        <v>100000</v>
      </c>
      <c r="P2894">
        <v>0</v>
      </c>
      <c r="Q2894">
        <v>0</v>
      </c>
      <c r="R2894">
        <v>0</v>
      </c>
    </row>
    <row r="2895" spans="1:18" x14ac:dyDescent="0.25">
      <c r="A2895" s="3">
        <v>45554</v>
      </c>
      <c r="B2895">
        <v>4000</v>
      </c>
      <c r="C2895">
        <v>500</v>
      </c>
      <c r="D2895">
        <v>100</v>
      </c>
      <c r="E2895">
        <v>0</v>
      </c>
      <c r="F2895">
        <v>13000</v>
      </c>
      <c r="G2895">
        <v>1000</v>
      </c>
      <c r="H2895">
        <v>2000</v>
      </c>
      <c r="I2895">
        <v>400</v>
      </c>
      <c r="J2895">
        <v>10</v>
      </c>
      <c r="K2895">
        <v>10</v>
      </c>
      <c r="L2895">
        <v>100</v>
      </c>
      <c r="M2895">
        <v>1800</v>
      </c>
      <c r="N2895">
        <v>25203</v>
      </c>
      <c r="O2895">
        <v>100000</v>
      </c>
      <c r="P2895">
        <v>0</v>
      </c>
      <c r="Q2895">
        <v>0</v>
      </c>
      <c r="R2895">
        <v>0</v>
      </c>
    </row>
    <row r="2896" spans="1:18" x14ac:dyDescent="0.25">
      <c r="A2896" s="3">
        <v>45555</v>
      </c>
      <c r="B2896">
        <v>4000</v>
      </c>
      <c r="C2896">
        <v>500</v>
      </c>
      <c r="D2896">
        <v>100</v>
      </c>
      <c r="E2896">
        <v>0</v>
      </c>
      <c r="F2896">
        <v>13000</v>
      </c>
      <c r="G2896">
        <v>1000</v>
      </c>
      <c r="H2896">
        <v>2000</v>
      </c>
      <c r="I2896">
        <v>400</v>
      </c>
      <c r="J2896">
        <v>10</v>
      </c>
      <c r="K2896">
        <v>10</v>
      </c>
      <c r="L2896">
        <v>100</v>
      </c>
      <c r="M2896">
        <v>1800</v>
      </c>
      <c r="N2896">
        <v>25203</v>
      </c>
      <c r="O2896">
        <v>100000</v>
      </c>
      <c r="P2896">
        <v>0</v>
      </c>
      <c r="Q2896">
        <v>0</v>
      </c>
      <c r="R2896">
        <v>0</v>
      </c>
    </row>
    <row r="2897" spans="1:18" x14ac:dyDescent="0.25">
      <c r="A2897" s="3">
        <v>45558</v>
      </c>
      <c r="B2897">
        <v>4000</v>
      </c>
      <c r="C2897">
        <v>500</v>
      </c>
      <c r="D2897">
        <v>100</v>
      </c>
      <c r="E2897">
        <v>0</v>
      </c>
      <c r="F2897">
        <v>13000</v>
      </c>
      <c r="G2897">
        <v>1000</v>
      </c>
      <c r="H2897">
        <v>2000</v>
      </c>
      <c r="I2897">
        <v>400</v>
      </c>
      <c r="J2897">
        <v>10</v>
      </c>
      <c r="K2897">
        <v>10</v>
      </c>
      <c r="L2897">
        <v>100</v>
      </c>
      <c r="M2897">
        <v>1800</v>
      </c>
      <c r="N2897">
        <v>25203</v>
      </c>
      <c r="O2897">
        <v>100000</v>
      </c>
      <c r="P2897">
        <v>0</v>
      </c>
      <c r="Q2897">
        <v>0</v>
      </c>
      <c r="R2897">
        <v>0</v>
      </c>
    </row>
    <row r="2898" spans="1:18" x14ac:dyDescent="0.25">
      <c r="A2898" s="3">
        <v>45559</v>
      </c>
      <c r="B2898">
        <v>4000</v>
      </c>
      <c r="C2898">
        <v>500</v>
      </c>
      <c r="D2898">
        <v>100</v>
      </c>
      <c r="E2898">
        <v>0</v>
      </c>
      <c r="F2898">
        <v>13000</v>
      </c>
      <c r="G2898">
        <v>1000</v>
      </c>
      <c r="H2898">
        <v>2000</v>
      </c>
      <c r="I2898">
        <v>400</v>
      </c>
      <c r="J2898">
        <v>10</v>
      </c>
      <c r="K2898">
        <v>10</v>
      </c>
      <c r="L2898">
        <v>100</v>
      </c>
      <c r="M2898">
        <v>1800</v>
      </c>
      <c r="N2898">
        <v>25203</v>
      </c>
      <c r="O2898">
        <v>100000</v>
      </c>
      <c r="P2898">
        <v>0</v>
      </c>
      <c r="Q2898">
        <v>0</v>
      </c>
      <c r="R2898">
        <v>0</v>
      </c>
    </row>
    <row r="2899" spans="1:18" x14ac:dyDescent="0.25">
      <c r="A2899" s="3">
        <v>45560</v>
      </c>
      <c r="B2899">
        <v>4000</v>
      </c>
      <c r="C2899">
        <v>500</v>
      </c>
      <c r="D2899">
        <v>100</v>
      </c>
      <c r="E2899">
        <v>0</v>
      </c>
      <c r="F2899">
        <v>13000</v>
      </c>
      <c r="G2899">
        <v>1000</v>
      </c>
      <c r="H2899">
        <v>2000</v>
      </c>
      <c r="I2899">
        <v>400</v>
      </c>
      <c r="J2899">
        <v>10</v>
      </c>
      <c r="K2899">
        <v>10</v>
      </c>
      <c r="L2899">
        <v>100</v>
      </c>
      <c r="M2899">
        <v>1800</v>
      </c>
      <c r="N2899">
        <v>25203</v>
      </c>
      <c r="O2899">
        <v>100000</v>
      </c>
      <c r="P2899">
        <v>0</v>
      </c>
      <c r="Q2899">
        <v>0</v>
      </c>
      <c r="R2899">
        <v>0</v>
      </c>
    </row>
    <row r="2900" spans="1:18" x14ac:dyDescent="0.25">
      <c r="A2900" s="3">
        <v>45561</v>
      </c>
      <c r="B2900">
        <v>4000</v>
      </c>
      <c r="C2900">
        <v>500</v>
      </c>
      <c r="D2900">
        <v>100</v>
      </c>
      <c r="E2900">
        <v>0</v>
      </c>
      <c r="F2900">
        <v>13000</v>
      </c>
      <c r="G2900">
        <v>1000</v>
      </c>
      <c r="H2900">
        <v>2000</v>
      </c>
      <c r="I2900">
        <v>400</v>
      </c>
      <c r="J2900">
        <v>10</v>
      </c>
      <c r="K2900">
        <v>10</v>
      </c>
      <c r="L2900">
        <v>100</v>
      </c>
      <c r="M2900">
        <v>1800</v>
      </c>
      <c r="N2900">
        <v>25203</v>
      </c>
      <c r="O2900">
        <v>100000</v>
      </c>
      <c r="P2900">
        <v>0</v>
      </c>
      <c r="Q2900">
        <v>0</v>
      </c>
      <c r="R2900">
        <v>0</v>
      </c>
    </row>
    <row r="2901" spans="1:18" x14ac:dyDescent="0.25">
      <c r="A2901" s="3">
        <v>45562</v>
      </c>
      <c r="B2901">
        <v>4000</v>
      </c>
      <c r="C2901">
        <v>500</v>
      </c>
      <c r="D2901">
        <v>100</v>
      </c>
      <c r="E2901">
        <v>0</v>
      </c>
      <c r="F2901">
        <v>13000</v>
      </c>
      <c r="G2901">
        <v>1000</v>
      </c>
      <c r="H2901">
        <v>2000</v>
      </c>
      <c r="I2901">
        <v>400</v>
      </c>
      <c r="J2901">
        <v>10</v>
      </c>
      <c r="K2901">
        <v>10</v>
      </c>
      <c r="L2901">
        <v>100</v>
      </c>
      <c r="M2901">
        <v>1800</v>
      </c>
      <c r="N2901">
        <v>25203</v>
      </c>
      <c r="O2901">
        <v>100000</v>
      </c>
      <c r="P2901">
        <v>0</v>
      </c>
      <c r="Q2901">
        <v>0</v>
      </c>
      <c r="R2901">
        <v>0</v>
      </c>
    </row>
    <row r="2902" spans="1:18" x14ac:dyDescent="0.25">
      <c r="A2902" s="3">
        <v>45565</v>
      </c>
      <c r="B2902">
        <v>4000</v>
      </c>
      <c r="C2902">
        <v>500</v>
      </c>
      <c r="D2902">
        <v>100</v>
      </c>
      <c r="E2902">
        <v>0</v>
      </c>
      <c r="F2902">
        <v>13000</v>
      </c>
      <c r="G2902">
        <v>1000</v>
      </c>
      <c r="H2902">
        <v>2000</v>
      </c>
      <c r="I2902">
        <v>400</v>
      </c>
      <c r="J2902">
        <v>10</v>
      </c>
      <c r="K2902">
        <v>10</v>
      </c>
      <c r="L2902">
        <v>100</v>
      </c>
      <c r="M2902">
        <v>1800</v>
      </c>
      <c r="N2902">
        <v>25203</v>
      </c>
      <c r="O2902">
        <v>100000</v>
      </c>
      <c r="P2902">
        <v>0</v>
      </c>
      <c r="Q2902">
        <v>0</v>
      </c>
      <c r="R2902">
        <v>0</v>
      </c>
    </row>
    <row r="2903" spans="1:18" x14ac:dyDescent="0.25">
      <c r="A2903" s="3">
        <v>45566</v>
      </c>
      <c r="B2903">
        <v>4000</v>
      </c>
      <c r="C2903">
        <v>500</v>
      </c>
      <c r="D2903">
        <v>100</v>
      </c>
      <c r="E2903">
        <v>0</v>
      </c>
      <c r="F2903">
        <v>13000</v>
      </c>
      <c r="G2903">
        <v>1000</v>
      </c>
      <c r="H2903">
        <v>2000</v>
      </c>
      <c r="I2903">
        <v>400</v>
      </c>
      <c r="J2903">
        <v>10</v>
      </c>
      <c r="K2903">
        <v>10</v>
      </c>
      <c r="L2903">
        <v>100</v>
      </c>
      <c r="M2903">
        <v>1800</v>
      </c>
      <c r="N2903">
        <v>25203</v>
      </c>
      <c r="O2903">
        <v>100000</v>
      </c>
      <c r="P2903">
        <v>0</v>
      </c>
      <c r="Q2903">
        <v>0</v>
      </c>
      <c r="R2903">
        <v>0</v>
      </c>
    </row>
    <row r="2904" spans="1:18" x14ac:dyDescent="0.25">
      <c r="A2904" s="3">
        <v>45567</v>
      </c>
      <c r="B2904">
        <v>4000</v>
      </c>
      <c r="C2904">
        <v>500</v>
      </c>
      <c r="D2904">
        <v>100</v>
      </c>
      <c r="E2904">
        <v>0</v>
      </c>
      <c r="F2904">
        <v>13000</v>
      </c>
      <c r="G2904">
        <v>1000</v>
      </c>
      <c r="H2904">
        <v>2000</v>
      </c>
      <c r="I2904">
        <v>400</v>
      </c>
      <c r="J2904">
        <v>10</v>
      </c>
      <c r="K2904">
        <v>10</v>
      </c>
      <c r="L2904">
        <v>100</v>
      </c>
      <c r="M2904">
        <v>1800</v>
      </c>
      <c r="N2904">
        <v>25203</v>
      </c>
      <c r="O2904">
        <v>100000</v>
      </c>
      <c r="P2904">
        <v>0</v>
      </c>
      <c r="Q2904">
        <v>0</v>
      </c>
      <c r="R2904">
        <v>0</v>
      </c>
    </row>
    <row r="2905" spans="1:18" x14ac:dyDescent="0.25">
      <c r="A2905" s="3">
        <v>45568</v>
      </c>
      <c r="B2905">
        <v>4000</v>
      </c>
      <c r="C2905">
        <v>500</v>
      </c>
      <c r="D2905">
        <v>100</v>
      </c>
      <c r="E2905">
        <v>0</v>
      </c>
      <c r="F2905">
        <v>13000</v>
      </c>
      <c r="G2905">
        <v>1000</v>
      </c>
      <c r="H2905">
        <v>2000</v>
      </c>
      <c r="I2905">
        <v>400</v>
      </c>
      <c r="J2905">
        <v>10</v>
      </c>
      <c r="K2905">
        <v>10</v>
      </c>
      <c r="L2905">
        <v>100</v>
      </c>
      <c r="M2905">
        <v>1800</v>
      </c>
      <c r="N2905">
        <v>25203</v>
      </c>
      <c r="O2905">
        <v>100000</v>
      </c>
      <c r="P2905">
        <v>0</v>
      </c>
      <c r="Q2905">
        <v>0</v>
      </c>
      <c r="R2905">
        <v>0</v>
      </c>
    </row>
    <row r="2906" spans="1:18" x14ac:dyDescent="0.25">
      <c r="A2906" s="3">
        <v>45569</v>
      </c>
      <c r="B2906">
        <v>4000</v>
      </c>
      <c r="C2906">
        <v>500</v>
      </c>
      <c r="D2906">
        <v>100</v>
      </c>
      <c r="E2906">
        <v>0</v>
      </c>
      <c r="F2906">
        <v>13000</v>
      </c>
      <c r="G2906">
        <v>1000</v>
      </c>
      <c r="H2906">
        <v>2000</v>
      </c>
      <c r="I2906">
        <v>400</v>
      </c>
      <c r="J2906">
        <v>10</v>
      </c>
      <c r="K2906">
        <v>10</v>
      </c>
      <c r="L2906">
        <v>100</v>
      </c>
      <c r="M2906">
        <v>1800</v>
      </c>
      <c r="N2906">
        <v>25203</v>
      </c>
      <c r="O2906">
        <v>100000</v>
      </c>
      <c r="P2906">
        <v>0</v>
      </c>
      <c r="Q2906">
        <v>0</v>
      </c>
      <c r="R2906">
        <v>0</v>
      </c>
    </row>
    <row r="2907" spans="1:18" x14ac:dyDescent="0.25">
      <c r="A2907" s="3">
        <v>45572</v>
      </c>
      <c r="B2907">
        <v>4000</v>
      </c>
      <c r="C2907">
        <v>500</v>
      </c>
      <c r="D2907">
        <v>100</v>
      </c>
      <c r="E2907">
        <v>0</v>
      </c>
      <c r="F2907">
        <v>13000</v>
      </c>
      <c r="G2907">
        <v>1000</v>
      </c>
      <c r="H2907">
        <v>2000</v>
      </c>
      <c r="I2907">
        <v>400</v>
      </c>
      <c r="J2907">
        <v>10</v>
      </c>
      <c r="K2907">
        <v>10</v>
      </c>
      <c r="L2907">
        <v>100</v>
      </c>
      <c r="M2907">
        <v>1800</v>
      </c>
      <c r="N2907">
        <v>25203</v>
      </c>
      <c r="O2907">
        <v>100000</v>
      </c>
      <c r="P2907">
        <v>0</v>
      </c>
      <c r="Q2907">
        <v>0</v>
      </c>
      <c r="R2907">
        <v>0</v>
      </c>
    </row>
    <row r="2908" spans="1:18" x14ac:dyDescent="0.25">
      <c r="A2908" s="3">
        <v>45573</v>
      </c>
      <c r="B2908">
        <v>4000</v>
      </c>
      <c r="C2908">
        <v>500</v>
      </c>
      <c r="D2908">
        <v>100</v>
      </c>
      <c r="E2908">
        <v>0</v>
      </c>
      <c r="F2908">
        <v>13000</v>
      </c>
      <c r="G2908">
        <v>1000</v>
      </c>
      <c r="H2908">
        <v>2000</v>
      </c>
      <c r="I2908">
        <v>400</v>
      </c>
      <c r="J2908">
        <v>10</v>
      </c>
      <c r="K2908">
        <v>10</v>
      </c>
      <c r="L2908">
        <v>100</v>
      </c>
      <c r="M2908">
        <v>1800</v>
      </c>
      <c r="N2908">
        <v>25203</v>
      </c>
      <c r="O2908">
        <v>100000</v>
      </c>
      <c r="P2908">
        <v>0</v>
      </c>
      <c r="Q2908">
        <v>0</v>
      </c>
      <c r="R2908">
        <v>0</v>
      </c>
    </row>
    <row r="2909" spans="1:18" x14ac:dyDescent="0.25">
      <c r="A2909" s="3">
        <v>45574</v>
      </c>
      <c r="B2909">
        <v>4000</v>
      </c>
      <c r="C2909">
        <v>500</v>
      </c>
      <c r="D2909">
        <v>100</v>
      </c>
      <c r="E2909">
        <v>0</v>
      </c>
      <c r="F2909">
        <v>13000</v>
      </c>
      <c r="G2909">
        <v>1000</v>
      </c>
      <c r="H2909">
        <v>2000</v>
      </c>
      <c r="I2909">
        <v>400</v>
      </c>
      <c r="J2909">
        <v>10</v>
      </c>
      <c r="K2909">
        <v>10</v>
      </c>
      <c r="L2909">
        <v>100</v>
      </c>
      <c r="M2909">
        <v>1800</v>
      </c>
      <c r="N2909">
        <v>25203</v>
      </c>
      <c r="O2909">
        <v>100000</v>
      </c>
      <c r="P2909">
        <v>0</v>
      </c>
      <c r="Q2909">
        <v>0</v>
      </c>
      <c r="R2909">
        <v>0</v>
      </c>
    </row>
    <row r="2910" spans="1:18" x14ac:dyDescent="0.25">
      <c r="A2910" s="3">
        <v>45575</v>
      </c>
      <c r="B2910">
        <v>4000</v>
      </c>
      <c r="C2910">
        <v>500</v>
      </c>
      <c r="D2910">
        <v>100</v>
      </c>
      <c r="E2910">
        <v>0</v>
      </c>
      <c r="F2910">
        <v>13000</v>
      </c>
      <c r="G2910">
        <v>1000</v>
      </c>
      <c r="H2910">
        <v>2000</v>
      </c>
      <c r="I2910">
        <v>400</v>
      </c>
      <c r="J2910">
        <v>10</v>
      </c>
      <c r="K2910">
        <v>10</v>
      </c>
      <c r="L2910">
        <v>100</v>
      </c>
      <c r="M2910">
        <v>1800</v>
      </c>
      <c r="N2910">
        <v>25203</v>
      </c>
      <c r="O2910">
        <v>100000</v>
      </c>
      <c r="P2910">
        <v>0</v>
      </c>
      <c r="Q2910">
        <v>0</v>
      </c>
      <c r="R2910">
        <v>0</v>
      </c>
    </row>
    <row r="2911" spans="1:18" x14ac:dyDescent="0.25">
      <c r="A2911" s="3">
        <v>45576</v>
      </c>
      <c r="B2911">
        <v>4000</v>
      </c>
      <c r="C2911">
        <v>500</v>
      </c>
      <c r="D2911">
        <v>100</v>
      </c>
      <c r="E2911">
        <v>0</v>
      </c>
      <c r="F2911">
        <v>13000</v>
      </c>
      <c r="G2911">
        <v>1000</v>
      </c>
      <c r="H2911">
        <v>2000</v>
      </c>
      <c r="I2911">
        <v>400</v>
      </c>
      <c r="J2911">
        <v>10</v>
      </c>
      <c r="K2911">
        <v>10</v>
      </c>
      <c r="L2911">
        <v>100</v>
      </c>
      <c r="M2911">
        <v>1800</v>
      </c>
      <c r="N2911">
        <v>25203</v>
      </c>
      <c r="O2911">
        <v>100000</v>
      </c>
      <c r="P2911">
        <v>0</v>
      </c>
      <c r="Q2911">
        <v>0</v>
      </c>
      <c r="R2911">
        <v>0</v>
      </c>
    </row>
    <row r="2912" spans="1:18" x14ac:dyDescent="0.25">
      <c r="A2912" s="3">
        <v>45579</v>
      </c>
      <c r="B2912">
        <v>4000</v>
      </c>
      <c r="C2912">
        <v>500</v>
      </c>
      <c r="D2912">
        <v>100</v>
      </c>
      <c r="E2912">
        <v>0</v>
      </c>
      <c r="F2912">
        <v>13000</v>
      </c>
      <c r="G2912">
        <v>1000</v>
      </c>
      <c r="H2912">
        <v>2000</v>
      </c>
      <c r="I2912">
        <v>400</v>
      </c>
      <c r="J2912">
        <v>10</v>
      </c>
      <c r="K2912">
        <v>10</v>
      </c>
      <c r="L2912">
        <v>100</v>
      </c>
      <c r="M2912">
        <v>1800</v>
      </c>
      <c r="N2912">
        <v>25203</v>
      </c>
      <c r="O2912">
        <v>100000</v>
      </c>
      <c r="P2912">
        <v>0</v>
      </c>
      <c r="Q2912">
        <v>0</v>
      </c>
      <c r="R2912">
        <v>0</v>
      </c>
    </row>
    <row r="2913" spans="1:18" x14ac:dyDescent="0.25">
      <c r="A2913" s="3">
        <v>45580</v>
      </c>
      <c r="B2913">
        <v>4000</v>
      </c>
      <c r="C2913">
        <v>500</v>
      </c>
      <c r="D2913">
        <v>100</v>
      </c>
      <c r="E2913">
        <v>0</v>
      </c>
      <c r="F2913">
        <v>13000</v>
      </c>
      <c r="G2913">
        <v>1000</v>
      </c>
      <c r="H2913">
        <v>2000</v>
      </c>
      <c r="I2913">
        <v>400</v>
      </c>
      <c r="J2913">
        <v>10</v>
      </c>
      <c r="K2913">
        <v>10</v>
      </c>
      <c r="L2913">
        <v>100</v>
      </c>
      <c r="M2913">
        <v>1800</v>
      </c>
      <c r="N2913">
        <v>25203</v>
      </c>
      <c r="O2913">
        <v>100000</v>
      </c>
      <c r="P2913">
        <v>0</v>
      </c>
      <c r="Q2913">
        <v>0</v>
      </c>
      <c r="R2913">
        <v>0</v>
      </c>
    </row>
    <row r="2914" spans="1:18" x14ac:dyDescent="0.25">
      <c r="A2914" s="3">
        <v>45581</v>
      </c>
      <c r="B2914">
        <v>4000</v>
      </c>
      <c r="C2914">
        <v>500</v>
      </c>
      <c r="D2914">
        <v>100</v>
      </c>
      <c r="E2914">
        <v>0</v>
      </c>
      <c r="F2914">
        <v>13000</v>
      </c>
      <c r="G2914">
        <v>1000</v>
      </c>
      <c r="H2914">
        <v>2000</v>
      </c>
      <c r="I2914">
        <v>400</v>
      </c>
      <c r="J2914">
        <v>10</v>
      </c>
      <c r="K2914">
        <v>10</v>
      </c>
      <c r="L2914">
        <v>100</v>
      </c>
      <c r="M2914">
        <v>1800</v>
      </c>
      <c r="N2914">
        <v>25203</v>
      </c>
      <c r="O2914">
        <v>100000</v>
      </c>
      <c r="P2914">
        <v>0</v>
      </c>
      <c r="Q2914">
        <v>0</v>
      </c>
      <c r="R2914">
        <v>0</v>
      </c>
    </row>
    <row r="2915" spans="1:18" x14ac:dyDescent="0.25">
      <c r="A2915" s="3">
        <v>45582</v>
      </c>
      <c r="B2915">
        <v>4000</v>
      </c>
      <c r="C2915">
        <v>500</v>
      </c>
      <c r="D2915">
        <v>100</v>
      </c>
      <c r="E2915">
        <v>0</v>
      </c>
      <c r="F2915">
        <v>13000</v>
      </c>
      <c r="G2915">
        <v>1000</v>
      </c>
      <c r="H2915">
        <v>2000</v>
      </c>
      <c r="I2915">
        <v>400</v>
      </c>
      <c r="J2915">
        <v>10</v>
      </c>
      <c r="K2915">
        <v>10</v>
      </c>
      <c r="L2915">
        <v>100</v>
      </c>
      <c r="M2915">
        <v>1800</v>
      </c>
      <c r="N2915">
        <v>25203</v>
      </c>
      <c r="O2915">
        <v>100000</v>
      </c>
      <c r="P2915">
        <v>0</v>
      </c>
      <c r="Q2915">
        <v>0</v>
      </c>
      <c r="R2915">
        <v>0</v>
      </c>
    </row>
    <row r="2916" spans="1:18" x14ac:dyDescent="0.25">
      <c r="A2916" s="3">
        <v>45583</v>
      </c>
      <c r="B2916">
        <v>4000</v>
      </c>
      <c r="C2916">
        <v>500</v>
      </c>
      <c r="D2916">
        <v>100</v>
      </c>
      <c r="E2916">
        <v>0</v>
      </c>
      <c r="F2916">
        <v>13000</v>
      </c>
      <c r="G2916">
        <v>1000</v>
      </c>
      <c r="H2916">
        <v>2000</v>
      </c>
      <c r="I2916">
        <v>400</v>
      </c>
      <c r="J2916">
        <v>10</v>
      </c>
      <c r="K2916">
        <v>10</v>
      </c>
      <c r="L2916">
        <v>100</v>
      </c>
      <c r="M2916">
        <v>1800</v>
      </c>
      <c r="N2916">
        <v>25203</v>
      </c>
      <c r="O2916">
        <v>100000</v>
      </c>
      <c r="P2916">
        <v>0</v>
      </c>
      <c r="Q2916">
        <v>0</v>
      </c>
      <c r="R2916">
        <v>0</v>
      </c>
    </row>
    <row r="2917" spans="1:18" x14ac:dyDescent="0.25">
      <c r="A2917" s="3">
        <v>45586</v>
      </c>
      <c r="B2917">
        <v>4000</v>
      </c>
      <c r="C2917">
        <v>500</v>
      </c>
      <c r="D2917">
        <v>100</v>
      </c>
      <c r="E2917">
        <v>0</v>
      </c>
      <c r="F2917">
        <v>13000</v>
      </c>
      <c r="G2917">
        <v>1000</v>
      </c>
      <c r="H2917">
        <v>2000</v>
      </c>
      <c r="I2917">
        <v>400</v>
      </c>
      <c r="J2917">
        <v>10</v>
      </c>
      <c r="K2917">
        <v>10</v>
      </c>
      <c r="L2917">
        <v>100</v>
      </c>
      <c r="M2917">
        <v>1800</v>
      </c>
      <c r="N2917">
        <v>25203</v>
      </c>
      <c r="O2917">
        <v>100000</v>
      </c>
      <c r="P2917">
        <v>0</v>
      </c>
      <c r="Q2917">
        <v>0</v>
      </c>
      <c r="R2917">
        <v>0</v>
      </c>
    </row>
    <row r="2918" spans="1:18" x14ac:dyDescent="0.25">
      <c r="A2918" s="3">
        <v>45587</v>
      </c>
      <c r="B2918">
        <v>4000</v>
      </c>
      <c r="C2918">
        <v>500</v>
      </c>
      <c r="D2918">
        <v>100</v>
      </c>
      <c r="E2918">
        <v>0</v>
      </c>
      <c r="F2918">
        <v>13000</v>
      </c>
      <c r="G2918">
        <v>1000</v>
      </c>
      <c r="H2918">
        <v>2000</v>
      </c>
      <c r="I2918">
        <v>400</v>
      </c>
      <c r="J2918">
        <v>10</v>
      </c>
      <c r="K2918">
        <v>10</v>
      </c>
      <c r="L2918">
        <v>100</v>
      </c>
      <c r="M2918">
        <v>1800</v>
      </c>
      <c r="N2918">
        <v>25203</v>
      </c>
      <c r="O2918">
        <v>100000</v>
      </c>
      <c r="P2918">
        <v>0</v>
      </c>
      <c r="Q2918">
        <v>0</v>
      </c>
      <c r="R2918">
        <v>0</v>
      </c>
    </row>
    <row r="2919" spans="1:18" x14ac:dyDescent="0.25">
      <c r="A2919" s="3">
        <v>45588</v>
      </c>
      <c r="B2919">
        <v>4000</v>
      </c>
      <c r="C2919">
        <v>500</v>
      </c>
      <c r="D2919">
        <v>100</v>
      </c>
      <c r="E2919">
        <v>0</v>
      </c>
      <c r="F2919">
        <v>13000</v>
      </c>
      <c r="G2919">
        <v>1000</v>
      </c>
      <c r="H2919">
        <v>2000</v>
      </c>
      <c r="I2919">
        <v>400</v>
      </c>
      <c r="J2919">
        <v>10</v>
      </c>
      <c r="K2919">
        <v>10</v>
      </c>
      <c r="L2919">
        <v>100</v>
      </c>
      <c r="M2919">
        <v>1800</v>
      </c>
      <c r="N2919">
        <v>25203</v>
      </c>
      <c r="O2919">
        <v>100000</v>
      </c>
      <c r="P2919">
        <v>0</v>
      </c>
      <c r="Q2919">
        <v>0</v>
      </c>
      <c r="R2919">
        <v>0</v>
      </c>
    </row>
    <row r="2920" spans="1:18" x14ac:dyDescent="0.25">
      <c r="A2920" s="3">
        <v>45589</v>
      </c>
      <c r="B2920">
        <v>4000</v>
      </c>
      <c r="C2920">
        <v>500</v>
      </c>
      <c r="D2920">
        <v>100</v>
      </c>
      <c r="E2920">
        <v>0</v>
      </c>
      <c r="F2920">
        <v>13000</v>
      </c>
      <c r="G2920">
        <v>1000</v>
      </c>
      <c r="H2920">
        <v>2000</v>
      </c>
      <c r="I2920">
        <v>400</v>
      </c>
      <c r="J2920">
        <v>10</v>
      </c>
      <c r="K2920">
        <v>10</v>
      </c>
      <c r="L2920">
        <v>100</v>
      </c>
      <c r="M2920">
        <v>1800</v>
      </c>
      <c r="N2920">
        <v>25203</v>
      </c>
      <c r="O2920">
        <v>100000</v>
      </c>
      <c r="P2920">
        <v>0</v>
      </c>
      <c r="Q2920">
        <v>0</v>
      </c>
      <c r="R2920">
        <v>0</v>
      </c>
    </row>
    <row r="2921" spans="1:18" x14ac:dyDescent="0.25">
      <c r="A2921" s="3">
        <v>45590</v>
      </c>
      <c r="B2921">
        <v>4000</v>
      </c>
      <c r="C2921">
        <v>500</v>
      </c>
      <c r="D2921">
        <v>100</v>
      </c>
      <c r="E2921">
        <v>0</v>
      </c>
      <c r="F2921">
        <v>13000</v>
      </c>
      <c r="G2921">
        <v>1000</v>
      </c>
      <c r="H2921">
        <v>2000</v>
      </c>
      <c r="I2921">
        <v>400</v>
      </c>
      <c r="J2921">
        <v>10</v>
      </c>
      <c r="K2921">
        <v>10</v>
      </c>
      <c r="L2921">
        <v>100</v>
      </c>
      <c r="M2921">
        <v>1800</v>
      </c>
      <c r="N2921">
        <v>25203</v>
      </c>
      <c r="O2921">
        <v>100000</v>
      </c>
      <c r="P2921">
        <v>0</v>
      </c>
      <c r="Q2921">
        <v>0</v>
      </c>
      <c r="R2921">
        <v>0</v>
      </c>
    </row>
    <row r="2922" spans="1:18" x14ac:dyDescent="0.25">
      <c r="A2922" s="3">
        <v>45593</v>
      </c>
      <c r="B2922">
        <v>4000</v>
      </c>
      <c r="C2922">
        <v>500</v>
      </c>
      <c r="D2922">
        <v>100</v>
      </c>
      <c r="E2922">
        <v>0</v>
      </c>
      <c r="F2922">
        <v>13000</v>
      </c>
      <c r="G2922">
        <v>1000</v>
      </c>
      <c r="H2922">
        <v>2000</v>
      </c>
      <c r="I2922">
        <v>400</v>
      </c>
      <c r="J2922">
        <v>10</v>
      </c>
      <c r="K2922">
        <v>10</v>
      </c>
      <c r="L2922">
        <v>100</v>
      </c>
      <c r="M2922">
        <v>1800</v>
      </c>
      <c r="N2922">
        <v>25203</v>
      </c>
      <c r="O2922">
        <v>100000</v>
      </c>
      <c r="P2922">
        <v>0</v>
      </c>
      <c r="Q2922">
        <v>0</v>
      </c>
      <c r="R2922">
        <v>0</v>
      </c>
    </row>
    <row r="2923" spans="1:18" x14ac:dyDescent="0.25">
      <c r="A2923" s="3">
        <v>45594</v>
      </c>
      <c r="B2923">
        <v>4000</v>
      </c>
      <c r="C2923">
        <v>500</v>
      </c>
      <c r="D2923">
        <v>100</v>
      </c>
      <c r="E2923">
        <v>0</v>
      </c>
      <c r="F2923">
        <v>13000</v>
      </c>
      <c r="G2923">
        <v>1000</v>
      </c>
      <c r="H2923">
        <v>2000</v>
      </c>
      <c r="I2923">
        <v>400</v>
      </c>
      <c r="J2923">
        <v>10</v>
      </c>
      <c r="K2923">
        <v>10</v>
      </c>
      <c r="L2923">
        <v>100</v>
      </c>
      <c r="M2923">
        <v>1800</v>
      </c>
      <c r="N2923">
        <v>25203</v>
      </c>
      <c r="O2923">
        <v>100000</v>
      </c>
      <c r="P2923">
        <v>0</v>
      </c>
      <c r="Q2923">
        <v>0</v>
      </c>
      <c r="R2923">
        <v>0</v>
      </c>
    </row>
    <row r="2924" spans="1:18" x14ac:dyDescent="0.25">
      <c r="A2924" s="3">
        <v>45595</v>
      </c>
      <c r="B2924">
        <v>4000</v>
      </c>
      <c r="C2924">
        <v>500</v>
      </c>
      <c r="D2924">
        <v>100</v>
      </c>
      <c r="E2924">
        <v>0</v>
      </c>
      <c r="F2924">
        <v>13000</v>
      </c>
      <c r="G2924">
        <v>1000</v>
      </c>
      <c r="H2924">
        <v>2000</v>
      </c>
      <c r="I2924">
        <v>400</v>
      </c>
      <c r="J2924">
        <v>10</v>
      </c>
      <c r="K2924">
        <v>10</v>
      </c>
      <c r="L2924">
        <v>100</v>
      </c>
      <c r="M2924">
        <v>1800</v>
      </c>
      <c r="N2924">
        <v>25203</v>
      </c>
      <c r="O2924">
        <v>100000</v>
      </c>
      <c r="P2924">
        <v>0</v>
      </c>
      <c r="Q2924">
        <v>0</v>
      </c>
      <c r="R2924">
        <v>0</v>
      </c>
    </row>
    <row r="2925" spans="1:18" x14ac:dyDescent="0.25">
      <c r="A2925" s="3">
        <v>45596</v>
      </c>
      <c r="B2925">
        <v>4000</v>
      </c>
      <c r="C2925">
        <v>500</v>
      </c>
      <c r="D2925">
        <v>100</v>
      </c>
      <c r="E2925">
        <v>0</v>
      </c>
      <c r="F2925">
        <v>13000</v>
      </c>
      <c r="G2925">
        <v>1000</v>
      </c>
      <c r="H2925">
        <v>2000</v>
      </c>
      <c r="I2925">
        <v>400</v>
      </c>
      <c r="J2925">
        <v>10</v>
      </c>
      <c r="K2925">
        <v>10</v>
      </c>
      <c r="L2925">
        <v>100</v>
      </c>
      <c r="M2925">
        <v>1800</v>
      </c>
      <c r="N2925">
        <v>25203</v>
      </c>
      <c r="O2925">
        <v>100000</v>
      </c>
      <c r="P2925">
        <v>0</v>
      </c>
      <c r="Q2925">
        <v>0</v>
      </c>
      <c r="R2925">
        <v>0</v>
      </c>
    </row>
    <row r="2926" spans="1:18" x14ac:dyDescent="0.25">
      <c r="A2926" s="3">
        <v>45597</v>
      </c>
      <c r="B2926">
        <v>4000</v>
      </c>
      <c r="C2926">
        <v>500</v>
      </c>
      <c r="D2926">
        <v>100</v>
      </c>
      <c r="E2926">
        <v>0</v>
      </c>
      <c r="F2926">
        <v>13000</v>
      </c>
      <c r="G2926">
        <v>1000</v>
      </c>
      <c r="H2926">
        <v>2000</v>
      </c>
      <c r="I2926">
        <v>400</v>
      </c>
      <c r="J2926">
        <v>10</v>
      </c>
      <c r="K2926">
        <v>10</v>
      </c>
      <c r="L2926">
        <v>100</v>
      </c>
      <c r="M2926">
        <v>1800</v>
      </c>
      <c r="N2926">
        <v>25203</v>
      </c>
      <c r="O2926">
        <v>100000</v>
      </c>
      <c r="P2926">
        <v>0</v>
      </c>
      <c r="Q2926">
        <v>0</v>
      </c>
      <c r="R2926">
        <v>0</v>
      </c>
    </row>
    <row r="2927" spans="1:18" x14ac:dyDescent="0.25">
      <c r="A2927" s="3">
        <v>45600</v>
      </c>
      <c r="B2927">
        <v>4000</v>
      </c>
      <c r="C2927">
        <v>500</v>
      </c>
      <c r="D2927">
        <v>100</v>
      </c>
      <c r="E2927">
        <v>0</v>
      </c>
      <c r="F2927">
        <v>13000</v>
      </c>
      <c r="G2927">
        <v>1000</v>
      </c>
      <c r="H2927">
        <v>2000</v>
      </c>
      <c r="I2927">
        <v>400</v>
      </c>
      <c r="J2927">
        <v>10</v>
      </c>
      <c r="K2927">
        <v>10</v>
      </c>
      <c r="L2927">
        <v>100</v>
      </c>
      <c r="M2927">
        <v>1800</v>
      </c>
      <c r="N2927">
        <v>25203</v>
      </c>
      <c r="O2927">
        <v>100000</v>
      </c>
      <c r="P2927">
        <v>0</v>
      </c>
      <c r="Q2927">
        <v>0</v>
      </c>
      <c r="R2927">
        <v>0</v>
      </c>
    </row>
    <row r="2928" spans="1:18" x14ac:dyDescent="0.25">
      <c r="A2928" s="3">
        <v>45601</v>
      </c>
      <c r="B2928">
        <v>4000</v>
      </c>
      <c r="C2928">
        <v>500</v>
      </c>
      <c r="D2928">
        <v>100</v>
      </c>
      <c r="E2928">
        <v>0</v>
      </c>
      <c r="F2928">
        <v>13000</v>
      </c>
      <c r="G2928">
        <v>1000</v>
      </c>
      <c r="H2928">
        <v>2000</v>
      </c>
      <c r="I2928">
        <v>400</v>
      </c>
      <c r="J2928">
        <v>10</v>
      </c>
      <c r="K2928">
        <v>10</v>
      </c>
      <c r="L2928">
        <v>100</v>
      </c>
      <c r="M2928">
        <v>1800</v>
      </c>
      <c r="N2928">
        <v>25203</v>
      </c>
      <c r="O2928">
        <v>100000</v>
      </c>
      <c r="P2928">
        <v>0</v>
      </c>
      <c r="Q2928">
        <v>0</v>
      </c>
      <c r="R2928">
        <v>0</v>
      </c>
    </row>
    <row r="2929" spans="1:18" x14ac:dyDescent="0.25">
      <c r="A2929" s="3">
        <v>45602</v>
      </c>
      <c r="B2929">
        <v>4000</v>
      </c>
      <c r="C2929">
        <v>500</v>
      </c>
      <c r="D2929">
        <v>100</v>
      </c>
      <c r="E2929">
        <v>0</v>
      </c>
      <c r="F2929">
        <v>13000</v>
      </c>
      <c r="G2929">
        <v>1000</v>
      </c>
      <c r="H2929">
        <v>2000</v>
      </c>
      <c r="I2929">
        <v>400</v>
      </c>
      <c r="J2929">
        <v>10</v>
      </c>
      <c r="K2929">
        <v>10</v>
      </c>
      <c r="L2929">
        <v>100</v>
      </c>
      <c r="M2929">
        <v>1800</v>
      </c>
      <c r="N2929">
        <v>25203</v>
      </c>
      <c r="O2929">
        <v>100000</v>
      </c>
      <c r="P2929">
        <v>0</v>
      </c>
      <c r="Q2929">
        <v>0</v>
      </c>
      <c r="R2929">
        <v>0</v>
      </c>
    </row>
    <row r="2930" spans="1:18" x14ac:dyDescent="0.25">
      <c r="A2930" s="3">
        <v>45603</v>
      </c>
      <c r="B2930">
        <v>4000</v>
      </c>
      <c r="C2930">
        <v>500</v>
      </c>
      <c r="D2930">
        <v>100</v>
      </c>
      <c r="E2930">
        <v>0</v>
      </c>
      <c r="F2930">
        <v>13000</v>
      </c>
      <c r="G2930">
        <v>1000</v>
      </c>
      <c r="H2930">
        <v>2000</v>
      </c>
      <c r="I2930">
        <v>400</v>
      </c>
      <c r="J2930">
        <v>10</v>
      </c>
      <c r="K2930">
        <v>10</v>
      </c>
      <c r="L2930">
        <v>100</v>
      </c>
      <c r="M2930">
        <v>1800</v>
      </c>
      <c r="N2930">
        <v>25203</v>
      </c>
      <c r="O2930">
        <v>100000</v>
      </c>
      <c r="P2930">
        <v>0</v>
      </c>
      <c r="Q2930">
        <v>0</v>
      </c>
      <c r="R2930">
        <v>0</v>
      </c>
    </row>
    <row r="2931" spans="1:18" x14ac:dyDescent="0.25">
      <c r="A2931" s="3">
        <v>45604</v>
      </c>
      <c r="B2931">
        <v>4000</v>
      </c>
      <c r="C2931">
        <v>500</v>
      </c>
      <c r="D2931">
        <v>100</v>
      </c>
      <c r="E2931">
        <v>0</v>
      </c>
      <c r="F2931">
        <v>13000</v>
      </c>
      <c r="G2931">
        <v>1000</v>
      </c>
      <c r="H2931">
        <v>2000</v>
      </c>
      <c r="I2931">
        <v>400</v>
      </c>
      <c r="J2931">
        <v>10</v>
      </c>
      <c r="K2931">
        <v>10</v>
      </c>
      <c r="L2931">
        <v>100</v>
      </c>
      <c r="M2931">
        <v>1800</v>
      </c>
      <c r="N2931">
        <v>25203</v>
      </c>
      <c r="O2931">
        <v>100000</v>
      </c>
      <c r="P2931">
        <v>0</v>
      </c>
      <c r="Q2931">
        <v>0</v>
      </c>
      <c r="R2931">
        <v>0</v>
      </c>
    </row>
    <row r="2932" spans="1:18" x14ac:dyDescent="0.25">
      <c r="A2932" s="3">
        <v>45607</v>
      </c>
      <c r="B2932">
        <v>4000</v>
      </c>
      <c r="C2932">
        <v>500</v>
      </c>
      <c r="D2932">
        <v>100</v>
      </c>
      <c r="E2932">
        <v>0</v>
      </c>
      <c r="F2932">
        <v>13000</v>
      </c>
      <c r="G2932">
        <v>1000</v>
      </c>
      <c r="H2932">
        <v>2000</v>
      </c>
      <c r="I2932">
        <v>400</v>
      </c>
      <c r="J2932">
        <v>10</v>
      </c>
      <c r="K2932">
        <v>10</v>
      </c>
      <c r="L2932">
        <v>100</v>
      </c>
      <c r="M2932">
        <v>1800</v>
      </c>
      <c r="N2932">
        <v>25203</v>
      </c>
      <c r="O2932">
        <v>100000</v>
      </c>
      <c r="P2932">
        <v>0</v>
      </c>
      <c r="Q2932">
        <v>0</v>
      </c>
      <c r="R2932">
        <v>0</v>
      </c>
    </row>
    <row r="2933" spans="1:18" x14ac:dyDescent="0.25">
      <c r="A2933" s="3">
        <v>45608</v>
      </c>
      <c r="B2933">
        <v>4000</v>
      </c>
      <c r="C2933">
        <v>500</v>
      </c>
      <c r="D2933">
        <v>100</v>
      </c>
      <c r="E2933">
        <v>0</v>
      </c>
      <c r="F2933">
        <v>13000</v>
      </c>
      <c r="G2933">
        <v>1000</v>
      </c>
      <c r="H2933">
        <v>2000</v>
      </c>
      <c r="I2933">
        <v>400</v>
      </c>
      <c r="J2933">
        <v>10</v>
      </c>
      <c r="K2933">
        <v>10</v>
      </c>
      <c r="L2933">
        <v>100</v>
      </c>
      <c r="M2933">
        <v>1800</v>
      </c>
      <c r="N2933">
        <v>25203</v>
      </c>
      <c r="O2933">
        <v>100000</v>
      </c>
      <c r="P2933">
        <v>0</v>
      </c>
      <c r="Q2933">
        <v>0</v>
      </c>
      <c r="R2933">
        <v>0</v>
      </c>
    </row>
    <row r="2934" spans="1:18" x14ac:dyDescent="0.25">
      <c r="A2934" s="3">
        <v>45609</v>
      </c>
      <c r="B2934">
        <v>4000</v>
      </c>
      <c r="C2934">
        <v>500</v>
      </c>
      <c r="D2934">
        <v>100</v>
      </c>
      <c r="E2934">
        <v>0</v>
      </c>
      <c r="F2934">
        <v>13000</v>
      </c>
      <c r="G2934">
        <v>1000</v>
      </c>
      <c r="H2934">
        <v>2000</v>
      </c>
      <c r="I2934">
        <v>400</v>
      </c>
      <c r="J2934">
        <v>10</v>
      </c>
      <c r="K2934">
        <v>10</v>
      </c>
      <c r="L2934">
        <v>100</v>
      </c>
      <c r="M2934">
        <v>1800</v>
      </c>
      <c r="N2934">
        <v>25203</v>
      </c>
      <c r="O2934">
        <v>100000</v>
      </c>
      <c r="P2934">
        <v>0</v>
      </c>
      <c r="Q2934">
        <v>0</v>
      </c>
      <c r="R2934">
        <v>0</v>
      </c>
    </row>
    <row r="2935" spans="1:18" x14ac:dyDescent="0.25">
      <c r="A2935" s="3">
        <v>45610</v>
      </c>
      <c r="B2935">
        <v>4000</v>
      </c>
      <c r="C2935">
        <v>500</v>
      </c>
      <c r="D2935">
        <v>100</v>
      </c>
      <c r="E2935">
        <v>0</v>
      </c>
      <c r="F2935">
        <v>13000</v>
      </c>
      <c r="G2935">
        <v>1000</v>
      </c>
      <c r="H2935">
        <v>2000</v>
      </c>
      <c r="I2935">
        <v>400</v>
      </c>
      <c r="J2935">
        <v>10</v>
      </c>
      <c r="K2935">
        <v>10</v>
      </c>
      <c r="L2935">
        <v>100</v>
      </c>
      <c r="M2935">
        <v>1800</v>
      </c>
      <c r="N2935">
        <v>25203</v>
      </c>
      <c r="O2935">
        <v>100000</v>
      </c>
      <c r="P2935">
        <v>0</v>
      </c>
      <c r="Q2935">
        <v>0</v>
      </c>
      <c r="R2935">
        <v>0</v>
      </c>
    </row>
    <row r="2936" spans="1:18" x14ac:dyDescent="0.25">
      <c r="A2936" s="3">
        <v>45611</v>
      </c>
      <c r="B2936">
        <v>4000</v>
      </c>
      <c r="C2936">
        <v>500</v>
      </c>
      <c r="D2936">
        <v>100</v>
      </c>
      <c r="E2936">
        <v>0</v>
      </c>
      <c r="F2936">
        <v>13000</v>
      </c>
      <c r="G2936">
        <v>1000</v>
      </c>
      <c r="H2936">
        <v>2000</v>
      </c>
      <c r="I2936">
        <v>400</v>
      </c>
      <c r="J2936">
        <v>10</v>
      </c>
      <c r="K2936">
        <v>10</v>
      </c>
      <c r="L2936">
        <v>100</v>
      </c>
      <c r="M2936">
        <v>1800</v>
      </c>
      <c r="N2936">
        <v>25203</v>
      </c>
      <c r="O2936">
        <v>100000</v>
      </c>
      <c r="P2936">
        <v>0</v>
      </c>
      <c r="Q2936">
        <v>0</v>
      </c>
      <c r="R2936">
        <v>0</v>
      </c>
    </row>
    <row r="2937" spans="1:18" x14ac:dyDescent="0.25">
      <c r="A2937" s="3">
        <v>45614</v>
      </c>
      <c r="B2937">
        <v>4000</v>
      </c>
      <c r="C2937">
        <v>500</v>
      </c>
      <c r="D2937">
        <v>100</v>
      </c>
      <c r="E2937">
        <v>0</v>
      </c>
      <c r="F2937">
        <v>13000</v>
      </c>
      <c r="G2937">
        <v>1000</v>
      </c>
      <c r="H2937">
        <v>2000</v>
      </c>
      <c r="I2937">
        <v>400</v>
      </c>
      <c r="J2937">
        <v>10</v>
      </c>
      <c r="K2937">
        <v>10</v>
      </c>
      <c r="L2937">
        <v>100</v>
      </c>
      <c r="M2937">
        <v>1800</v>
      </c>
      <c r="N2937">
        <v>25203</v>
      </c>
      <c r="O2937">
        <v>100000</v>
      </c>
      <c r="P2937">
        <v>0</v>
      </c>
      <c r="Q2937">
        <v>0</v>
      </c>
      <c r="R2937">
        <v>0</v>
      </c>
    </row>
    <row r="2938" spans="1:18" x14ac:dyDescent="0.25">
      <c r="A2938" s="3">
        <v>45615</v>
      </c>
      <c r="B2938">
        <v>4000</v>
      </c>
      <c r="C2938">
        <v>500</v>
      </c>
      <c r="D2938">
        <v>100</v>
      </c>
      <c r="E2938">
        <v>0</v>
      </c>
      <c r="F2938">
        <v>13000</v>
      </c>
      <c r="G2938">
        <v>1000</v>
      </c>
      <c r="H2938">
        <v>2000</v>
      </c>
      <c r="I2938">
        <v>400</v>
      </c>
      <c r="J2938">
        <v>10</v>
      </c>
      <c r="K2938">
        <v>10</v>
      </c>
      <c r="L2938">
        <v>100</v>
      </c>
      <c r="M2938">
        <v>1800</v>
      </c>
      <c r="N2938">
        <v>25203</v>
      </c>
      <c r="O2938">
        <v>100000</v>
      </c>
      <c r="P2938">
        <v>0</v>
      </c>
      <c r="Q2938">
        <v>0</v>
      </c>
      <c r="R2938">
        <v>0</v>
      </c>
    </row>
    <row r="2939" spans="1:18" x14ac:dyDescent="0.25">
      <c r="A2939" s="3">
        <v>45616</v>
      </c>
      <c r="B2939">
        <v>4000</v>
      </c>
      <c r="C2939">
        <v>500</v>
      </c>
      <c r="D2939">
        <v>100</v>
      </c>
      <c r="E2939">
        <v>0</v>
      </c>
      <c r="F2939">
        <v>13000</v>
      </c>
      <c r="G2939">
        <v>1000</v>
      </c>
      <c r="H2939">
        <v>2000</v>
      </c>
      <c r="I2939">
        <v>400</v>
      </c>
      <c r="J2939">
        <v>10</v>
      </c>
      <c r="K2939">
        <v>10</v>
      </c>
      <c r="L2939">
        <v>100</v>
      </c>
      <c r="M2939">
        <v>1800</v>
      </c>
      <c r="N2939">
        <v>25203</v>
      </c>
      <c r="O2939">
        <v>100000</v>
      </c>
      <c r="P2939">
        <v>0</v>
      </c>
      <c r="Q2939">
        <v>0</v>
      </c>
      <c r="R2939">
        <v>0</v>
      </c>
    </row>
    <row r="2940" spans="1:18" x14ac:dyDescent="0.25">
      <c r="A2940" s="3">
        <v>45617</v>
      </c>
      <c r="B2940">
        <v>4000</v>
      </c>
      <c r="C2940">
        <v>500</v>
      </c>
      <c r="D2940">
        <v>100</v>
      </c>
      <c r="E2940">
        <v>0</v>
      </c>
      <c r="F2940">
        <v>13000</v>
      </c>
      <c r="G2940">
        <v>1000</v>
      </c>
      <c r="H2940">
        <v>2000</v>
      </c>
      <c r="I2940">
        <v>400</v>
      </c>
      <c r="J2940">
        <v>10</v>
      </c>
      <c r="K2940">
        <v>10</v>
      </c>
      <c r="L2940">
        <v>100</v>
      </c>
      <c r="M2940">
        <v>1800</v>
      </c>
      <c r="N2940">
        <v>25203</v>
      </c>
      <c r="O2940">
        <v>100000</v>
      </c>
      <c r="P2940">
        <v>0</v>
      </c>
      <c r="Q2940">
        <v>0</v>
      </c>
      <c r="R2940">
        <v>0</v>
      </c>
    </row>
    <row r="2941" spans="1:18" x14ac:dyDescent="0.25">
      <c r="A2941" s="3">
        <v>45618</v>
      </c>
      <c r="B2941">
        <v>4000</v>
      </c>
      <c r="C2941">
        <v>500</v>
      </c>
      <c r="D2941">
        <v>100</v>
      </c>
      <c r="E2941">
        <v>0</v>
      </c>
      <c r="F2941">
        <v>13000</v>
      </c>
      <c r="G2941">
        <v>1000</v>
      </c>
      <c r="H2941">
        <v>2000</v>
      </c>
      <c r="I2941">
        <v>400</v>
      </c>
      <c r="J2941">
        <v>10</v>
      </c>
      <c r="K2941">
        <v>10</v>
      </c>
      <c r="L2941">
        <v>100</v>
      </c>
      <c r="M2941">
        <v>1800</v>
      </c>
      <c r="N2941">
        <v>25203</v>
      </c>
      <c r="O2941">
        <v>100000</v>
      </c>
      <c r="P2941">
        <v>0</v>
      </c>
      <c r="Q2941">
        <v>0</v>
      </c>
      <c r="R2941">
        <v>0</v>
      </c>
    </row>
    <row r="2942" spans="1:18" x14ac:dyDescent="0.25">
      <c r="A2942" s="3">
        <v>45621</v>
      </c>
      <c r="B2942">
        <v>4000</v>
      </c>
      <c r="C2942">
        <v>500</v>
      </c>
      <c r="D2942">
        <v>100</v>
      </c>
      <c r="E2942">
        <v>0</v>
      </c>
      <c r="F2942">
        <v>13000</v>
      </c>
      <c r="G2942">
        <v>1000</v>
      </c>
      <c r="H2942">
        <v>2000</v>
      </c>
      <c r="I2942">
        <v>400</v>
      </c>
      <c r="J2942">
        <v>10</v>
      </c>
      <c r="K2942">
        <v>10</v>
      </c>
      <c r="L2942">
        <v>100</v>
      </c>
      <c r="M2942">
        <v>1800</v>
      </c>
      <c r="N2942">
        <v>25203</v>
      </c>
      <c r="O2942">
        <v>100000</v>
      </c>
      <c r="P2942">
        <v>0</v>
      </c>
      <c r="Q2942">
        <v>0</v>
      </c>
      <c r="R2942">
        <v>0</v>
      </c>
    </row>
    <row r="2943" spans="1:18" x14ac:dyDescent="0.25">
      <c r="A2943" s="3">
        <v>45622</v>
      </c>
      <c r="B2943">
        <v>4000</v>
      </c>
      <c r="C2943">
        <v>500</v>
      </c>
      <c r="D2943">
        <v>100</v>
      </c>
      <c r="E2943">
        <v>0</v>
      </c>
      <c r="F2943">
        <v>13000</v>
      </c>
      <c r="G2943">
        <v>1000</v>
      </c>
      <c r="H2943">
        <v>2000</v>
      </c>
      <c r="I2943">
        <v>400</v>
      </c>
      <c r="J2943">
        <v>10</v>
      </c>
      <c r="K2943">
        <v>10</v>
      </c>
      <c r="L2943">
        <v>100</v>
      </c>
      <c r="M2943">
        <v>1800</v>
      </c>
      <c r="N2943">
        <v>25203</v>
      </c>
      <c r="O2943">
        <v>100000</v>
      </c>
      <c r="P2943">
        <v>0</v>
      </c>
      <c r="Q2943">
        <v>0</v>
      </c>
      <c r="R2943">
        <v>0</v>
      </c>
    </row>
    <row r="2944" spans="1:18" x14ac:dyDescent="0.25">
      <c r="A2944" s="3">
        <v>45623</v>
      </c>
      <c r="B2944">
        <v>4000</v>
      </c>
      <c r="C2944">
        <v>500</v>
      </c>
      <c r="D2944">
        <v>100</v>
      </c>
      <c r="E2944">
        <v>0</v>
      </c>
      <c r="F2944">
        <v>13000</v>
      </c>
      <c r="G2944">
        <v>1000</v>
      </c>
      <c r="H2944">
        <v>2000</v>
      </c>
      <c r="I2944">
        <v>400</v>
      </c>
      <c r="J2944">
        <v>10</v>
      </c>
      <c r="K2944">
        <v>10</v>
      </c>
      <c r="L2944">
        <v>100</v>
      </c>
      <c r="M2944">
        <v>1800</v>
      </c>
      <c r="N2944">
        <v>25203</v>
      </c>
      <c r="O2944">
        <v>100000</v>
      </c>
      <c r="P2944">
        <v>0</v>
      </c>
      <c r="Q2944">
        <v>0</v>
      </c>
      <c r="R2944">
        <v>0</v>
      </c>
    </row>
    <row r="2945" spans="1:18" x14ac:dyDescent="0.25">
      <c r="A2945" s="3">
        <v>45624</v>
      </c>
      <c r="B2945">
        <v>4000</v>
      </c>
      <c r="C2945">
        <v>500</v>
      </c>
      <c r="D2945">
        <v>100</v>
      </c>
      <c r="E2945">
        <v>0</v>
      </c>
      <c r="F2945">
        <v>13000</v>
      </c>
      <c r="G2945">
        <v>1000</v>
      </c>
      <c r="H2945">
        <v>2000</v>
      </c>
      <c r="I2945">
        <v>400</v>
      </c>
      <c r="J2945">
        <v>10</v>
      </c>
      <c r="K2945">
        <v>10</v>
      </c>
      <c r="L2945">
        <v>100</v>
      </c>
      <c r="M2945">
        <v>1800</v>
      </c>
      <c r="N2945">
        <v>25203</v>
      </c>
      <c r="O2945">
        <v>100000</v>
      </c>
      <c r="P2945">
        <v>0</v>
      </c>
      <c r="Q2945">
        <v>0</v>
      </c>
      <c r="R2945">
        <v>0</v>
      </c>
    </row>
    <row r="2946" spans="1:18" x14ac:dyDescent="0.25">
      <c r="A2946" s="3">
        <v>45625</v>
      </c>
      <c r="B2946">
        <v>4000</v>
      </c>
      <c r="C2946">
        <v>500</v>
      </c>
      <c r="D2946">
        <v>100</v>
      </c>
      <c r="E2946">
        <v>0</v>
      </c>
      <c r="F2946">
        <v>13000</v>
      </c>
      <c r="G2946">
        <v>1000</v>
      </c>
      <c r="H2946">
        <v>2000</v>
      </c>
      <c r="I2946">
        <v>400</v>
      </c>
      <c r="J2946">
        <v>10</v>
      </c>
      <c r="K2946">
        <v>10</v>
      </c>
      <c r="L2946">
        <v>100</v>
      </c>
      <c r="M2946">
        <v>1800</v>
      </c>
      <c r="N2946">
        <v>25203</v>
      </c>
      <c r="O2946">
        <v>100000</v>
      </c>
      <c r="P2946">
        <v>0</v>
      </c>
      <c r="Q2946">
        <v>0</v>
      </c>
      <c r="R2946">
        <v>0</v>
      </c>
    </row>
    <row r="2947" spans="1:18" x14ac:dyDescent="0.25">
      <c r="A2947" s="3">
        <v>45628</v>
      </c>
      <c r="B2947">
        <v>4000</v>
      </c>
      <c r="C2947">
        <v>500</v>
      </c>
      <c r="D2947">
        <v>100</v>
      </c>
      <c r="E2947">
        <v>0</v>
      </c>
      <c r="F2947">
        <v>13000</v>
      </c>
      <c r="G2947">
        <v>1000</v>
      </c>
      <c r="H2947">
        <v>2000</v>
      </c>
      <c r="I2947">
        <v>400</v>
      </c>
      <c r="J2947">
        <v>10</v>
      </c>
      <c r="K2947">
        <v>10</v>
      </c>
      <c r="L2947">
        <v>100</v>
      </c>
      <c r="M2947">
        <v>1800</v>
      </c>
      <c r="N2947">
        <v>25203</v>
      </c>
      <c r="O2947">
        <v>100000</v>
      </c>
      <c r="P2947">
        <v>0</v>
      </c>
      <c r="Q2947">
        <v>0</v>
      </c>
      <c r="R2947">
        <v>0</v>
      </c>
    </row>
    <row r="2948" spans="1:18" x14ac:dyDescent="0.25">
      <c r="A2948" s="3">
        <v>45629</v>
      </c>
      <c r="B2948">
        <v>4000</v>
      </c>
      <c r="C2948">
        <v>500</v>
      </c>
      <c r="D2948">
        <v>100</v>
      </c>
      <c r="E2948">
        <v>0</v>
      </c>
      <c r="F2948">
        <v>13000</v>
      </c>
      <c r="G2948">
        <v>1000</v>
      </c>
      <c r="H2948">
        <v>2000</v>
      </c>
      <c r="I2948">
        <v>400</v>
      </c>
      <c r="J2948">
        <v>10</v>
      </c>
      <c r="K2948">
        <v>10</v>
      </c>
      <c r="L2948">
        <v>100</v>
      </c>
      <c r="M2948">
        <v>1800</v>
      </c>
      <c r="N2948">
        <v>25203</v>
      </c>
      <c r="O2948">
        <v>100000</v>
      </c>
      <c r="P2948">
        <v>0</v>
      </c>
      <c r="Q2948">
        <v>0</v>
      </c>
      <c r="R2948">
        <v>0</v>
      </c>
    </row>
    <row r="2949" spans="1:18" x14ac:dyDescent="0.25">
      <c r="A2949" s="3">
        <v>45630</v>
      </c>
      <c r="B2949">
        <v>4000</v>
      </c>
      <c r="C2949">
        <v>500</v>
      </c>
      <c r="D2949">
        <v>100</v>
      </c>
      <c r="E2949">
        <v>0</v>
      </c>
      <c r="F2949">
        <v>13000</v>
      </c>
      <c r="G2949">
        <v>1000</v>
      </c>
      <c r="H2949">
        <v>2000</v>
      </c>
      <c r="I2949">
        <v>400</v>
      </c>
      <c r="J2949">
        <v>10</v>
      </c>
      <c r="K2949">
        <v>10</v>
      </c>
      <c r="L2949">
        <v>100</v>
      </c>
      <c r="M2949">
        <v>1800</v>
      </c>
      <c r="N2949">
        <v>25203</v>
      </c>
      <c r="O2949">
        <v>100000</v>
      </c>
      <c r="P2949">
        <v>0</v>
      </c>
      <c r="Q2949">
        <v>0</v>
      </c>
      <c r="R2949">
        <v>0</v>
      </c>
    </row>
    <row r="2950" spans="1:18" x14ac:dyDescent="0.25">
      <c r="A2950" s="3">
        <v>45631</v>
      </c>
      <c r="B2950">
        <v>4000</v>
      </c>
      <c r="C2950">
        <v>500</v>
      </c>
      <c r="D2950">
        <v>100</v>
      </c>
      <c r="E2950">
        <v>0</v>
      </c>
      <c r="F2950">
        <v>13000</v>
      </c>
      <c r="G2950">
        <v>1000</v>
      </c>
      <c r="H2950">
        <v>2000</v>
      </c>
      <c r="I2950">
        <v>400</v>
      </c>
      <c r="J2950">
        <v>10</v>
      </c>
      <c r="K2950">
        <v>10</v>
      </c>
      <c r="L2950">
        <v>100</v>
      </c>
      <c r="M2950">
        <v>1800</v>
      </c>
      <c r="N2950">
        <v>25203</v>
      </c>
      <c r="O2950">
        <v>100000</v>
      </c>
      <c r="P2950">
        <v>0</v>
      </c>
      <c r="Q2950">
        <v>0</v>
      </c>
      <c r="R2950">
        <v>0</v>
      </c>
    </row>
    <row r="2951" spans="1:18" x14ac:dyDescent="0.25">
      <c r="A2951" s="3">
        <v>45632</v>
      </c>
      <c r="B2951">
        <v>4000</v>
      </c>
      <c r="C2951">
        <v>500</v>
      </c>
      <c r="D2951">
        <v>100</v>
      </c>
      <c r="E2951">
        <v>0</v>
      </c>
      <c r="F2951">
        <v>13000</v>
      </c>
      <c r="G2951">
        <v>1000</v>
      </c>
      <c r="H2951">
        <v>2000</v>
      </c>
      <c r="I2951">
        <v>400</v>
      </c>
      <c r="J2951">
        <v>10</v>
      </c>
      <c r="K2951">
        <v>10</v>
      </c>
      <c r="L2951">
        <v>100</v>
      </c>
      <c r="M2951">
        <v>1800</v>
      </c>
      <c r="N2951">
        <v>25203</v>
      </c>
      <c r="O2951">
        <v>100000</v>
      </c>
      <c r="P2951">
        <v>0</v>
      </c>
      <c r="Q2951">
        <v>0</v>
      </c>
      <c r="R2951">
        <v>0</v>
      </c>
    </row>
    <row r="2952" spans="1:18" x14ac:dyDescent="0.25">
      <c r="A2952" s="3">
        <v>45635</v>
      </c>
      <c r="B2952">
        <v>4000</v>
      </c>
      <c r="C2952">
        <v>500</v>
      </c>
      <c r="D2952">
        <v>100</v>
      </c>
      <c r="E2952">
        <v>0</v>
      </c>
      <c r="F2952">
        <v>13000</v>
      </c>
      <c r="G2952">
        <v>1000</v>
      </c>
      <c r="H2952">
        <v>2000</v>
      </c>
      <c r="I2952">
        <v>400</v>
      </c>
      <c r="J2952">
        <v>10</v>
      </c>
      <c r="K2952">
        <v>10</v>
      </c>
      <c r="L2952">
        <v>100</v>
      </c>
      <c r="M2952">
        <v>1800</v>
      </c>
      <c r="N2952">
        <v>25203</v>
      </c>
      <c r="O2952">
        <v>100000</v>
      </c>
      <c r="P2952">
        <v>0</v>
      </c>
      <c r="Q2952">
        <v>0</v>
      </c>
      <c r="R2952">
        <v>0</v>
      </c>
    </row>
    <row r="2953" spans="1:18" x14ac:dyDescent="0.25">
      <c r="A2953" s="3">
        <v>45636</v>
      </c>
      <c r="B2953">
        <v>4000</v>
      </c>
      <c r="C2953">
        <v>500</v>
      </c>
      <c r="D2953">
        <v>100</v>
      </c>
      <c r="E2953">
        <v>0</v>
      </c>
      <c r="F2953">
        <v>13000</v>
      </c>
      <c r="G2953">
        <v>1000</v>
      </c>
      <c r="H2953">
        <v>2000</v>
      </c>
      <c r="I2953">
        <v>400</v>
      </c>
      <c r="J2953">
        <v>10</v>
      </c>
      <c r="K2953">
        <v>10</v>
      </c>
      <c r="L2953">
        <v>100</v>
      </c>
      <c r="M2953">
        <v>1800</v>
      </c>
      <c r="N2953">
        <v>25203</v>
      </c>
      <c r="O2953">
        <v>100000</v>
      </c>
      <c r="P2953">
        <v>0</v>
      </c>
      <c r="Q2953">
        <v>0</v>
      </c>
      <c r="R2953">
        <v>0</v>
      </c>
    </row>
    <row r="2954" spans="1:18" x14ac:dyDescent="0.25">
      <c r="A2954" s="3">
        <v>45637</v>
      </c>
      <c r="B2954">
        <v>4000</v>
      </c>
      <c r="C2954">
        <v>500</v>
      </c>
      <c r="D2954">
        <v>100</v>
      </c>
      <c r="E2954">
        <v>0</v>
      </c>
      <c r="F2954">
        <v>13000</v>
      </c>
      <c r="G2954">
        <v>1000</v>
      </c>
      <c r="H2954">
        <v>2000</v>
      </c>
      <c r="I2954">
        <v>400</v>
      </c>
      <c r="J2954">
        <v>10</v>
      </c>
      <c r="K2954">
        <v>10</v>
      </c>
      <c r="L2954">
        <v>100</v>
      </c>
      <c r="M2954">
        <v>1800</v>
      </c>
      <c r="N2954">
        <v>25203</v>
      </c>
      <c r="O2954">
        <v>100000</v>
      </c>
      <c r="P2954">
        <v>0</v>
      </c>
      <c r="Q2954">
        <v>0</v>
      </c>
      <c r="R2954">
        <v>0</v>
      </c>
    </row>
    <row r="2955" spans="1:18" x14ac:dyDescent="0.25">
      <c r="A2955" s="3">
        <v>45638</v>
      </c>
      <c r="B2955">
        <v>4000</v>
      </c>
      <c r="C2955">
        <v>500</v>
      </c>
      <c r="D2955">
        <v>100</v>
      </c>
      <c r="E2955">
        <v>0</v>
      </c>
      <c r="F2955">
        <v>13000</v>
      </c>
      <c r="G2955">
        <v>1000</v>
      </c>
      <c r="H2955">
        <v>2000</v>
      </c>
      <c r="I2955">
        <v>400</v>
      </c>
      <c r="J2955">
        <v>10</v>
      </c>
      <c r="K2955">
        <v>10</v>
      </c>
      <c r="L2955">
        <v>100</v>
      </c>
      <c r="M2955">
        <v>1800</v>
      </c>
      <c r="N2955">
        <v>25203</v>
      </c>
      <c r="O2955">
        <v>100000</v>
      </c>
      <c r="P2955">
        <v>0</v>
      </c>
      <c r="Q2955">
        <v>0</v>
      </c>
      <c r="R2955">
        <v>0</v>
      </c>
    </row>
    <row r="2956" spans="1:18" x14ac:dyDescent="0.25">
      <c r="A2956" s="3">
        <v>45639</v>
      </c>
      <c r="B2956">
        <v>4000</v>
      </c>
      <c r="C2956">
        <v>500</v>
      </c>
      <c r="D2956">
        <v>100</v>
      </c>
      <c r="E2956">
        <v>0</v>
      </c>
      <c r="F2956">
        <v>13000</v>
      </c>
      <c r="G2956">
        <v>1000</v>
      </c>
      <c r="H2956">
        <v>2000</v>
      </c>
      <c r="I2956">
        <v>400</v>
      </c>
      <c r="J2956">
        <v>10</v>
      </c>
      <c r="K2956">
        <v>10</v>
      </c>
      <c r="L2956">
        <v>100</v>
      </c>
      <c r="M2956">
        <v>1800</v>
      </c>
      <c r="N2956">
        <v>25203</v>
      </c>
      <c r="O2956">
        <v>100000</v>
      </c>
      <c r="P2956">
        <v>0</v>
      </c>
      <c r="Q2956">
        <v>0</v>
      </c>
      <c r="R2956">
        <v>0</v>
      </c>
    </row>
    <row r="2957" spans="1:18" x14ac:dyDescent="0.25">
      <c r="A2957" s="3">
        <v>45642</v>
      </c>
      <c r="B2957">
        <v>4000</v>
      </c>
      <c r="C2957">
        <v>500</v>
      </c>
      <c r="D2957">
        <v>100</v>
      </c>
      <c r="E2957">
        <v>0</v>
      </c>
      <c r="F2957">
        <v>13000</v>
      </c>
      <c r="G2957">
        <v>1000</v>
      </c>
      <c r="H2957">
        <v>2000</v>
      </c>
      <c r="I2957">
        <v>400</v>
      </c>
      <c r="J2957">
        <v>10</v>
      </c>
      <c r="K2957">
        <v>10</v>
      </c>
      <c r="L2957">
        <v>100</v>
      </c>
      <c r="M2957">
        <v>1800</v>
      </c>
      <c r="N2957">
        <v>25203</v>
      </c>
      <c r="O2957">
        <v>100000</v>
      </c>
      <c r="P2957">
        <v>0</v>
      </c>
      <c r="Q2957">
        <v>0</v>
      </c>
      <c r="R2957">
        <v>0</v>
      </c>
    </row>
    <row r="2958" spans="1:18" x14ac:dyDescent="0.25">
      <c r="A2958" s="3">
        <v>45643</v>
      </c>
      <c r="B2958">
        <v>4000</v>
      </c>
      <c r="C2958">
        <v>500</v>
      </c>
      <c r="D2958">
        <v>100</v>
      </c>
      <c r="E2958">
        <v>0</v>
      </c>
      <c r="F2958">
        <v>13000</v>
      </c>
      <c r="G2958">
        <v>1000</v>
      </c>
      <c r="H2958">
        <v>2000</v>
      </c>
      <c r="I2958">
        <v>400</v>
      </c>
      <c r="J2958">
        <v>10</v>
      </c>
      <c r="K2958">
        <v>10</v>
      </c>
      <c r="L2958">
        <v>100</v>
      </c>
      <c r="M2958">
        <v>1800</v>
      </c>
      <c r="N2958">
        <v>25203</v>
      </c>
      <c r="O2958">
        <v>100000</v>
      </c>
      <c r="P2958">
        <v>0</v>
      </c>
      <c r="Q2958">
        <v>0</v>
      </c>
      <c r="R2958">
        <v>0</v>
      </c>
    </row>
    <row r="2959" spans="1:18" x14ac:dyDescent="0.25">
      <c r="A2959" s="3">
        <v>45644</v>
      </c>
      <c r="B2959">
        <v>4000</v>
      </c>
      <c r="C2959">
        <v>500</v>
      </c>
      <c r="D2959">
        <v>100</v>
      </c>
      <c r="E2959">
        <v>0</v>
      </c>
      <c r="F2959">
        <v>13000</v>
      </c>
      <c r="G2959">
        <v>1000</v>
      </c>
      <c r="H2959">
        <v>2000</v>
      </c>
      <c r="I2959">
        <v>400</v>
      </c>
      <c r="J2959">
        <v>10</v>
      </c>
      <c r="K2959">
        <v>10</v>
      </c>
      <c r="L2959">
        <v>100</v>
      </c>
      <c r="M2959">
        <v>1800</v>
      </c>
      <c r="N2959">
        <v>25203</v>
      </c>
      <c r="O2959">
        <v>100000</v>
      </c>
      <c r="P2959">
        <v>0</v>
      </c>
      <c r="Q2959">
        <v>0</v>
      </c>
      <c r="R2959">
        <v>0</v>
      </c>
    </row>
    <row r="2960" spans="1:18" x14ac:dyDescent="0.25">
      <c r="A2960" s="3">
        <v>45645</v>
      </c>
      <c r="B2960">
        <v>4000</v>
      </c>
      <c r="C2960">
        <v>500</v>
      </c>
      <c r="D2960">
        <v>100</v>
      </c>
      <c r="E2960">
        <v>0</v>
      </c>
      <c r="F2960">
        <v>13000</v>
      </c>
      <c r="G2960">
        <v>1000</v>
      </c>
      <c r="H2960">
        <v>2000</v>
      </c>
      <c r="I2960">
        <v>400</v>
      </c>
      <c r="J2960">
        <v>10</v>
      </c>
      <c r="K2960">
        <v>10</v>
      </c>
      <c r="L2960">
        <v>100</v>
      </c>
      <c r="M2960">
        <v>1800</v>
      </c>
      <c r="N2960">
        <v>25203</v>
      </c>
      <c r="O2960">
        <v>100000</v>
      </c>
      <c r="P2960">
        <v>0</v>
      </c>
      <c r="Q2960">
        <v>0</v>
      </c>
      <c r="R2960">
        <v>0</v>
      </c>
    </row>
    <row r="2961" spans="1:18" x14ac:dyDescent="0.25">
      <c r="A2961" s="3">
        <v>45646</v>
      </c>
      <c r="B2961">
        <v>4000</v>
      </c>
      <c r="C2961">
        <v>500</v>
      </c>
      <c r="D2961">
        <v>100</v>
      </c>
      <c r="E2961">
        <v>0</v>
      </c>
      <c r="F2961">
        <v>13000</v>
      </c>
      <c r="G2961">
        <v>1000</v>
      </c>
      <c r="H2961">
        <v>2000</v>
      </c>
      <c r="I2961">
        <v>400</v>
      </c>
      <c r="J2961">
        <v>10</v>
      </c>
      <c r="K2961">
        <v>10</v>
      </c>
      <c r="L2961">
        <v>100</v>
      </c>
      <c r="M2961">
        <v>1800</v>
      </c>
      <c r="N2961">
        <v>25203</v>
      </c>
      <c r="O2961">
        <v>100000</v>
      </c>
      <c r="P2961">
        <v>0</v>
      </c>
      <c r="Q2961">
        <v>0</v>
      </c>
      <c r="R2961">
        <v>0</v>
      </c>
    </row>
    <row r="2962" spans="1:18" x14ac:dyDescent="0.25">
      <c r="A2962" s="3">
        <v>45649</v>
      </c>
      <c r="B2962">
        <v>4000</v>
      </c>
      <c r="C2962">
        <v>500</v>
      </c>
      <c r="D2962">
        <v>100</v>
      </c>
      <c r="E2962">
        <v>0</v>
      </c>
      <c r="F2962">
        <v>13000</v>
      </c>
      <c r="G2962">
        <v>1000</v>
      </c>
      <c r="H2962">
        <v>2000</v>
      </c>
      <c r="I2962">
        <v>400</v>
      </c>
      <c r="J2962">
        <v>10</v>
      </c>
      <c r="K2962">
        <v>10</v>
      </c>
      <c r="L2962">
        <v>100</v>
      </c>
      <c r="M2962">
        <v>1800</v>
      </c>
      <c r="N2962">
        <v>25203</v>
      </c>
      <c r="O2962">
        <v>100000</v>
      </c>
      <c r="P2962">
        <v>0</v>
      </c>
      <c r="Q2962">
        <v>0</v>
      </c>
      <c r="R2962">
        <v>0</v>
      </c>
    </row>
    <row r="2963" spans="1:18" x14ac:dyDescent="0.25">
      <c r="A2963" s="3">
        <v>45650</v>
      </c>
      <c r="B2963">
        <v>4000</v>
      </c>
      <c r="C2963">
        <v>500</v>
      </c>
      <c r="D2963">
        <v>100</v>
      </c>
      <c r="E2963">
        <v>0</v>
      </c>
      <c r="F2963">
        <v>13000</v>
      </c>
      <c r="G2963">
        <v>1000</v>
      </c>
      <c r="H2963">
        <v>2000</v>
      </c>
      <c r="I2963">
        <v>400</v>
      </c>
      <c r="J2963">
        <v>10</v>
      </c>
      <c r="K2963">
        <v>10</v>
      </c>
      <c r="L2963">
        <v>100</v>
      </c>
      <c r="M2963">
        <v>1800</v>
      </c>
      <c r="N2963">
        <v>25203</v>
      </c>
      <c r="O2963">
        <v>100000</v>
      </c>
      <c r="P2963">
        <v>0</v>
      </c>
      <c r="Q2963">
        <v>0</v>
      </c>
      <c r="R2963">
        <v>0</v>
      </c>
    </row>
    <row r="2964" spans="1:18" x14ac:dyDescent="0.25">
      <c r="A2964" s="3">
        <v>45651</v>
      </c>
      <c r="B2964">
        <v>4000</v>
      </c>
      <c r="C2964">
        <v>500</v>
      </c>
      <c r="D2964">
        <v>100</v>
      </c>
      <c r="E2964">
        <v>0</v>
      </c>
      <c r="F2964">
        <v>13000</v>
      </c>
      <c r="G2964">
        <v>1000</v>
      </c>
      <c r="H2964">
        <v>2000</v>
      </c>
      <c r="I2964">
        <v>400</v>
      </c>
      <c r="J2964">
        <v>10</v>
      </c>
      <c r="K2964">
        <v>10</v>
      </c>
      <c r="L2964">
        <v>100</v>
      </c>
      <c r="M2964">
        <v>1800</v>
      </c>
      <c r="N2964">
        <v>25203</v>
      </c>
      <c r="O2964">
        <v>100000</v>
      </c>
      <c r="P2964">
        <v>0</v>
      </c>
      <c r="Q2964">
        <v>0</v>
      </c>
      <c r="R2964">
        <v>0</v>
      </c>
    </row>
    <row r="2965" spans="1:18" x14ac:dyDescent="0.25">
      <c r="A2965" s="3">
        <v>45652</v>
      </c>
      <c r="B2965">
        <v>4000</v>
      </c>
      <c r="C2965">
        <v>500</v>
      </c>
      <c r="D2965">
        <v>100</v>
      </c>
      <c r="E2965">
        <v>0</v>
      </c>
      <c r="F2965">
        <v>13000</v>
      </c>
      <c r="G2965">
        <v>1000</v>
      </c>
      <c r="H2965">
        <v>2000</v>
      </c>
      <c r="I2965">
        <v>400</v>
      </c>
      <c r="J2965">
        <v>10</v>
      </c>
      <c r="K2965">
        <v>10</v>
      </c>
      <c r="L2965">
        <v>100</v>
      </c>
      <c r="M2965">
        <v>1800</v>
      </c>
      <c r="N2965">
        <v>25203</v>
      </c>
      <c r="O2965">
        <v>100000</v>
      </c>
      <c r="P2965">
        <v>0</v>
      </c>
      <c r="Q2965">
        <v>0</v>
      </c>
      <c r="R2965">
        <v>0</v>
      </c>
    </row>
    <row r="2966" spans="1:18" x14ac:dyDescent="0.25">
      <c r="A2966" s="3">
        <v>45653</v>
      </c>
      <c r="B2966">
        <v>4000</v>
      </c>
      <c r="C2966">
        <v>500</v>
      </c>
      <c r="D2966">
        <v>100</v>
      </c>
      <c r="E2966">
        <v>0</v>
      </c>
      <c r="F2966">
        <v>13000</v>
      </c>
      <c r="G2966">
        <v>1000</v>
      </c>
      <c r="H2966">
        <v>2000</v>
      </c>
      <c r="I2966">
        <v>400</v>
      </c>
      <c r="J2966">
        <v>10</v>
      </c>
      <c r="K2966">
        <v>10</v>
      </c>
      <c r="L2966">
        <v>100</v>
      </c>
      <c r="M2966">
        <v>1800</v>
      </c>
      <c r="N2966">
        <v>25203</v>
      </c>
      <c r="O2966">
        <v>100000</v>
      </c>
      <c r="P2966">
        <v>0</v>
      </c>
      <c r="Q2966">
        <v>0</v>
      </c>
      <c r="R2966">
        <v>0</v>
      </c>
    </row>
    <row r="2967" spans="1:18" x14ac:dyDescent="0.25">
      <c r="A2967" s="3">
        <v>45656</v>
      </c>
      <c r="B2967">
        <v>4000</v>
      </c>
      <c r="C2967">
        <v>500</v>
      </c>
      <c r="D2967">
        <v>100</v>
      </c>
      <c r="E2967">
        <v>0</v>
      </c>
      <c r="F2967">
        <v>13000</v>
      </c>
      <c r="G2967">
        <v>1000</v>
      </c>
      <c r="H2967">
        <v>2000</v>
      </c>
      <c r="I2967">
        <v>400</v>
      </c>
      <c r="J2967">
        <v>10</v>
      </c>
      <c r="K2967">
        <v>10</v>
      </c>
      <c r="L2967">
        <v>100</v>
      </c>
      <c r="M2967">
        <v>1800</v>
      </c>
      <c r="N2967">
        <v>25203</v>
      </c>
      <c r="O2967">
        <v>100000</v>
      </c>
      <c r="P2967">
        <v>0</v>
      </c>
      <c r="Q2967">
        <v>0</v>
      </c>
      <c r="R2967">
        <v>0</v>
      </c>
    </row>
    <row r="2968" spans="1:18" x14ac:dyDescent="0.25">
      <c r="A2968" s="3">
        <v>45657</v>
      </c>
      <c r="B2968">
        <v>4000</v>
      </c>
      <c r="C2968">
        <v>500</v>
      </c>
      <c r="D2968">
        <v>100</v>
      </c>
      <c r="E2968">
        <v>0</v>
      </c>
      <c r="F2968">
        <v>13000</v>
      </c>
      <c r="G2968">
        <v>1000</v>
      </c>
      <c r="H2968">
        <v>2000</v>
      </c>
      <c r="I2968">
        <v>400</v>
      </c>
      <c r="J2968">
        <v>10</v>
      </c>
      <c r="K2968">
        <v>10</v>
      </c>
      <c r="L2968">
        <v>100</v>
      </c>
      <c r="M2968">
        <v>1800</v>
      </c>
      <c r="N2968">
        <v>25203</v>
      </c>
      <c r="O2968">
        <v>100000</v>
      </c>
      <c r="P2968">
        <v>0</v>
      </c>
      <c r="Q2968">
        <v>0</v>
      </c>
      <c r="R2968">
        <v>0</v>
      </c>
    </row>
    <row r="2969" spans="1:18" x14ac:dyDescent="0.25">
      <c r="A2969" s="3">
        <v>45658</v>
      </c>
      <c r="B2969">
        <v>4000</v>
      </c>
      <c r="C2969">
        <v>500</v>
      </c>
      <c r="D2969">
        <v>100</v>
      </c>
      <c r="E2969">
        <v>0</v>
      </c>
      <c r="F2969">
        <v>13000</v>
      </c>
      <c r="G2969">
        <v>1000</v>
      </c>
      <c r="H2969">
        <v>2000</v>
      </c>
      <c r="I2969">
        <v>400</v>
      </c>
      <c r="J2969">
        <v>10</v>
      </c>
      <c r="K2969">
        <v>10</v>
      </c>
      <c r="L2969">
        <v>100</v>
      </c>
      <c r="M2969">
        <v>1800</v>
      </c>
      <c r="N2969">
        <v>25203</v>
      </c>
      <c r="O2969">
        <v>100000</v>
      </c>
      <c r="P2969">
        <v>0</v>
      </c>
      <c r="Q2969">
        <v>0</v>
      </c>
      <c r="R2969">
        <v>0</v>
      </c>
    </row>
    <row r="2970" spans="1:18" x14ac:dyDescent="0.25">
      <c r="A2970" s="3">
        <v>45659</v>
      </c>
      <c r="B2970">
        <v>4000</v>
      </c>
      <c r="C2970">
        <v>500</v>
      </c>
      <c r="D2970">
        <v>100</v>
      </c>
      <c r="E2970">
        <v>0</v>
      </c>
      <c r="F2970">
        <v>13000</v>
      </c>
      <c r="G2970">
        <v>1000</v>
      </c>
      <c r="H2970">
        <v>2000</v>
      </c>
      <c r="I2970">
        <v>400</v>
      </c>
      <c r="J2970">
        <v>10</v>
      </c>
      <c r="K2970">
        <v>10</v>
      </c>
      <c r="L2970">
        <v>100</v>
      </c>
      <c r="M2970">
        <v>1800</v>
      </c>
      <c r="N2970">
        <v>25203</v>
      </c>
      <c r="O2970">
        <v>100000</v>
      </c>
      <c r="P2970">
        <v>0</v>
      </c>
      <c r="Q2970">
        <v>0</v>
      </c>
      <c r="R2970">
        <v>0</v>
      </c>
    </row>
    <row r="2971" spans="1:18" x14ac:dyDescent="0.25">
      <c r="A2971" s="3">
        <v>45660</v>
      </c>
      <c r="B2971">
        <v>4000</v>
      </c>
      <c r="C2971">
        <v>500</v>
      </c>
      <c r="D2971">
        <v>100</v>
      </c>
      <c r="E2971">
        <v>0</v>
      </c>
      <c r="F2971">
        <v>13000</v>
      </c>
      <c r="G2971">
        <v>1000</v>
      </c>
      <c r="H2971">
        <v>2000</v>
      </c>
      <c r="I2971">
        <v>400</v>
      </c>
      <c r="J2971">
        <v>10</v>
      </c>
      <c r="K2971">
        <v>10</v>
      </c>
      <c r="L2971">
        <v>100</v>
      </c>
      <c r="M2971">
        <v>1800</v>
      </c>
      <c r="N2971">
        <v>25203</v>
      </c>
      <c r="O2971">
        <v>100000</v>
      </c>
      <c r="P2971">
        <v>0</v>
      </c>
      <c r="Q2971">
        <v>0</v>
      </c>
      <c r="R2971">
        <v>0</v>
      </c>
    </row>
    <row r="2972" spans="1:18" x14ac:dyDescent="0.25">
      <c r="A2972" s="3">
        <v>45663</v>
      </c>
      <c r="B2972">
        <v>4000</v>
      </c>
      <c r="C2972">
        <v>500</v>
      </c>
      <c r="D2972">
        <v>100</v>
      </c>
      <c r="E2972">
        <v>0</v>
      </c>
      <c r="F2972">
        <v>13000</v>
      </c>
      <c r="G2972">
        <v>1000</v>
      </c>
      <c r="H2972">
        <v>2000</v>
      </c>
      <c r="I2972">
        <v>400</v>
      </c>
      <c r="J2972">
        <v>10</v>
      </c>
      <c r="K2972">
        <v>10</v>
      </c>
      <c r="L2972">
        <v>100</v>
      </c>
      <c r="M2972">
        <v>1800</v>
      </c>
      <c r="N2972">
        <v>25203</v>
      </c>
      <c r="O2972">
        <v>100000</v>
      </c>
      <c r="P2972">
        <v>0</v>
      </c>
      <c r="Q2972">
        <v>0</v>
      </c>
      <c r="R2972">
        <v>0</v>
      </c>
    </row>
    <row r="2973" spans="1:18" x14ac:dyDescent="0.25">
      <c r="A2973" s="3">
        <v>45664</v>
      </c>
      <c r="B2973">
        <v>4000</v>
      </c>
      <c r="C2973">
        <v>500</v>
      </c>
      <c r="D2973">
        <v>100</v>
      </c>
      <c r="E2973">
        <v>0</v>
      </c>
      <c r="F2973">
        <v>13000</v>
      </c>
      <c r="G2973">
        <v>1000</v>
      </c>
      <c r="H2973">
        <v>2000</v>
      </c>
      <c r="I2973">
        <v>400</v>
      </c>
      <c r="J2973">
        <v>10</v>
      </c>
      <c r="K2973">
        <v>10</v>
      </c>
      <c r="L2973">
        <v>100</v>
      </c>
      <c r="M2973">
        <v>1800</v>
      </c>
      <c r="N2973">
        <v>25203</v>
      </c>
      <c r="O2973">
        <v>100000</v>
      </c>
      <c r="P2973">
        <v>0</v>
      </c>
      <c r="Q2973">
        <v>0</v>
      </c>
      <c r="R2973">
        <v>0</v>
      </c>
    </row>
    <row r="2974" spans="1:18" x14ac:dyDescent="0.25">
      <c r="A2974" s="3">
        <v>45665</v>
      </c>
      <c r="B2974">
        <v>4000</v>
      </c>
      <c r="C2974">
        <v>500</v>
      </c>
      <c r="D2974">
        <v>100</v>
      </c>
      <c r="E2974">
        <v>0</v>
      </c>
      <c r="F2974">
        <v>13000</v>
      </c>
      <c r="G2974">
        <v>1000</v>
      </c>
      <c r="H2974">
        <v>2000</v>
      </c>
      <c r="I2974">
        <v>400</v>
      </c>
      <c r="J2974">
        <v>10</v>
      </c>
      <c r="K2974">
        <v>10</v>
      </c>
      <c r="L2974">
        <v>100</v>
      </c>
      <c r="M2974">
        <v>1800</v>
      </c>
      <c r="N2974">
        <v>25203</v>
      </c>
      <c r="O2974">
        <v>100000</v>
      </c>
      <c r="P2974">
        <v>0</v>
      </c>
      <c r="Q2974">
        <v>0</v>
      </c>
      <c r="R2974">
        <v>0</v>
      </c>
    </row>
    <row r="2975" spans="1:18" x14ac:dyDescent="0.25">
      <c r="A2975" s="3">
        <v>45666</v>
      </c>
      <c r="B2975">
        <v>4000</v>
      </c>
      <c r="C2975">
        <v>500</v>
      </c>
      <c r="D2975">
        <v>100</v>
      </c>
      <c r="E2975">
        <v>0</v>
      </c>
      <c r="F2975">
        <v>13000</v>
      </c>
      <c r="G2975">
        <v>1000</v>
      </c>
      <c r="H2975">
        <v>2000</v>
      </c>
      <c r="I2975">
        <v>400</v>
      </c>
      <c r="J2975">
        <v>10</v>
      </c>
      <c r="K2975">
        <v>10</v>
      </c>
      <c r="L2975">
        <v>100</v>
      </c>
      <c r="M2975">
        <v>1800</v>
      </c>
      <c r="N2975">
        <v>25203</v>
      </c>
      <c r="O2975">
        <v>100000</v>
      </c>
      <c r="P2975">
        <v>0</v>
      </c>
      <c r="Q2975">
        <v>0</v>
      </c>
      <c r="R2975">
        <v>0</v>
      </c>
    </row>
    <row r="2976" spans="1:18" x14ac:dyDescent="0.25">
      <c r="A2976" s="3">
        <v>45667</v>
      </c>
      <c r="B2976">
        <v>4000</v>
      </c>
      <c r="C2976">
        <v>500</v>
      </c>
      <c r="D2976">
        <v>100</v>
      </c>
      <c r="E2976">
        <v>0</v>
      </c>
      <c r="F2976">
        <v>13000</v>
      </c>
      <c r="G2976">
        <v>1000</v>
      </c>
      <c r="H2976">
        <v>2000</v>
      </c>
      <c r="I2976">
        <v>400</v>
      </c>
      <c r="J2976">
        <v>10</v>
      </c>
      <c r="K2976">
        <v>10</v>
      </c>
      <c r="L2976">
        <v>100</v>
      </c>
      <c r="M2976">
        <v>1800</v>
      </c>
      <c r="N2976">
        <v>25203</v>
      </c>
      <c r="O2976">
        <v>100000</v>
      </c>
      <c r="P2976">
        <v>0</v>
      </c>
      <c r="Q2976">
        <v>0</v>
      </c>
      <c r="R2976">
        <v>0</v>
      </c>
    </row>
    <row r="2977" spans="1:18" x14ac:dyDescent="0.25">
      <c r="A2977" s="3">
        <v>45670</v>
      </c>
      <c r="B2977">
        <v>4000</v>
      </c>
      <c r="C2977">
        <v>500</v>
      </c>
      <c r="D2977">
        <v>100</v>
      </c>
      <c r="E2977">
        <v>0</v>
      </c>
      <c r="F2977">
        <v>13000</v>
      </c>
      <c r="G2977">
        <v>1000</v>
      </c>
      <c r="H2977">
        <v>2000</v>
      </c>
      <c r="I2977">
        <v>400</v>
      </c>
      <c r="J2977">
        <v>10</v>
      </c>
      <c r="K2977">
        <v>10</v>
      </c>
      <c r="L2977">
        <v>100</v>
      </c>
      <c r="M2977">
        <v>1800</v>
      </c>
      <c r="N2977">
        <v>25203</v>
      </c>
      <c r="O2977">
        <v>100000</v>
      </c>
      <c r="P2977">
        <v>0</v>
      </c>
      <c r="Q2977">
        <v>0</v>
      </c>
      <c r="R2977">
        <v>0</v>
      </c>
    </row>
    <row r="2978" spans="1:18" x14ac:dyDescent="0.25">
      <c r="A2978" s="3">
        <v>45671</v>
      </c>
      <c r="B2978">
        <v>4000</v>
      </c>
      <c r="C2978">
        <v>500</v>
      </c>
      <c r="D2978">
        <v>100</v>
      </c>
      <c r="E2978">
        <v>0</v>
      </c>
      <c r="F2978">
        <v>13000</v>
      </c>
      <c r="G2978">
        <v>1000</v>
      </c>
      <c r="H2978">
        <v>2000</v>
      </c>
      <c r="I2978">
        <v>400</v>
      </c>
      <c r="J2978">
        <v>10</v>
      </c>
      <c r="K2978">
        <v>10</v>
      </c>
      <c r="L2978">
        <v>100</v>
      </c>
      <c r="M2978">
        <v>1800</v>
      </c>
      <c r="N2978">
        <v>25203</v>
      </c>
      <c r="O2978">
        <v>100000</v>
      </c>
      <c r="P2978">
        <v>0</v>
      </c>
      <c r="Q2978">
        <v>0</v>
      </c>
      <c r="R2978">
        <v>0</v>
      </c>
    </row>
    <row r="2979" spans="1:18" x14ac:dyDescent="0.25">
      <c r="A2979" s="3">
        <v>45672</v>
      </c>
      <c r="B2979">
        <v>4000</v>
      </c>
      <c r="C2979">
        <v>500</v>
      </c>
      <c r="D2979">
        <v>100</v>
      </c>
      <c r="E2979">
        <v>0</v>
      </c>
      <c r="F2979">
        <v>13000</v>
      </c>
      <c r="G2979">
        <v>1000</v>
      </c>
      <c r="H2979">
        <v>2000</v>
      </c>
      <c r="I2979">
        <v>400</v>
      </c>
      <c r="J2979">
        <v>10</v>
      </c>
      <c r="K2979">
        <v>10</v>
      </c>
      <c r="L2979">
        <v>100</v>
      </c>
      <c r="M2979">
        <v>1800</v>
      </c>
      <c r="N2979">
        <v>25203</v>
      </c>
      <c r="O2979">
        <v>100000</v>
      </c>
      <c r="P2979">
        <v>0</v>
      </c>
      <c r="Q2979">
        <v>0</v>
      </c>
      <c r="R2979">
        <v>0</v>
      </c>
    </row>
    <row r="2980" spans="1:18" x14ac:dyDescent="0.25">
      <c r="A2980" s="3">
        <v>45673</v>
      </c>
      <c r="B2980">
        <v>4000</v>
      </c>
      <c r="C2980">
        <v>500</v>
      </c>
      <c r="D2980">
        <v>100</v>
      </c>
      <c r="E2980">
        <v>0</v>
      </c>
      <c r="F2980">
        <v>13000</v>
      </c>
      <c r="G2980">
        <v>1000</v>
      </c>
      <c r="H2980">
        <v>2000</v>
      </c>
      <c r="I2980">
        <v>400</v>
      </c>
      <c r="J2980">
        <v>10</v>
      </c>
      <c r="K2980">
        <v>10</v>
      </c>
      <c r="L2980">
        <v>100</v>
      </c>
      <c r="M2980">
        <v>1800</v>
      </c>
      <c r="N2980">
        <v>25203</v>
      </c>
      <c r="O2980">
        <v>100000</v>
      </c>
      <c r="P2980">
        <v>0</v>
      </c>
      <c r="Q2980">
        <v>0</v>
      </c>
      <c r="R2980">
        <v>0</v>
      </c>
    </row>
    <row r="2981" spans="1:18" x14ac:dyDescent="0.25">
      <c r="A2981" s="3">
        <v>45674</v>
      </c>
      <c r="B2981">
        <v>4000</v>
      </c>
      <c r="C2981">
        <v>500</v>
      </c>
      <c r="D2981">
        <v>100</v>
      </c>
      <c r="E2981">
        <v>0</v>
      </c>
      <c r="F2981">
        <v>13000</v>
      </c>
      <c r="G2981">
        <v>1000</v>
      </c>
      <c r="H2981">
        <v>2000</v>
      </c>
      <c r="I2981">
        <v>400</v>
      </c>
      <c r="J2981">
        <v>10</v>
      </c>
      <c r="K2981">
        <v>10</v>
      </c>
      <c r="L2981">
        <v>100</v>
      </c>
      <c r="M2981">
        <v>1800</v>
      </c>
      <c r="N2981">
        <v>25203</v>
      </c>
      <c r="O2981">
        <v>100000</v>
      </c>
      <c r="P2981">
        <v>0</v>
      </c>
      <c r="Q2981">
        <v>0</v>
      </c>
      <c r="R2981">
        <v>0</v>
      </c>
    </row>
    <row r="2982" spans="1:18" x14ac:dyDescent="0.25">
      <c r="A2982" s="3">
        <v>45677</v>
      </c>
      <c r="B2982">
        <v>4000</v>
      </c>
      <c r="C2982">
        <v>500</v>
      </c>
      <c r="D2982">
        <v>100</v>
      </c>
      <c r="E2982">
        <v>0</v>
      </c>
      <c r="F2982">
        <v>13000</v>
      </c>
      <c r="G2982">
        <v>1000</v>
      </c>
      <c r="H2982">
        <v>2000</v>
      </c>
      <c r="I2982">
        <v>400</v>
      </c>
      <c r="J2982">
        <v>10</v>
      </c>
      <c r="K2982">
        <v>10</v>
      </c>
      <c r="L2982">
        <v>100</v>
      </c>
      <c r="M2982">
        <v>1800</v>
      </c>
      <c r="N2982">
        <v>25203</v>
      </c>
      <c r="O2982">
        <v>100000</v>
      </c>
      <c r="P2982">
        <v>0</v>
      </c>
      <c r="Q2982">
        <v>0</v>
      </c>
      <c r="R2982">
        <v>0</v>
      </c>
    </row>
    <row r="2983" spans="1:18" x14ac:dyDescent="0.25">
      <c r="A2983" s="3">
        <v>45678</v>
      </c>
      <c r="B2983">
        <v>4000</v>
      </c>
      <c r="C2983">
        <v>500</v>
      </c>
      <c r="D2983">
        <v>100</v>
      </c>
      <c r="E2983">
        <v>0</v>
      </c>
      <c r="F2983">
        <v>13000</v>
      </c>
      <c r="G2983">
        <v>1000</v>
      </c>
      <c r="H2983">
        <v>2000</v>
      </c>
      <c r="I2983">
        <v>400</v>
      </c>
      <c r="J2983">
        <v>10</v>
      </c>
      <c r="K2983">
        <v>10</v>
      </c>
      <c r="L2983">
        <v>100</v>
      </c>
      <c r="M2983">
        <v>1800</v>
      </c>
      <c r="N2983">
        <v>25203</v>
      </c>
      <c r="O2983">
        <v>100000</v>
      </c>
      <c r="P2983">
        <v>0</v>
      </c>
      <c r="Q2983">
        <v>0</v>
      </c>
      <c r="R2983">
        <v>0</v>
      </c>
    </row>
    <row r="2984" spans="1:18" x14ac:dyDescent="0.25">
      <c r="A2984" s="3">
        <v>45679</v>
      </c>
      <c r="B2984">
        <v>4000</v>
      </c>
      <c r="C2984">
        <v>500</v>
      </c>
      <c r="D2984">
        <v>100</v>
      </c>
      <c r="E2984">
        <v>0</v>
      </c>
      <c r="F2984">
        <v>13000</v>
      </c>
      <c r="G2984">
        <v>1000</v>
      </c>
      <c r="H2984">
        <v>2000</v>
      </c>
      <c r="I2984">
        <v>400</v>
      </c>
      <c r="J2984">
        <v>10</v>
      </c>
      <c r="K2984">
        <v>10</v>
      </c>
      <c r="L2984">
        <v>100</v>
      </c>
      <c r="M2984">
        <v>1800</v>
      </c>
      <c r="N2984">
        <v>25203</v>
      </c>
      <c r="O2984">
        <v>100000</v>
      </c>
      <c r="P2984">
        <v>0</v>
      </c>
      <c r="Q2984">
        <v>0</v>
      </c>
      <c r="R2984">
        <v>0</v>
      </c>
    </row>
    <row r="2985" spans="1:18" x14ac:dyDescent="0.25">
      <c r="A2985" s="3">
        <v>45680</v>
      </c>
      <c r="B2985">
        <v>4000</v>
      </c>
      <c r="C2985">
        <v>500</v>
      </c>
      <c r="D2985">
        <v>100</v>
      </c>
      <c r="E2985">
        <v>0</v>
      </c>
      <c r="F2985">
        <v>13000</v>
      </c>
      <c r="G2985">
        <v>1000</v>
      </c>
      <c r="H2985">
        <v>2000</v>
      </c>
      <c r="I2985">
        <v>400</v>
      </c>
      <c r="J2985">
        <v>10</v>
      </c>
      <c r="K2985">
        <v>10</v>
      </c>
      <c r="L2985">
        <v>100</v>
      </c>
      <c r="M2985">
        <v>1800</v>
      </c>
      <c r="N2985">
        <v>25203</v>
      </c>
      <c r="O2985">
        <v>100000</v>
      </c>
      <c r="P2985">
        <v>0</v>
      </c>
      <c r="Q2985">
        <v>0</v>
      </c>
      <c r="R2985">
        <v>0</v>
      </c>
    </row>
    <row r="2986" spans="1:18" x14ac:dyDescent="0.25">
      <c r="A2986" s="3">
        <v>45681</v>
      </c>
      <c r="B2986">
        <v>4000</v>
      </c>
      <c r="C2986">
        <v>500</v>
      </c>
      <c r="D2986">
        <v>100</v>
      </c>
      <c r="E2986">
        <v>0</v>
      </c>
      <c r="F2986">
        <v>13000</v>
      </c>
      <c r="G2986">
        <v>1000</v>
      </c>
      <c r="H2986">
        <v>2000</v>
      </c>
      <c r="I2986">
        <v>400</v>
      </c>
      <c r="J2986">
        <v>10</v>
      </c>
      <c r="K2986">
        <v>10</v>
      </c>
      <c r="L2986">
        <v>100</v>
      </c>
      <c r="M2986">
        <v>1800</v>
      </c>
      <c r="N2986">
        <v>25203</v>
      </c>
      <c r="O2986">
        <v>100000</v>
      </c>
      <c r="P2986">
        <v>0</v>
      </c>
      <c r="Q2986">
        <v>0</v>
      </c>
      <c r="R2986">
        <v>0</v>
      </c>
    </row>
    <row r="2987" spans="1:18" x14ac:dyDescent="0.25">
      <c r="A2987" s="3">
        <v>45684</v>
      </c>
      <c r="B2987">
        <v>4000</v>
      </c>
      <c r="C2987">
        <v>500</v>
      </c>
      <c r="D2987">
        <v>100</v>
      </c>
      <c r="E2987">
        <v>0</v>
      </c>
      <c r="F2987">
        <v>13000</v>
      </c>
      <c r="G2987">
        <v>1000</v>
      </c>
      <c r="H2987">
        <v>2000</v>
      </c>
      <c r="I2987">
        <v>400</v>
      </c>
      <c r="J2987">
        <v>10</v>
      </c>
      <c r="K2987">
        <v>10</v>
      </c>
      <c r="L2987">
        <v>100</v>
      </c>
      <c r="M2987">
        <v>1800</v>
      </c>
      <c r="N2987">
        <v>25203</v>
      </c>
      <c r="O2987">
        <v>100000</v>
      </c>
      <c r="P2987">
        <v>0</v>
      </c>
      <c r="Q2987">
        <v>0</v>
      </c>
      <c r="R2987">
        <v>0</v>
      </c>
    </row>
    <row r="2988" spans="1:18" x14ac:dyDescent="0.25">
      <c r="A2988" s="3">
        <v>45685</v>
      </c>
      <c r="B2988">
        <v>4000</v>
      </c>
      <c r="C2988">
        <v>500</v>
      </c>
      <c r="D2988">
        <v>100</v>
      </c>
      <c r="E2988">
        <v>0</v>
      </c>
      <c r="F2988">
        <v>13000</v>
      </c>
      <c r="G2988">
        <v>1000</v>
      </c>
      <c r="H2988">
        <v>2000</v>
      </c>
      <c r="I2988">
        <v>400</v>
      </c>
      <c r="J2988">
        <v>10</v>
      </c>
      <c r="K2988">
        <v>10</v>
      </c>
      <c r="L2988">
        <v>100</v>
      </c>
      <c r="M2988">
        <v>1800</v>
      </c>
      <c r="N2988">
        <v>25203</v>
      </c>
      <c r="O2988">
        <v>100000</v>
      </c>
      <c r="P2988">
        <v>0</v>
      </c>
      <c r="Q2988">
        <v>0</v>
      </c>
      <c r="R2988">
        <v>0</v>
      </c>
    </row>
    <row r="2989" spans="1:18" x14ac:dyDescent="0.25">
      <c r="A2989" s="3">
        <v>45686</v>
      </c>
      <c r="B2989">
        <v>4000</v>
      </c>
      <c r="C2989">
        <v>500</v>
      </c>
      <c r="D2989">
        <v>100</v>
      </c>
      <c r="E2989">
        <v>0</v>
      </c>
      <c r="F2989">
        <v>13000</v>
      </c>
      <c r="G2989">
        <v>1000</v>
      </c>
      <c r="H2989">
        <v>2000</v>
      </c>
      <c r="I2989">
        <v>400</v>
      </c>
      <c r="J2989">
        <v>10</v>
      </c>
      <c r="K2989">
        <v>10</v>
      </c>
      <c r="L2989">
        <v>100</v>
      </c>
      <c r="M2989">
        <v>1800</v>
      </c>
      <c r="N2989">
        <v>25203</v>
      </c>
      <c r="O2989">
        <v>100000</v>
      </c>
      <c r="P2989">
        <v>0</v>
      </c>
      <c r="Q2989">
        <v>0</v>
      </c>
      <c r="R2989">
        <v>0</v>
      </c>
    </row>
    <row r="2990" spans="1:18" x14ac:dyDescent="0.25">
      <c r="A2990" s="3">
        <v>45687</v>
      </c>
      <c r="B2990">
        <v>4000</v>
      </c>
      <c r="C2990">
        <v>500</v>
      </c>
      <c r="D2990">
        <v>100</v>
      </c>
      <c r="E2990">
        <v>0</v>
      </c>
      <c r="F2990">
        <v>13000</v>
      </c>
      <c r="G2990">
        <v>1000</v>
      </c>
      <c r="H2990">
        <v>2000</v>
      </c>
      <c r="I2990">
        <v>400</v>
      </c>
      <c r="J2990">
        <v>10</v>
      </c>
      <c r="K2990">
        <v>10</v>
      </c>
      <c r="L2990">
        <v>100</v>
      </c>
      <c r="M2990">
        <v>1800</v>
      </c>
      <c r="N2990">
        <v>25203</v>
      </c>
      <c r="O2990">
        <v>100000</v>
      </c>
      <c r="P2990">
        <v>0</v>
      </c>
      <c r="Q2990">
        <v>0</v>
      </c>
      <c r="R2990">
        <v>0</v>
      </c>
    </row>
    <row r="2991" spans="1:18" x14ac:dyDescent="0.25">
      <c r="A2991" s="3">
        <v>45688</v>
      </c>
      <c r="B2991">
        <v>4000</v>
      </c>
      <c r="C2991">
        <v>500</v>
      </c>
      <c r="D2991">
        <v>100</v>
      </c>
      <c r="E2991">
        <v>0</v>
      </c>
      <c r="F2991">
        <v>13000</v>
      </c>
      <c r="G2991">
        <v>1000</v>
      </c>
      <c r="H2991">
        <v>2000</v>
      </c>
      <c r="I2991">
        <v>400</v>
      </c>
      <c r="J2991">
        <v>10</v>
      </c>
      <c r="K2991">
        <v>10</v>
      </c>
      <c r="L2991">
        <v>100</v>
      </c>
      <c r="M2991">
        <v>1800</v>
      </c>
      <c r="N2991">
        <v>25203</v>
      </c>
      <c r="O2991">
        <v>100000</v>
      </c>
      <c r="P2991">
        <v>0</v>
      </c>
      <c r="Q2991">
        <v>0</v>
      </c>
      <c r="R2991">
        <v>0</v>
      </c>
    </row>
    <row r="2992" spans="1:18" x14ac:dyDescent="0.25">
      <c r="A2992" s="3">
        <v>45691</v>
      </c>
      <c r="B2992">
        <v>4000</v>
      </c>
      <c r="C2992">
        <v>500</v>
      </c>
      <c r="D2992">
        <v>100</v>
      </c>
      <c r="E2992">
        <v>0</v>
      </c>
      <c r="F2992">
        <v>13000</v>
      </c>
      <c r="G2992">
        <v>1000</v>
      </c>
      <c r="H2992">
        <v>2000</v>
      </c>
      <c r="I2992">
        <v>400</v>
      </c>
      <c r="J2992">
        <v>10</v>
      </c>
      <c r="K2992">
        <v>10</v>
      </c>
      <c r="L2992">
        <v>100</v>
      </c>
      <c r="M2992">
        <v>1800</v>
      </c>
      <c r="N2992">
        <v>25203</v>
      </c>
      <c r="O2992">
        <v>100000</v>
      </c>
      <c r="P2992">
        <v>0</v>
      </c>
      <c r="Q2992">
        <v>0</v>
      </c>
      <c r="R2992">
        <v>0</v>
      </c>
    </row>
    <row r="2993" spans="1:18" x14ac:dyDescent="0.25">
      <c r="A2993" s="3">
        <v>45692</v>
      </c>
      <c r="B2993">
        <v>4000</v>
      </c>
      <c r="C2993">
        <v>500</v>
      </c>
      <c r="D2993">
        <v>100</v>
      </c>
      <c r="E2993">
        <v>0</v>
      </c>
      <c r="F2993">
        <v>13000</v>
      </c>
      <c r="G2993">
        <v>1000</v>
      </c>
      <c r="H2993">
        <v>2000</v>
      </c>
      <c r="I2993">
        <v>400</v>
      </c>
      <c r="J2993">
        <v>10</v>
      </c>
      <c r="K2993">
        <v>10</v>
      </c>
      <c r="L2993">
        <v>100</v>
      </c>
      <c r="M2993">
        <v>1800</v>
      </c>
      <c r="N2993">
        <v>25203</v>
      </c>
      <c r="O2993">
        <v>100000</v>
      </c>
      <c r="P2993">
        <v>0</v>
      </c>
      <c r="Q2993">
        <v>0</v>
      </c>
      <c r="R2993">
        <v>0</v>
      </c>
    </row>
    <row r="2994" spans="1:18" x14ac:dyDescent="0.25">
      <c r="A2994" s="3">
        <v>45693</v>
      </c>
      <c r="B2994">
        <v>4000</v>
      </c>
      <c r="C2994">
        <v>500</v>
      </c>
      <c r="D2994">
        <v>100</v>
      </c>
      <c r="E2994">
        <v>0</v>
      </c>
      <c r="F2994">
        <v>13000</v>
      </c>
      <c r="G2994">
        <v>1000</v>
      </c>
      <c r="H2994">
        <v>2000</v>
      </c>
      <c r="I2994">
        <v>400</v>
      </c>
      <c r="J2994">
        <v>10</v>
      </c>
      <c r="K2994">
        <v>10</v>
      </c>
      <c r="L2994">
        <v>100</v>
      </c>
      <c r="M2994">
        <v>1800</v>
      </c>
      <c r="N2994">
        <v>25203</v>
      </c>
      <c r="O2994">
        <v>100000</v>
      </c>
      <c r="P2994">
        <v>0</v>
      </c>
      <c r="Q2994">
        <v>0</v>
      </c>
      <c r="R2994">
        <v>0</v>
      </c>
    </row>
    <row r="2995" spans="1:18" x14ac:dyDescent="0.25">
      <c r="A2995" s="3">
        <v>45694</v>
      </c>
      <c r="B2995">
        <v>4000</v>
      </c>
      <c r="C2995">
        <v>500</v>
      </c>
      <c r="D2995">
        <v>100</v>
      </c>
      <c r="E2995">
        <v>0</v>
      </c>
      <c r="F2995">
        <v>13000</v>
      </c>
      <c r="G2995">
        <v>1000</v>
      </c>
      <c r="H2995">
        <v>2000</v>
      </c>
      <c r="I2995">
        <v>400</v>
      </c>
      <c r="J2995">
        <v>10</v>
      </c>
      <c r="K2995">
        <v>10</v>
      </c>
      <c r="L2995">
        <v>100</v>
      </c>
      <c r="M2995">
        <v>1800</v>
      </c>
      <c r="N2995">
        <v>25203</v>
      </c>
      <c r="O2995">
        <v>100000</v>
      </c>
      <c r="P2995">
        <v>0</v>
      </c>
      <c r="Q2995">
        <v>0</v>
      </c>
      <c r="R2995">
        <v>0</v>
      </c>
    </row>
    <row r="2996" spans="1:18" x14ac:dyDescent="0.25">
      <c r="A2996" s="3">
        <v>45695</v>
      </c>
      <c r="B2996">
        <v>4000</v>
      </c>
      <c r="C2996">
        <v>500</v>
      </c>
      <c r="D2996">
        <v>100</v>
      </c>
      <c r="E2996">
        <v>0</v>
      </c>
      <c r="F2996">
        <v>13000</v>
      </c>
      <c r="G2996">
        <v>1000</v>
      </c>
      <c r="H2996">
        <v>2000</v>
      </c>
      <c r="I2996">
        <v>400</v>
      </c>
      <c r="J2996">
        <v>10</v>
      </c>
      <c r="K2996">
        <v>10</v>
      </c>
      <c r="L2996">
        <v>100</v>
      </c>
      <c r="M2996">
        <v>1800</v>
      </c>
      <c r="N2996">
        <v>25203</v>
      </c>
      <c r="O2996">
        <v>100000</v>
      </c>
      <c r="P2996">
        <v>0</v>
      </c>
      <c r="Q2996">
        <v>0</v>
      </c>
      <c r="R2996">
        <v>0</v>
      </c>
    </row>
    <row r="2997" spans="1:18" x14ac:dyDescent="0.25">
      <c r="A2997" s="3">
        <v>45698</v>
      </c>
      <c r="B2997">
        <v>4000</v>
      </c>
      <c r="C2997">
        <v>500</v>
      </c>
      <c r="D2997">
        <v>100</v>
      </c>
      <c r="E2997">
        <v>0</v>
      </c>
      <c r="F2997">
        <v>13000</v>
      </c>
      <c r="G2997">
        <v>1000</v>
      </c>
      <c r="H2997">
        <v>2000</v>
      </c>
      <c r="I2997">
        <v>400</v>
      </c>
      <c r="J2997">
        <v>10</v>
      </c>
      <c r="K2997">
        <v>10</v>
      </c>
      <c r="L2997">
        <v>100</v>
      </c>
      <c r="M2997">
        <v>1800</v>
      </c>
      <c r="N2997">
        <v>25203</v>
      </c>
      <c r="O2997">
        <v>100000</v>
      </c>
      <c r="P2997">
        <v>0</v>
      </c>
      <c r="Q2997">
        <v>0</v>
      </c>
      <c r="R2997">
        <v>0</v>
      </c>
    </row>
    <row r="2998" spans="1:18" x14ac:dyDescent="0.25">
      <c r="A2998" s="3">
        <v>45699</v>
      </c>
      <c r="B2998">
        <v>4000</v>
      </c>
      <c r="C2998">
        <v>500</v>
      </c>
      <c r="D2998">
        <v>100</v>
      </c>
      <c r="E2998">
        <v>0</v>
      </c>
      <c r="F2998">
        <v>13000</v>
      </c>
      <c r="G2998">
        <v>1000</v>
      </c>
      <c r="H2998">
        <v>2000</v>
      </c>
      <c r="I2998">
        <v>400</v>
      </c>
      <c r="J2998">
        <v>10</v>
      </c>
      <c r="K2998">
        <v>10</v>
      </c>
      <c r="L2998">
        <v>100</v>
      </c>
      <c r="M2998">
        <v>1800</v>
      </c>
      <c r="N2998">
        <v>25203</v>
      </c>
      <c r="O2998">
        <v>100000</v>
      </c>
      <c r="P2998">
        <v>0</v>
      </c>
      <c r="Q2998">
        <v>0</v>
      </c>
      <c r="R2998">
        <v>0</v>
      </c>
    </row>
    <row r="2999" spans="1:18" x14ac:dyDescent="0.25">
      <c r="A2999" s="3">
        <v>45700</v>
      </c>
      <c r="B2999">
        <v>4000</v>
      </c>
      <c r="C2999">
        <v>500</v>
      </c>
      <c r="D2999">
        <v>100</v>
      </c>
      <c r="E2999">
        <v>0</v>
      </c>
      <c r="F2999">
        <v>13000</v>
      </c>
      <c r="G2999">
        <v>1000</v>
      </c>
      <c r="H2999">
        <v>2000</v>
      </c>
      <c r="I2999">
        <v>400</v>
      </c>
      <c r="J2999">
        <v>10</v>
      </c>
      <c r="K2999">
        <v>10</v>
      </c>
      <c r="L2999">
        <v>100</v>
      </c>
      <c r="M2999">
        <v>1800</v>
      </c>
      <c r="N2999">
        <v>25203</v>
      </c>
      <c r="O2999">
        <v>100000</v>
      </c>
      <c r="P2999">
        <v>0</v>
      </c>
      <c r="Q2999">
        <v>0</v>
      </c>
      <c r="R2999">
        <v>0</v>
      </c>
    </row>
    <row r="3000" spans="1:18" x14ac:dyDescent="0.25">
      <c r="A3000" s="3">
        <v>45701</v>
      </c>
      <c r="B3000">
        <v>4000</v>
      </c>
      <c r="C3000">
        <v>500</v>
      </c>
      <c r="D3000">
        <v>100</v>
      </c>
      <c r="E3000">
        <v>0</v>
      </c>
      <c r="F3000">
        <v>13000</v>
      </c>
      <c r="G3000">
        <v>1000</v>
      </c>
      <c r="H3000">
        <v>2000</v>
      </c>
      <c r="I3000">
        <v>400</v>
      </c>
      <c r="J3000">
        <v>10</v>
      </c>
      <c r="K3000">
        <v>10</v>
      </c>
      <c r="L3000">
        <v>100</v>
      </c>
      <c r="M3000">
        <v>1800</v>
      </c>
      <c r="N3000">
        <v>25203</v>
      </c>
      <c r="O3000">
        <v>100000</v>
      </c>
      <c r="P3000">
        <v>0</v>
      </c>
      <c r="Q3000">
        <v>0</v>
      </c>
      <c r="R3000">
        <v>0</v>
      </c>
    </row>
    <row r="3001" spans="1:18" x14ac:dyDescent="0.25">
      <c r="A3001" s="3">
        <v>45702</v>
      </c>
      <c r="B3001">
        <v>4000</v>
      </c>
      <c r="C3001">
        <v>500</v>
      </c>
      <c r="D3001">
        <v>100</v>
      </c>
      <c r="E3001">
        <v>0</v>
      </c>
      <c r="F3001">
        <v>13000</v>
      </c>
      <c r="G3001">
        <v>1000</v>
      </c>
      <c r="H3001">
        <v>2000</v>
      </c>
      <c r="I3001">
        <v>400</v>
      </c>
      <c r="J3001">
        <v>10</v>
      </c>
      <c r="K3001">
        <v>10</v>
      </c>
      <c r="L3001">
        <v>100</v>
      </c>
      <c r="M3001">
        <v>1800</v>
      </c>
      <c r="N3001">
        <v>25203</v>
      </c>
      <c r="O3001">
        <v>100000</v>
      </c>
      <c r="P3001">
        <v>0</v>
      </c>
      <c r="Q3001">
        <v>0</v>
      </c>
      <c r="R3001">
        <v>0</v>
      </c>
    </row>
    <row r="3002" spans="1:18" x14ac:dyDescent="0.25">
      <c r="A3002" s="3">
        <v>45705</v>
      </c>
      <c r="B3002">
        <v>4000</v>
      </c>
      <c r="C3002">
        <v>500</v>
      </c>
      <c r="D3002">
        <v>100</v>
      </c>
      <c r="E3002">
        <v>0</v>
      </c>
      <c r="F3002">
        <v>13000</v>
      </c>
      <c r="G3002">
        <v>1000</v>
      </c>
      <c r="H3002">
        <v>2000</v>
      </c>
      <c r="I3002">
        <v>400</v>
      </c>
      <c r="J3002">
        <v>10</v>
      </c>
      <c r="K3002">
        <v>10</v>
      </c>
      <c r="L3002">
        <v>100</v>
      </c>
      <c r="M3002">
        <v>1800</v>
      </c>
      <c r="N3002">
        <v>25203</v>
      </c>
      <c r="O3002">
        <v>100000</v>
      </c>
      <c r="P3002">
        <v>0</v>
      </c>
      <c r="Q3002">
        <v>0</v>
      </c>
      <c r="R3002">
        <v>0</v>
      </c>
    </row>
    <row r="3003" spans="1:18" x14ac:dyDescent="0.25">
      <c r="A3003" s="3">
        <v>45706</v>
      </c>
      <c r="B3003">
        <v>4000</v>
      </c>
      <c r="C3003">
        <v>500</v>
      </c>
      <c r="D3003">
        <v>100</v>
      </c>
      <c r="E3003">
        <v>0</v>
      </c>
      <c r="F3003">
        <v>13000</v>
      </c>
      <c r="G3003">
        <v>1000</v>
      </c>
      <c r="H3003">
        <v>2000</v>
      </c>
      <c r="I3003">
        <v>400</v>
      </c>
      <c r="J3003">
        <v>10</v>
      </c>
      <c r="K3003">
        <v>10</v>
      </c>
      <c r="L3003">
        <v>100</v>
      </c>
      <c r="M3003">
        <v>1800</v>
      </c>
      <c r="N3003">
        <v>25203</v>
      </c>
      <c r="O3003">
        <v>100000</v>
      </c>
      <c r="P3003">
        <v>0</v>
      </c>
      <c r="Q3003">
        <v>0</v>
      </c>
      <c r="R3003">
        <v>0</v>
      </c>
    </row>
    <row r="3004" spans="1:18" x14ac:dyDescent="0.25">
      <c r="A3004" s="3">
        <v>45707</v>
      </c>
      <c r="B3004">
        <v>4000</v>
      </c>
      <c r="C3004">
        <v>500</v>
      </c>
      <c r="D3004">
        <v>100</v>
      </c>
      <c r="E3004">
        <v>0</v>
      </c>
      <c r="F3004">
        <v>13000</v>
      </c>
      <c r="G3004">
        <v>1000</v>
      </c>
      <c r="H3004">
        <v>2000</v>
      </c>
      <c r="I3004">
        <v>400</v>
      </c>
      <c r="J3004">
        <v>10</v>
      </c>
      <c r="K3004">
        <v>10</v>
      </c>
      <c r="L3004">
        <v>100</v>
      </c>
      <c r="M3004">
        <v>1800</v>
      </c>
      <c r="N3004">
        <v>25203</v>
      </c>
      <c r="O3004">
        <v>100000</v>
      </c>
      <c r="P3004">
        <v>0</v>
      </c>
      <c r="Q3004">
        <v>0</v>
      </c>
      <c r="R3004">
        <v>0</v>
      </c>
    </row>
    <row r="3005" spans="1:18" x14ac:dyDescent="0.25">
      <c r="A3005" s="3">
        <v>45708</v>
      </c>
      <c r="B3005">
        <v>4000</v>
      </c>
      <c r="C3005">
        <v>500</v>
      </c>
      <c r="D3005">
        <v>100</v>
      </c>
      <c r="E3005">
        <v>0</v>
      </c>
      <c r="F3005">
        <v>13000</v>
      </c>
      <c r="G3005">
        <v>1000</v>
      </c>
      <c r="H3005">
        <v>2000</v>
      </c>
      <c r="I3005">
        <v>400</v>
      </c>
      <c r="J3005">
        <v>10</v>
      </c>
      <c r="K3005">
        <v>10</v>
      </c>
      <c r="L3005">
        <v>100</v>
      </c>
      <c r="M3005">
        <v>1800</v>
      </c>
      <c r="N3005">
        <v>25203</v>
      </c>
      <c r="O3005">
        <v>100000</v>
      </c>
      <c r="P3005">
        <v>0</v>
      </c>
      <c r="Q3005">
        <v>0</v>
      </c>
      <c r="R3005">
        <v>0</v>
      </c>
    </row>
    <row r="3006" spans="1:18" x14ac:dyDescent="0.25">
      <c r="A3006" s="3">
        <v>45709</v>
      </c>
      <c r="B3006">
        <v>4000</v>
      </c>
      <c r="C3006">
        <v>500</v>
      </c>
      <c r="D3006">
        <v>100</v>
      </c>
      <c r="E3006">
        <v>0</v>
      </c>
      <c r="F3006">
        <v>13000</v>
      </c>
      <c r="G3006">
        <v>1000</v>
      </c>
      <c r="H3006">
        <v>2000</v>
      </c>
      <c r="I3006">
        <v>400</v>
      </c>
      <c r="J3006">
        <v>10</v>
      </c>
      <c r="K3006">
        <v>10</v>
      </c>
      <c r="L3006">
        <v>100</v>
      </c>
      <c r="M3006">
        <v>1800</v>
      </c>
      <c r="N3006">
        <v>25203</v>
      </c>
      <c r="O3006">
        <v>100000</v>
      </c>
      <c r="P3006">
        <v>0</v>
      </c>
      <c r="Q3006">
        <v>0</v>
      </c>
      <c r="R3006">
        <v>0</v>
      </c>
    </row>
    <row r="3007" spans="1:18" x14ac:dyDescent="0.25">
      <c r="A3007" s="3">
        <v>45712</v>
      </c>
      <c r="B3007">
        <v>4000</v>
      </c>
      <c r="C3007">
        <v>500</v>
      </c>
      <c r="D3007">
        <v>100</v>
      </c>
      <c r="E3007">
        <v>0</v>
      </c>
      <c r="F3007">
        <v>13000</v>
      </c>
      <c r="G3007">
        <v>1000</v>
      </c>
      <c r="H3007">
        <v>2000</v>
      </c>
      <c r="I3007">
        <v>400</v>
      </c>
      <c r="J3007">
        <v>10</v>
      </c>
      <c r="K3007">
        <v>10</v>
      </c>
      <c r="L3007">
        <v>100</v>
      </c>
      <c r="M3007">
        <v>1800</v>
      </c>
      <c r="N3007">
        <v>25203</v>
      </c>
      <c r="O3007">
        <v>100000</v>
      </c>
      <c r="P3007">
        <v>0</v>
      </c>
      <c r="Q3007">
        <v>0</v>
      </c>
      <c r="R3007">
        <v>0</v>
      </c>
    </row>
    <row r="3008" spans="1:18" x14ac:dyDescent="0.25">
      <c r="A3008" s="3">
        <v>45713</v>
      </c>
      <c r="B3008">
        <v>4000</v>
      </c>
      <c r="C3008">
        <v>500</v>
      </c>
      <c r="D3008">
        <v>100</v>
      </c>
      <c r="E3008">
        <v>0</v>
      </c>
      <c r="F3008">
        <v>13000</v>
      </c>
      <c r="G3008">
        <v>1000</v>
      </c>
      <c r="H3008">
        <v>2000</v>
      </c>
      <c r="I3008">
        <v>400</v>
      </c>
      <c r="J3008">
        <v>10</v>
      </c>
      <c r="K3008">
        <v>10</v>
      </c>
      <c r="L3008">
        <v>100</v>
      </c>
      <c r="M3008">
        <v>1800</v>
      </c>
      <c r="N3008">
        <v>25203</v>
      </c>
      <c r="O3008">
        <v>100000</v>
      </c>
      <c r="P3008">
        <v>0</v>
      </c>
      <c r="Q3008">
        <v>0</v>
      </c>
      <c r="R3008">
        <v>0</v>
      </c>
    </row>
    <row r="3009" spans="1:18" x14ac:dyDescent="0.25">
      <c r="A3009" s="3">
        <v>45714</v>
      </c>
      <c r="B3009">
        <v>4000</v>
      </c>
      <c r="C3009">
        <v>500</v>
      </c>
      <c r="D3009">
        <v>100</v>
      </c>
      <c r="E3009">
        <v>0</v>
      </c>
      <c r="F3009">
        <v>13000</v>
      </c>
      <c r="G3009">
        <v>1000</v>
      </c>
      <c r="H3009">
        <v>2000</v>
      </c>
      <c r="I3009">
        <v>400</v>
      </c>
      <c r="J3009">
        <v>10</v>
      </c>
      <c r="K3009">
        <v>10</v>
      </c>
      <c r="L3009">
        <v>100</v>
      </c>
      <c r="M3009">
        <v>1800</v>
      </c>
      <c r="N3009">
        <v>25203</v>
      </c>
      <c r="O3009">
        <v>100000</v>
      </c>
      <c r="P3009">
        <v>0</v>
      </c>
      <c r="Q3009">
        <v>0</v>
      </c>
      <c r="R3009">
        <v>0</v>
      </c>
    </row>
    <row r="3010" spans="1:18" x14ac:dyDescent="0.25">
      <c r="A3010" s="3">
        <v>45715</v>
      </c>
      <c r="B3010">
        <v>4000</v>
      </c>
      <c r="C3010">
        <v>500</v>
      </c>
      <c r="D3010">
        <v>100</v>
      </c>
      <c r="E3010">
        <v>0</v>
      </c>
      <c r="F3010">
        <v>13000</v>
      </c>
      <c r="G3010">
        <v>1000</v>
      </c>
      <c r="H3010">
        <v>2000</v>
      </c>
      <c r="I3010">
        <v>400</v>
      </c>
      <c r="J3010">
        <v>10</v>
      </c>
      <c r="K3010">
        <v>10</v>
      </c>
      <c r="L3010">
        <v>100</v>
      </c>
      <c r="M3010">
        <v>1800</v>
      </c>
      <c r="N3010">
        <v>25203</v>
      </c>
      <c r="O3010">
        <v>100000</v>
      </c>
      <c r="P3010">
        <v>0</v>
      </c>
      <c r="Q3010">
        <v>0</v>
      </c>
      <c r="R3010">
        <v>0</v>
      </c>
    </row>
    <row r="3011" spans="1:18" x14ac:dyDescent="0.25">
      <c r="A3011" s="3">
        <v>45716</v>
      </c>
      <c r="B3011">
        <v>4000</v>
      </c>
      <c r="C3011">
        <v>500</v>
      </c>
      <c r="D3011">
        <v>100</v>
      </c>
      <c r="E3011">
        <v>0</v>
      </c>
      <c r="F3011">
        <v>13000</v>
      </c>
      <c r="G3011">
        <v>1000</v>
      </c>
      <c r="H3011">
        <v>2000</v>
      </c>
      <c r="I3011">
        <v>400</v>
      </c>
      <c r="J3011">
        <v>10</v>
      </c>
      <c r="K3011">
        <v>10</v>
      </c>
      <c r="L3011">
        <v>100</v>
      </c>
      <c r="M3011">
        <v>1800</v>
      </c>
      <c r="N3011">
        <v>25203</v>
      </c>
      <c r="O3011">
        <v>100000</v>
      </c>
      <c r="P3011">
        <v>0</v>
      </c>
      <c r="Q3011">
        <v>0</v>
      </c>
      <c r="R3011">
        <v>0</v>
      </c>
    </row>
    <row r="3012" spans="1:18" x14ac:dyDescent="0.25">
      <c r="A3012" s="3">
        <v>45719</v>
      </c>
      <c r="B3012">
        <v>4000</v>
      </c>
      <c r="C3012">
        <v>500</v>
      </c>
      <c r="D3012">
        <v>100</v>
      </c>
      <c r="E3012">
        <v>0</v>
      </c>
      <c r="F3012">
        <v>13000</v>
      </c>
      <c r="G3012">
        <v>1000</v>
      </c>
      <c r="H3012">
        <v>2000</v>
      </c>
      <c r="I3012">
        <v>400</v>
      </c>
      <c r="J3012">
        <v>10</v>
      </c>
      <c r="K3012">
        <v>10</v>
      </c>
      <c r="L3012">
        <v>100</v>
      </c>
      <c r="M3012">
        <v>1800</v>
      </c>
      <c r="N3012">
        <v>25203</v>
      </c>
      <c r="O3012">
        <v>100000</v>
      </c>
      <c r="P3012">
        <v>0</v>
      </c>
      <c r="Q3012">
        <v>0</v>
      </c>
      <c r="R3012">
        <v>0</v>
      </c>
    </row>
    <row r="3013" spans="1:18" x14ac:dyDescent="0.25">
      <c r="A3013" s="3">
        <v>45720</v>
      </c>
      <c r="B3013">
        <v>4000</v>
      </c>
      <c r="C3013">
        <v>500</v>
      </c>
      <c r="D3013">
        <v>100</v>
      </c>
      <c r="E3013">
        <v>0</v>
      </c>
      <c r="F3013">
        <v>13000</v>
      </c>
      <c r="G3013">
        <v>1000</v>
      </c>
      <c r="H3013">
        <v>2000</v>
      </c>
      <c r="I3013">
        <v>400</v>
      </c>
      <c r="J3013">
        <v>10</v>
      </c>
      <c r="K3013">
        <v>10</v>
      </c>
      <c r="L3013">
        <v>100</v>
      </c>
      <c r="M3013">
        <v>1800</v>
      </c>
      <c r="N3013">
        <v>25203</v>
      </c>
      <c r="O3013">
        <v>100000</v>
      </c>
      <c r="P3013">
        <v>0</v>
      </c>
      <c r="Q3013">
        <v>0</v>
      </c>
      <c r="R3013">
        <v>0</v>
      </c>
    </row>
    <row r="3014" spans="1:18" x14ac:dyDescent="0.25">
      <c r="A3014" s="3">
        <v>45721</v>
      </c>
      <c r="B3014">
        <v>4000</v>
      </c>
      <c r="C3014">
        <v>500</v>
      </c>
      <c r="D3014">
        <v>100</v>
      </c>
      <c r="E3014">
        <v>0</v>
      </c>
      <c r="F3014">
        <v>13000</v>
      </c>
      <c r="G3014">
        <v>1000</v>
      </c>
      <c r="H3014">
        <v>2000</v>
      </c>
      <c r="I3014">
        <v>400</v>
      </c>
      <c r="J3014">
        <v>10</v>
      </c>
      <c r="K3014">
        <v>10</v>
      </c>
      <c r="L3014">
        <v>100</v>
      </c>
      <c r="M3014">
        <v>1800</v>
      </c>
      <c r="N3014">
        <v>25203</v>
      </c>
      <c r="O3014">
        <v>100000</v>
      </c>
      <c r="P3014">
        <v>0</v>
      </c>
      <c r="Q3014">
        <v>0</v>
      </c>
      <c r="R3014">
        <v>0</v>
      </c>
    </row>
    <row r="3015" spans="1:18" x14ac:dyDescent="0.25">
      <c r="A3015" s="3">
        <v>45722</v>
      </c>
      <c r="B3015">
        <v>4000</v>
      </c>
      <c r="C3015">
        <v>500</v>
      </c>
      <c r="D3015">
        <v>100</v>
      </c>
      <c r="E3015">
        <v>0</v>
      </c>
      <c r="F3015">
        <v>13000</v>
      </c>
      <c r="G3015">
        <v>1000</v>
      </c>
      <c r="H3015">
        <v>2000</v>
      </c>
      <c r="I3015">
        <v>400</v>
      </c>
      <c r="J3015">
        <v>10</v>
      </c>
      <c r="K3015">
        <v>10</v>
      </c>
      <c r="L3015">
        <v>100</v>
      </c>
      <c r="M3015">
        <v>1800</v>
      </c>
      <c r="N3015">
        <v>25203</v>
      </c>
      <c r="O3015">
        <v>100000</v>
      </c>
      <c r="P3015">
        <v>0</v>
      </c>
      <c r="Q3015">
        <v>0</v>
      </c>
      <c r="R3015">
        <v>0</v>
      </c>
    </row>
    <row r="3016" spans="1:18" x14ac:dyDescent="0.25">
      <c r="A3016" s="3">
        <v>45723</v>
      </c>
      <c r="B3016">
        <v>4000</v>
      </c>
      <c r="C3016">
        <v>500</v>
      </c>
      <c r="D3016">
        <v>100</v>
      </c>
      <c r="E3016">
        <v>0</v>
      </c>
      <c r="F3016">
        <v>13000</v>
      </c>
      <c r="G3016">
        <v>1000</v>
      </c>
      <c r="H3016">
        <v>2000</v>
      </c>
      <c r="I3016">
        <v>400</v>
      </c>
      <c r="J3016">
        <v>10</v>
      </c>
      <c r="K3016">
        <v>10</v>
      </c>
      <c r="L3016">
        <v>100</v>
      </c>
      <c r="M3016">
        <v>1800</v>
      </c>
      <c r="N3016">
        <v>25203</v>
      </c>
      <c r="O3016">
        <v>100000</v>
      </c>
      <c r="P3016">
        <v>0</v>
      </c>
      <c r="Q3016">
        <v>0</v>
      </c>
      <c r="R3016">
        <v>0</v>
      </c>
    </row>
    <row r="3017" spans="1:18" x14ac:dyDescent="0.25">
      <c r="A3017" s="3">
        <v>45726</v>
      </c>
      <c r="B3017">
        <v>4000</v>
      </c>
      <c r="C3017">
        <v>500</v>
      </c>
      <c r="D3017">
        <v>100</v>
      </c>
      <c r="E3017">
        <v>0</v>
      </c>
      <c r="F3017">
        <v>13000</v>
      </c>
      <c r="G3017">
        <v>1000</v>
      </c>
      <c r="H3017">
        <v>2000</v>
      </c>
      <c r="I3017">
        <v>400</v>
      </c>
      <c r="J3017">
        <v>10</v>
      </c>
      <c r="K3017">
        <v>10</v>
      </c>
      <c r="L3017">
        <v>100</v>
      </c>
      <c r="M3017">
        <v>1800</v>
      </c>
      <c r="N3017">
        <v>25203</v>
      </c>
      <c r="O3017">
        <v>100000</v>
      </c>
      <c r="P3017">
        <v>0</v>
      </c>
      <c r="Q3017">
        <v>0</v>
      </c>
      <c r="R3017">
        <v>0</v>
      </c>
    </row>
    <row r="3018" spans="1:18" x14ac:dyDescent="0.25">
      <c r="A3018" s="3">
        <v>45727</v>
      </c>
      <c r="B3018">
        <v>4000</v>
      </c>
      <c r="C3018">
        <v>500</v>
      </c>
      <c r="D3018">
        <v>100</v>
      </c>
      <c r="E3018">
        <v>0</v>
      </c>
      <c r="F3018">
        <v>13000</v>
      </c>
      <c r="G3018">
        <v>1000</v>
      </c>
      <c r="H3018">
        <v>2000</v>
      </c>
      <c r="I3018">
        <v>400</v>
      </c>
      <c r="J3018">
        <v>10</v>
      </c>
      <c r="K3018">
        <v>10</v>
      </c>
      <c r="L3018">
        <v>100</v>
      </c>
      <c r="M3018">
        <v>1800</v>
      </c>
      <c r="N3018">
        <v>25203</v>
      </c>
      <c r="O3018">
        <v>100000</v>
      </c>
      <c r="P3018">
        <v>0</v>
      </c>
      <c r="Q3018">
        <v>0</v>
      </c>
      <c r="R3018">
        <v>0</v>
      </c>
    </row>
    <row r="3019" spans="1:18" x14ac:dyDescent="0.25">
      <c r="A3019" s="3">
        <v>45728</v>
      </c>
      <c r="B3019">
        <v>4000</v>
      </c>
      <c r="C3019">
        <v>500</v>
      </c>
      <c r="D3019">
        <v>100</v>
      </c>
      <c r="E3019">
        <v>0</v>
      </c>
      <c r="F3019">
        <v>13000</v>
      </c>
      <c r="G3019">
        <v>1000</v>
      </c>
      <c r="H3019">
        <v>2000</v>
      </c>
      <c r="I3019">
        <v>400</v>
      </c>
      <c r="J3019">
        <v>10</v>
      </c>
      <c r="K3019">
        <v>10</v>
      </c>
      <c r="L3019">
        <v>100</v>
      </c>
      <c r="M3019">
        <v>1800</v>
      </c>
      <c r="N3019">
        <v>25203</v>
      </c>
      <c r="O3019">
        <v>100000</v>
      </c>
      <c r="P3019">
        <v>0</v>
      </c>
      <c r="Q3019">
        <v>0</v>
      </c>
      <c r="R3019">
        <v>0</v>
      </c>
    </row>
    <row r="3020" spans="1:18" x14ac:dyDescent="0.25">
      <c r="A3020" s="3">
        <v>45729</v>
      </c>
      <c r="B3020">
        <v>4000</v>
      </c>
      <c r="C3020">
        <v>500</v>
      </c>
      <c r="D3020">
        <v>100</v>
      </c>
      <c r="E3020">
        <v>0</v>
      </c>
      <c r="F3020">
        <v>13000</v>
      </c>
      <c r="G3020">
        <v>1000</v>
      </c>
      <c r="H3020">
        <v>2000</v>
      </c>
      <c r="I3020">
        <v>400</v>
      </c>
      <c r="J3020">
        <v>10</v>
      </c>
      <c r="K3020">
        <v>10</v>
      </c>
      <c r="L3020">
        <v>100</v>
      </c>
      <c r="M3020">
        <v>1800</v>
      </c>
      <c r="N3020">
        <v>25203</v>
      </c>
      <c r="O3020">
        <v>100000</v>
      </c>
      <c r="P3020">
        <v>0</v>
      </c>
      <c r="Q3020">
        <v>0</v>
      </c>
      <c r="R3020">
        <v>0</v>
      </c>
    </row>
    <row r="3021" spans="1:18" x14ac:dyDescent="0.25">
      <c r="A3021" s="3">
        <v>45730</v>
      </c>
      <c r="B3021">
        <v>4000</v>
      </c>
      <c r="C3021">
        <v>500</v>
      </c>
      <c r="D3021">
        <v>100</v>
      </c>
      <c r="E3021">
        <v>0</v>
      </c>
      <c r="F3021">
        <v>13000</v>
      </c>
      <c r="G3021">
        <v>1000</v>
      </c>
      <c r="H3021">
        <v>2000</v>
      </c>
      <c r="I3021">
        <v>400</v>
      </c>
      <c r="J3021">
        <v>10</v>
      </c>
      <c r="K3021">
        <v>10</v>
      </c>
      <c r="L3021">
        <v>100</v>
      </c>
      <c r="M3021">
        <v>1800</v>
      </c>
      <c r="N3021">
        <v>25203</v>
      </c>
      <c r="O3021">
        <v>100000</v>
      </c>
      <c r="P3021">
        <v>0</v>
      </c>
      <c r="Q3021">
        <v>0</v>
      </c>
      <c r="R3021">
        <v>0</v>
      </c>
    </row>
    <row r="3022" spans="1:18" x14ac:dyDescent="0.25">
      <c r="A3022" s="3">
        <v>45733</v>
      </c>
      <c r="B3022">
        <v>4000</v>
      </c>
      <c r="C3022">
        <v>500</v>
      </c>
      <c r="D3022">
        <v>100</v>
      </c>
      <c r="E3022">
        <v>0</v>
      </c>
      <c r="F3022">
        <v>13000</v>
      </c>
      <c r="G3022">
        <v>1000</v>
      </c>
      <c r="H3022">
        <v>2000</v>
      </c>
      <c r="I3022">
        <v>400</v>
      </c>
      <c r="J3022">
        <v>10</v>
      </c>
      <c r="K3022">
        <v>10</v>
      </c>
      <c r="L3022">
        <v>100</v>
      </c>
      <c r="M3022">
        <v>1800</v>
      </c>
      <c r="N3022">
        <v>25203</v>
      </c>
      <c r="O3022">
        <v>100000</v>
      </c>
      <c r="P3022">
        <v>0</v>
      </c>
      <c r="Q3022">
        <v>0</v>
      </c>
      <c r="R3022">
        <v>0</v>
      </c>
    </row>
    <row r="3023" spans="1:18" x14ac:dyDescent="0.25">
      <c r="A3023" s="3">
        <v>45734</v>
      </c>
      <c r="B3023">
        <v>4000</v>
      </c>
      <c r="C3023">
        <v>500</v>
      </c>
      <c r="D3023">
        <v>100</v>
      </c>
      <c r="E3023">
        <v>0</v>
      </c>
      <c r="F3023">
        <v>13000</v>
      </c>
      <c r="G3023">
        <v>1000</v>
      </c>
      <c r="H3023">
        <v>2000</v>
      </c>
      <c r="I3023">
        <v>400</v>
      </c>
      <c r="J3023">
        <v>10</v>
      </c>
      <c r="K3023">
        <v>10</v>
      </c>
      <c r="L3023">
        <v>100</v>
      </c>
      <c r="M3023">
        <v>1800</v>
      </c>
      <c r="N3023">
        <v>25203</v>
      </c>
      <c r="O3023">
        <v>100000</v>
      </c>
      <c r="P3023">
        <v>0</v>
      </c>
      <c r="Q3023">
        <v>0</v>
      </c>
      <c r="R3023">
        <v>0</v>
      </c>
    </row>
    <row r="3024" spans="1:18" x14ac:dyDescent="0.25">
      <c r="A3024" s="3">
        <v>45735</v>
      </c>
      <c r="B3024">
        <v>4000</v>
      </c>
      <c r="C3024">
        <v>500</v>
      </c>
      <c r="D3024">
        <v>100</v>
      </c>
      <c r="E3024">
        <v>0</v>
      </c>
      <c r="F3024">
        <v>13000</v>
      </c>
      <c r="G3024">
        <v>1000</v>
      </c>
      <c r="H3024">
        <v>2000</v>
      </c>
      <c r="I3024">
        <v>400</v>
      </c>
      <c r="J3024">
        <v>10</v>
      </c>
      <c r="K3024">
        <v>10</v>
      </c>
      <c r="L3024">
        <v>100</v>
      </c>
      <c r="M3024">
        <v>1800</v>
      </c>
      <c r="N3024">
        <v>25203</v>
      </c>
      <c r="O3024">
        <v>100000</v>
      </c>
      <c r="P3024">
        <v>0</v>
      </c>
      <c r="Q3024">
        <v>0</v>
      </c>
      <c r="R3024">
        <v>0</v>
      </c>
    </row>
    <row r="3025" spans="1:18" x14ac:dyDescent="0.25">
      <c r="A3025" s="3">
        <v>45736</v>
      </c>
      <c r="B3025">
        <v>4000</v>
      </c>
      <c r="C3025">
        <v>500</v>
      </c>
      <c r="D3025">
        <v>100</v>
      </c>
      <c r="E3025">
        <v>0</v>
      </c>
      <c r="F3025">
        <v>13000</v>
      </c>
      <c r="G3025">
        <v>1000</v>
      </c>
      <c r="H3025">
        <v>2000</v>
      </c>
      <c r="I3025">
        <v>400</v>
      </c>
      <c r="J3025">
        <v>10</v>
      </c>
      <c r="K3025">
        <v>10</v>
      </c>
      <c r="L3025">
        <v>100</v>
      </c>
      <c r="M3025">
        <v>1800</v>
      </c>
      <c r="N3025">
        <v>25203</v>
      </c>
      <c r="O3025">
        <v>100000</v>
      </c>
      <c r="P3025">
        <v>0</v>
      </c>
      <c r="Q3025">
        <v>0</v>
      </c>
      <c r="R3025">
        <v>0</v>
      </c>
    </row>
    <row r="3026" spans="1:18" x14ac:dyDescent="0.25">
      <c r="A3026" s="3">
        <v>45737</v>
      </c>
      <c r="B3026">
        <v>4000</v>
      </c>
      <c r="C3026">
        <v>500</v>
      </c>
      <c r="D3026">
        <v>100</v>
      </c>
      <c r="E3026">
        <v>0</v>
      </c>
      <c r="F3026">
        <v>13000</v>
      </c>
      <c r="G3026">
        <v>1000</v>
      </c>
      <c r="H3026">
        <v>2000</v>
      </c>
      <c r="I3026">
        <v>400</v>
      </c>
      <c r="J3026">
        <v>10</v>
      </c>
      <c r="K3026">
        <v>10</v>
      </c>
      <c r="L3026">
        <v>100</v>
      </c>
      <c r="M3026">
        <v>1800</v>
      </c>
      <c r="N3026">
        <v>25203</v>
      </c>
      <c r="O3026">
        <v>100000</v>
      </c>
      <c r="P3026">
        <v>0</v>
      </c>
      <c r="Q3026">
        <v>0</v>
      </c>
      <c r="R3026">
        <v>0</v>
      </c>
    </row>
    <row r="3027" spans="1:18" x14ac:dyDescent="0.25">
      <c r="A3027" s="3">
        <v>45740</v>
      </c>
      <c r="B3027">
        <v>4000</v>
      </c>
      <c r="C3027">
        <v>500</v>
      </c>
      <c r="D3027">
        <v>100</v>
      </c>
      <c r="E3027">
        <v>0</v>
      </c>
      <c r="F3027">
        <v>13000</v>
      </c>
      <c r="G3027">
        <v>1000</v>
      </c>
      <c r="H3027">
        <v>2000</v>
      </c>
      <c r="I3027">
        <v>400</v>
      </c>
      <c r="J3027">
        <v>10</v>
      </c>
      <c r="K3027">
        <v>10</v>
      </c>
      <c r="L3027">
        <v>100</v>
      </c>
      <c r="M3027">
        <v>1800</v>
      </c>
      <c r="N3027">
        <v>25203</v>
      </c>
      <c r="O3027">
        <v>100000</v>
      </c>
      <c r="P3027">
        <v>0</v>
      </c>
      <c r="Q3027">
        <v>0</v>
      </c>
      <c r="R3027">
        <v>0</v>
      </c>
    </row>
    <row r="3028" spans="1:18" x14ac:dyDescent="0.25">
      <c r="A3028" s="3">
        <v>45741</v>
      </c>
      <c r="B3028">
        <v>4000</v>
      </c>
      <c r="C3028">
        <v>500</v>
      </c>
      <c r="D3028">
        <v>100</v>
      </c>
      <c r="E3028">
        <v>0</v>
      </c>
      <c r="F3028">
        <v>13000</v>
      </c>
      <c r="G3028">
        <v>1000</v>
      </c>
      <c r="H3028">
        <v>2000</v>
      </c>
      <c r="I3028">
        <v>400</v>
      </c>
      <c r="J3028">
        <v>10</v>
      </c>
      <c r="K3028">
        <v>10</v>
      </c>
      <c r="L3028">
        <v>100</v>
      </c>
      <c r="M3028">
        <v>1800</v>
      </c>
      <c r="N3028">
        <v>25203</v>
      </c>
      <c r="O3028">
        <v>100000</v>
      </c>
      <c r="P3028">
        <v>0</v>
      </c>
      <c r="Q3028">
        <v>0</v>
      </c>
      <c r="R3028">
        <v>0</v>
      </c>
    </row>
    <row r="3029" spans="1:18" x14ac:dyDescent="0.25">
      <c r="A3029" s="3">
        <v>45742</v>
      </c>
      <c r="B3029">
        <v>4000</v>
      </c>
      <c r="C3029">
        <v>500</v>
      </c>
      <c r="D3029">
        <v>100</v>
      </c>
      <c r="E3029">
        <v>0</v>
      </c>
      <c r="F3029">
        <v>13000</v>
      </c>
      <c r="G3029">
        <v>1000</v>
      </c>
      <c r="H3029">
        <v>2000</v>
      </c>
      <c r="I3029">
        <v>400</v>
      </c>
      <c r="J3029">
        <v>10</v>
      </c>
      <c r="K3029">
        <v>10</v>
      </c>
      <c r="L3029">
        <v>100</v>
      </c>
      <c r="M3029">
        <v>1800</v>
      </c>
      <c r="N3029">
        <v>25203</v>
      </c>
      <c r="O3029">
        <v>100000</v>
      </c>
      <c r="P3029">
        <v>0</v>
      </c>
      <c r="Q3029">
        <v>0</v>
      </c>
      <c r="R3029">
        <v>0</v>
      </c>
    </row>
    <row r="3030" spans="1:18" x14ac:dyDescent="0.25">
      <c r="A3030" s="3">
        <v>45743</v>
      </c>
      <c r="B3030">
        <v>4000</v>
      </c>
      <c r="C3030">
        <v>500</v>
      </c>
      <c r="D3030">
        <v>100</v>
      </c>
      <c r="E3030">
        <v>0</v>
      </c>
      <c r="F3030">
        <v>13000</v>
      </c>
      <c r="G3030">
        <v>1000</v>
      </c>
      <c r="H3030">
        <v>2000</v>
      </c>
      <c r="I3030">
        <v>400</v>
      </c>
      <c r="J3030">
        <v>10</v>
      </c>
      <c r="K3030">
        <v>10</v>
      </c>
      <c r="L3030">
        <v>100</v>
      </c>
      <c r="M3030">
        <v>1800</v>
      </c>
      <c r="N3030">
        <v>25203</v>
      </c>
      <c r="O3030">
        <v>100000</v>
      </c>
      <c r="P3030">
        <v>0</v>
      </c>
      <c r="Q3030">
        <v>0</v>
      </c>
      <c r="R3030">
        <v>0</v>
      </c>
    </row>
    <row r="3031" spans="1:18" x14ac:dyDescent="0.25">
      <c r="A3031" s="3">
        <v>45744</v>
      </c>
      <c r="B3031">
        <v>4000</v>
      </c>
      <c r="C3031">
        <v>500</v>
      </c>
      <c r="D3031">
        <v>100</v>
      </c>
      <c r="E3031">
        <v>0</v>
      </c>
      <c r="F3031">
        <v>13000</v>
      </c>
      <c r="G3031">
        <v>1000</v>
      </c>
      <c r="H3031">
        <v>2000</v>
      </c>
      <c r="I3031">
        <v>400</v>
      </c>
      <c r="J3031">
        <v>10</v>
      </c>
      <c r="K3031">
        <v>10</v>
      </c>
      <c r="L3031">
        <v>100</v>
      </c>
      <c r="M3031">
        <v>1800</v>
      </c>
      <c r="N3031">
        <v>25203</v>
      </c>
      <c r="O3031">
        <v>100000</v>
      </c>
      <c r="P3031">
        <v>0</v>
      </c>
      <c r="Q3031">
        <v>0</v>
      </c>
      <c r="R3031">
        <v>0</v>
      </c>
    </row>
    <row r="3032" spans="1:18" x14ac:dyDescent="0.25">
      <c r="A3032" s="3">
        <v>45747</v>
      </c>
      <c r="B3032">
        <v>4000</v>
      </c>
      <c r="C3032">
        <v>500</v>
      </c>
      <c r="D3032">
        <v>100</v>
      </c>
      <c r="E3032">
        <v>0</v>
      </c>
      <c r="F3032">
        <v>13000</v>
      </c>
      <c r="G3032">
        <v>1000</v>
      </c>
      <c r="H3032">
        <v>2000</v>
      </c>
      <c r="I3032">
        <v>400</v>
      </c>
      <c r="J3032">
        <v>10</v>
      </c>
      <c r="K3032">
        <v>10</v>
      </c>
      <c r="L3032">
        <v>100</v>
      </c>
      <c r="M3032">
        <v>1800</v>
      </c>
      <c r="N3032">
        <v>25203</v>
      </c>
      <c r="O3032">
        <v>100000</v>
      </c>
      <c r="P3032">
        <v>0</v>
      </c>
      <c r="Q3032">
        <v>0</v>
      </c>
      <c r="R3032">
        <v>0</v>
      </c>
    </row>
    <row r="3033" spans="1:18" x14ac:dyDescent="0.25">
      <c r="A3033" s="3">
        <v>45748</v>
      </c>
      <c r="B3033">
        <v>4000</v>
      </c>
      <c r="C3033">
        <v>500</v>
      </c>
      <c r="D3033">
        <v>100</v>
      </c>
      <c r="E3033">
        <v>0</v>
      </c>
      <c r="F3033">
        <v>13000</v>
      </c>
      <c r="G3033">
        <v>1000</v>
      </c>
      <c r="H3033">
        <v>2000</v>
      </c>
      <c r="I3033">
        <v>400</v>
      </c>
      <c r="J3033">
        <v>10</v>
      </c>
      <c r="K3033">
        <v>10</v>
      </c>
      <c r="L3033">
        <v>100</v>
      </c>
      <c r="M3033">
        <v>1800</v>
      </c>
      <c r="N3033">
        <v>25203</v>
      </c>
      <c r="O3033">
        <v>100000</v>
      </c>
      <c r="P3033">
        <v>0</v>
      </c>
      <c r="Q3033">
        <v>0</v>
      </c>
      <c r="R3033">
        <v>0</v>
      </c>
    </row>
    <row r="3034" spans="1:18" x14ac:dyDescent="0.25">
      <c r="A3034" s="3">
        <v>45749</v>
      </c>
      <c r="B3034">
        <v>4000</v>
      </c>
      <c r="C3034">
        <v>500</v>
      </c>
      <c r="D3034">
        <v>100</v>
      </c>
      <c r="E3034">
        <v>0</v>
      </c>
      <c r="F3034">
        <v>13000</v>
      </c>
      <c r="G3034">
        <v>1000</v>
      </c>
      <c r="H3034">
        <v>2000</v>
      </c>
      <c r="I3034">
        <v>400</v>
      </c>
      <c r="J3034">
        <v>10</v>
      </c>
      <c r="K3034">
        <v>10</v>
      </c>
      <c r="L3034">
        <v>100</v>
      </c>
      <c r="M3034">
        <v>1800</v>
      </c>
      <c r="N3034">
        <v>25203</v>
      </c>
      <c r="O3034">
        <v>100000</v>
      </c>
      <c r="P3034">
        <v>0</v>
      </c>
      <c r="Q3034">
        <v>0</v>
      </c>
      <c r="R3034">
        <v>0</v>
      </c>
    </row>
    <row r="3035" spans="1:18" x14ac:dyDescent="0.25">
      <c r="A3035" s="3">
        <v>45750</v>
      </c>
      <c r="B3035">
        <v>4000</v>
      </c>
      <c r="C3035">
        <v>500</v>
      </c>
      <c r="D3035">
        <v>100</v>
      </c>
      <c r="E3035">
        <v>0</v>
      </c>
      <c r="F3035">
        <v>13000</v>
      </c>
      <c r="G3035">
        <v>1000</v>
      </c>
      <c r="H3035">
        <v>2000</v>
      </c>
      <c r="I3035">
        <v>400</v>
      </c>
      <c r="J3035">
        <v>10</v>
      </c>
      <c r="K3035">
        <v>10</v>
      </c>
      <c r="L3035">
        <v>100</v>
      </c>
      <c r="M3035">
        <v>1800</v>
      </c>
      <c r="N3035">
        <v>25203</v>
      </c>
      <c r="O3035">
        <v>100000</v>
      </c>
      <c r="P3035">
        <v>0</v>
      </c>
      <c r="Q3035">
        <v>0</v>
      </c>
      <c r="R3035">
        <v>0</v>
      </c>
    </row>
    <row r="3036" spans="1:18" x14ac:dyDescent="0.25">
      <c r="A3036" s="3">
        <v>45751</v>
      </c>
      <c r="B3036">
        <v>4000</v>
      </c>
      <c r="C3036">
        <v>500</v>
      </c>
      <c r="D3036">
        <v>100</v>
      </c>
      <c r="E3036">
        <v>0</v>
      </c>
      <c r="F3036">
        <v>13000</v>
      </c>
      <c r="G3036">
        <v>1000</v>
      </c>
      <c r="H3036">
        <v>2000</v>
      </c>
      <c r="I3036">
        <v>400</v>
      </c>
      <c r="J3036">
        <v>10</v>
      </c>
      <c r="K3036">
        <v>10</v>
      </c>
      <c r="L3036">
        <v>100</v>
      </c>
      <c r="M3036">
        <v>1800</v>
      </c>
      <c r="N3036">
        <v>25203</v>
      </c>
      <c r="O3036">
        <v>100000</v>
      </c>
      <c r="P3036">
        <v>0</v>
      </c>
      <c r="Q3036">
        <v>0</v>
      </c>
      <c r="R3036">
        <v>0</v>
      </c>
    </row>
    <row r="3037" spans="1:18" x14ac:dyDescent="0.25">
      <c r="A3037" s="3">
        <v>45754</v>
      </c>
      <c r="B3037">
        <v>4000</v>
      </c>
      <c r="C3037">
        <v>500</v>
      </c>
      <c r="D3037">
        <v>100</v>
      </c>
      <c r="E3037">
        <v>0</v>
      </c>
      <c r="F3037">
        <v>13000</v>
      </c>
      <c r="G3037">
        <v>1000</v>
      </c>
      <c r="H3037">
        <v>2000</v>
      </c>
      <c r="I3037">
        <v>400</v>
      </c>
      <c r="J3037">
        <v>10</v>
      </c>
      <c r="K3037">
        <v>10</v>
      </c>
      <c r="L3037">
        <v>100</v>
      </c>
      <c r="M3037">
        <v>1800</v>
      </c>
      <c r="N3037">
        <v>25203</v>
      </c>
      <c r="O3037">
        <v>100000</v>
      </c>
      <c r="P3037">
        <v>0</v>
      </c>
      <c r="Q3037">
        <v>0</v>
      </c>
      <c r="R3037">
        <v>0</v>
      </c>
    </row>
    <row r="3038" spans="1:18" x14ac:dyDescent="0.25">
      <c r="A3038" s="3">
        <v>45755</v>
      </c>
      <c r="B3038">
        <v>4000</v>
      </c>
      <c r="C3038">
        <v>500</v>
      </c>
      <c r="D3038">
        <v>100</v>
      </c>
      <c r="E3038">
        <v>0</v>
      </c>
      <c r="F3038">
        <v>13000</v>
      </c>
      <c r="G3038">
        <v>1000</v>
      </c>
      <c r="H3038">
        <v>2000</v>
      </c>
      <c r="I3038">
        <v>400</v>
      </c>
      <c r="J3038">
        <v>10</v>
      </c>
      <c r="K3038">
        <v>10</v>
      </c>
      <c r="L3038">
        <v>100</v>
      </c>
      <c r="M3038">
        <v>1800</v>
      </c>
      <c r="N3038">
        <v>25203</v>
      </c>
      <c r="O3038">
        <v>100000</v>
      </c>
      <c r="P3038">
        <v>0</v>
      </c>
      <c r="Q3038">
        <v>0</v>
      </c>
      <c r="R3038">
        <v>0</v>
      </c>
    </row>
    <row r="3039" spans="1:18" x14ac:dyDescent="0.25">
      <c r="A3039" s="3">
        <v>45756</v>
      </c>
      <c r="B3039">
        <v>4000</v>
      </c>
      <c r="C3039">
        <v>500</v>
      </c>
      <c r="D3039">
        <v>100</v>
      </c>
      <c r="E3039">
        <v>0</v>
      </c>
      <c r="F3039">
        <v>13000</v>
      </c>
      <c r="G3039">
        <v>1000</v>
      </c>
      <c r="H3039">
        <v>2000</v>
      </c>
      <c r="I3039">
        <v>400</v>
      </c>
      <c r="J3039">
        <v>10</v>
      </c>
      <c r="K3039">
        <v>10</v>
      </c>
      <c r="L3039">
        <v>100</v>
      </c>
      <c r="M3039">
        <v>1800</v>
      </c>
      <c r="N3039">
        <v>25203</v>
      </c>
      <c r="O3039">
        <v>100000</v>
      </c>
      <c r="P3039">
        <v>0</v>
      </c>
      <c r="Q3039">
        <v>0</v>
      </c>
      <c r="R3039">
        <v>0</v>
      </c>
    </row>
    <row r="3040" spans="1:18" x14ac:dyDescent="0.25">
      <c r="A3040" s="3">
        <v>45757</v>
      </c>
      <c r="B3040">
        <v>4000</v>
      </c>
      <c r="C3040">
        <v>500</v>
      </c>
      <c r="D3040">
        <v>100</v>
      </c>
      <c r="E3040">
        <v>0</v>
      </c>
      <c r="F3040">
        <v>13000</v>
      </c>
      <c r="G3040">
        <v>1000</v>
      </c>
      <c r="H3040">
        <v>2000</v>
      </c>
      <c r="I3040">
        <v>400</v>
      </c>
      <c r="J3040">
        <v>10</v>
      </c>
      <c r="K3040">
        <v>10</v>
      </c>
      <c r="L3040">
        <v>100</v>
      </c>
      <c r="M3040">
        <v>1800</v>
      </c>
      <c r="N3040">
        <v>25203</v>
      </c>
      <c r="O3040">
        <v>100000</v>
      </c>
      <c r="P3040">
        <v>0</v>
      </c>
      <c r="Q3040">
        <v>0</v>
      </c>
      <c r="R3040">
        <v>0</v>
      </c>
    </row>
    <row r="3041" spans="1:18" x14ac:dyDescent="0.25">
      <c r="A3041" s="3">
        <v>45758</v>
      </c>
      <c r="B3041">
        <v>4000</v>
      </c>
      <c r="C3041">
        <v>500</v>
      </c>
      <c r="D3041">
        <v>100</v>
      </c>
      <c r="E3041">
        <v>0</v>
      </c>
      <c r="F3041">
        <v>13000</v>
      </c>
      <c r="G3041">
        <v>1000</v>
      </c>
      <c r="H3041">
        <v>2000</v>
      </c>
      <c r="I3041">
        <v>400</v>
      </c>
      <c r="J3041">
        <v>10</v>
      </c>
      <c r="K3041">
        <v>10</v>
      </c>
      <c r="L3041">
        <v>100</v>
      </c>
      <c r="M3041">
        <v>1800</v>
      </c>
      <c r="N3041">
        <v>25203</v>
      </c>
      <c r="O3041">
        <v>100000</v>
      </c>
      <c r="P3041">
        <v>0</v>
      </c>
      <c r="Q3041">
        <v>0</v>
      </c>
      <c r="R3041">
        <v>0</v>
      </c>
    </row>
    <row r="3042" spans="1:18" x14ac:dyDescent="0.25">
      <c r="A3042" s="3">
        <v>45761</v>
      </c>
      <c r="B3042">
        <v>4000</v>
      </c>
      <c r="C3042">
        <v>500</v>
      </c>
      <c r="D3042">
        <v>100</v>
      </c>
      <c r="E3042">
        <v>0</v>
      </c>
      <c r="F3042">
        <v>13000</v>
      </c>
      <c r="G3042">
        <v>1000</v>
      </c>
      <c r="H3042">
        <v>2000</v>
      </c>
      <c r="I3042">
        <v>400</v>
      </c>
      <c r="J3042">
        <v>10</v>
      </c>
      <c r="K3042">
        <v>10</v>
      </c>
      <c r="L3042">
        <v>100</v>
      </c>
      <c r="M3042">
        <v>1800</v>
      </c>
      <c r="N3042">
        <v>25203</v>
      </c>
      <c r="O3042">
        <v>100000</v>
      </c>
      <c r="P3042">
        <v>0</v>
      </c>
      <c r="Q3042">
        <v>0</v>
      </c>
      <c r="R3042">
        <v>0</v>
      </c>
    </row>
    <row r="3043" spans="1:18" x14ac:dyDescent="0.25">
      <c r="A3043" s="3">
        <v>45762</v>
      </c>
      <c r="B3043">
        <v>4000</v>
      </c>
      <c r="C3043">
        <v>500</v>
      </c>
      <c r="D3043">
        <v>100</v>
      </c>
      <c r="E3043">
        <v>0</v>
      </c>
      <c r="F3043">
        <v>13000</v>
      </c>
      <c r="G3043">
        <v>1000</v>
      </c>
      <c r="H3043">
        <v>2000</v>
      </c>
      <c r="I3043">
        <v>400</v>
      </c>
      <c r="J3043">
        <v>10</v>
      </c>
      <c r="K3043">
        <v>10</v>
      </c>
      <c r="L3043">
        <v>100</v>
      </c>
      <c r="M3043">
        <v>1800</v>
      </c>
      <c r="N3043">
        <v>25203</v>
      </c>
      <c r="O3043">
        <v>100000</v>
      </c>
      <c r="P3043">
        <v>0</v>
      </c>
      <c r="Q3043">
        <v>0</v>
      </c>
      <c r="R3043">
        <v>0</v>
      </c>
    </row>
    <row r="3044" spans="1:18" x14ac:dyDescent="0.25">
      <c r="A3044" s="3">
        <v>45763</v>
      </c>
      <c r="B3044">
        <v>4000</v>
      </c>
      <c r="C3044">
        <v>500</v>
      </c>
      <c r="D3044">
        <v>100</v>
      </c>
      <c r="E3044">
        <v>0</v>
      </c>
      <c r="F3044">
        <v>13000</v>
      </c>
      <c r="G3044">
        <v>1000</v>
      </c>
      <c r="H3044">
        <v>2000</v>
      </c>
      <c r="I3044">
        <v>400</v>
      </c>
      <c r="J3044">
        <v>10</v>
      </c>
      <c r="K3044">
        <v>10</v>
      </c>
      <c r="L3044">
        <v>100</v>
      </c>
      <c r="M3044">
        <v>1800</v>
      </c>
      <c r="N3044">
        <v>25203</v>
      </c>
      <c r="O3044">
        <v>100000</v>
      </c>
      <c r="P3044">
        <v>0</v>
      </c>
      <c r="Q3044">
        <v>0</v>
      </c>
      <c r="R3044">
        <v>0</v>
      </c>
    </row>
    <row r="3045" spans="1:18" x14ac:dyDescent="0.25">
      <c r="A3045" s="3">
        <v>45764</v>
      </c>
      <c r="B3045">
        <v>4000</v>
      </c>
      <c r="C3045">
        <v>500</v>
      </c>
      <c r="D3045">
        <v>100</v>
      </c>
      <c r="E3045">
        <v>0</v>
      </c>
      <c r="F3045">
        <v>13000</v>
      </c>
      <c r="G3045">
        <v>1000</v>
      </c>
      <c r="H3045">
        <v>2000</v>
      </c>
      <c r="I3045">
        <v>400</v>
      </c>
      <c r="J3045">
        <v>10</v>
      </c>
      <c r="K3045">
        <v>10</v>
      </c>
      <c r="L3045">
        <v>100</v>
      </c>
      <c r="M3045">
        <v>1800</v>
      </c>
      <c r="N3045">
        <v>25203</v>
      </c>
      <c r="O3045">
        <v>100000</v>
      </c>
      <c r="P3045">
        <v>0</v>
      </c>
      <c r="Q3045">
        <v>0</v>
      </c>
      <c r="R3045">
        <v>0</v>
      </c>
    </row>
    <row r="3046" spans="1:18" x14ac:dyDescent="0.25">
      <c r="A3046" s="3">
        <v>45765</v>
      </c>
      <c r="B3046">
        <v>4000</v>
      </c>
      <c r="C3046">
        <v>500</v>
      </c>
      <c r="D3046">
        <v>100</v>
      </c>
      <c r="E3046">
        <v>0</v>
      </c>
      <c r="F3046">
        <v>13000</v>
      </c>
      <c r="G3046">
        <v>1000</v>
      </c>
      <c r="H3046">
        <v>2000</v>
      </c>
      <c r="I3046">
        <v>400</v>
      </c>
      <c r="J3046">
        <v>10</v>
      </c>
      <c r="K3046">
        <v>10</v>
      </c>
      <c r="L3046">
        <v>100</v>
      </c>
      <c r="M3046">
        <v>1800</v>
      </c>
      <c r="N3046">
        <v>25203</v>
      </c>
      <c r="O3046">
        <v>100000</v>
      </c>
      <c r="P3046">
        <v>0</v>
      </c>
      <c r="Q3046">
        <v>0</v>
      </c>
      <c r="R3046">
        <v>0</v>
      </c>
    </row>
    <row r="3047" spans="1:18" x14ac:dyDescent="0.25">
      <c r="A3047" s="3">
        <v>45768</v>
      </c>
      <c r="B3047">
        <v>4000</v>
      </c>
      <c r="C3047">
        <v>500</v>
      </c>
      <c r="D3047">
        <v>100</v>
      </c>
      <c r="E3047">
        <v>0</v>
      </c>
      <c r="F3047">
        <v>13000</v>
      </c>
      <c r="G3047">
        <v>1000</v>
      </c>
      <c r="H3047">
        <v>2000</v>
      </c>
      <c r="I3047">
        <v>400</v>
      </c>
      <c r="J3047">
        <v>10</v>
      </c>
      <c r="K3047">
        <v>10</v>
      </c>
      <c r="L3047">
        <v>100</v>
      </c>
      <c r="M3047">
        <v>1800</v>
      </c>
      <c r="N3047">
        <v>25203</v>
      </c>
      <c r="O3047">
        <v>100000</v>
      </c>
      <c r="P3047">
        <v>0</v>
      </c>
      <c r="Q3047">
        <v>0</v>
      </c>
      <c r="R3047">
        <v>0</v>
      </c>
    </row>
    <row r="3048" spans="1:18" x14ac:dyDescent="0.25">
      <c r="A3048" s="3">
        <v>45769</v>
      </c>
      <c r="B3048">
        <v>4000</v>
      </c>
      <c r="C3048">
        <v>500</v>
      </c>
      <c r="D3048">
        <v>100</v>
      </c>
      <c r="E3048">
        <v>0</v>
      </c>
      <c r="F3048">
        <v>13000</v>
      </c>
      <c r="G3048">
        <v>1000</v>
      </c>
      <c r="H3048">
        <v>2000</v>
      </c>
      <c r="I3048">
        <v>400</v>
      </c>
      <c r="J3048">
        <v>10</v>
      </c>
      <c r="K3048">
        <v>10</v>
      </c>
      <c r="L3048">
        <v>100</v>
      </c>
      <c r="M3048">
        <v>1800</v>
      </c>
      <c r="N3048">
        <v>25203</v>
      </c>
      <c r="O3048">
        <v>100000</v>
      </c>
      <c r="P3048">
        <v>0</v>
      </c>
      <c r="Q3048">
        <v>0</v>
      </c>
      <c r="R3048">
        <v>0</v>
      </c>
    </row>
    <row r="3049" spans="1:18" x14ac:dyDescent="0.25">
      <c r="A3049" s="3">
        <v>45770</v>
      </c>
      <c r="B3049">
        <v>4000</v>
      </c>
      <c r="C3049">
        <v>500</v>
      </c>
      <c r="D3049">
        <v>100</v>
      </c>
      <c r="E3049">
        <v>0</v>
      </c>
      <c r="F3049">
        <v>13000</v>
      </c>
      <c r="G3049">
        <v>1000</v>
      </c>
      <c r="H3049">
        <v>2000</v>
      </c>
      <c r="I3049">
        <v>400</v>
      </c>
      <c r="J3049">
        <v>10</v>
      </c>
      <c r="K3049">
        <v>10</v>
      </c>
      <c r="L3049">
        <v>100</v>
      </c>
      <c r="M3049">
        <v>1800</v>
      </c>
      <c r="N3049">
        <v>25203</v>
      </c>
      <c r="O3049">
        <v>100000</v>
      </c>
      <c r="P3049">
        <v>0</v>
      </c>
      <c r="Q3049">
        <v>0</v>
      </c>
      <c r="R3049">
        <v>0</v>
      </c>
    </row>
    <row r="3050" spans="1:18" x14ac:dyDescent="0.25">
      <c r="A3050" s="3">
        <v>45771</v>
      </c>
      <c r="B3050">
        <v>4000</v>
      </c>
      <c r="C3050">
        <v>500</v>
      </c>
      <c r="D3050">
        <v>100</v>
      </c>
      <c r="E3050">
        <v>0</v>
      </c>
      <c r="F3050">
        <v>13000</v>
      </c>
      <c r="G3050">
        <v>1000</v>
      </c>
      <c r="H3050">
        <v>2000</v>
      </c>
      <c r="I3050">
        <v>400</v>
      </c>
      <c r="J3050">
        <v>10</v>
      </c>
      <c r="K3050">
        <v>10</v>
      </c>
      <c r="L3050">
        <v>100</v>
      </c>
      <c r="M3050">
        <v>1800</v>
      </c>
      <c r="N3050">
        <v>25203</v>
      </c>
      <c r="O3050">
        <v>100000</v>
      </c>
      <c r="P3050">
        <v>0</v>
      </c>
      <c r="Q3050">
        <v>0</v>
      </c>
      <c r="R3050">
        <v>0</v>
      </c>
    </row>
    <row r="3051" spans="1:18" x14ac:dyDescent="0.25">
      <c r="A3051" s="3">
        <v>45772</v>
      </c>
      <c r="B3051">
        <v>4000</v>
      </c>
      <c r="C3051">
        <v>500</v>
      </c>
      <c r="D3051">
        <v>100</v>
      </c>
      <c r="E3051">
        <v>0</v>
      </c>
      <c r="F3051">
        <v>13000</v>
      </c>
      <c r="G3051">
        <v>1000</v>
      </c>
      <c r="H3051">
        <v>2000</v>
      </c>
      <c r="I3051">
        <v>400</v>
      </c>
      <c r="J3051">
        <v>10</v>
      </c>
      <c r="K3051">
        <v>10</v>
      </c>
      <c r="L3051">
        <v>100</v>
      </c>
      <c r="M3051">
        <v>1800</v>
      </c>
      <c r="N3051">
        <v>25203</v>
      </c>
      <c r="O3051">
        <v>100000</v>
      </c>
      <c r="P3051">
        <v>0</v>
      </c>
      <c r="Q3051">
        <v>0</v>
      </c>
      <c r="R3051">
        <v>0</v>
      </c>
    </row>
    <row r="3052" spans="1:18" x14ac:dyDescent="0.25">
      <c r="A3052" s="3">
        <v>45775</v>
      </c>
      <c r="B3052">
        <v>4000</v>
      </c>
      <c r="C3052">
        <v>500</v>
      </c>
      <c r="D3052">
        <v>100</v>
      </c>
      <c r="E3052">
        <v>0</v>
      </c>
      <c r="F3052">
        <v>13000</v>
      </c>
      <c r="G3052">
        <v>1000</v>
      </c>
      <c r="H3052">
        <v>2000</v>
      </c>
      <c r="I3052">
        <v>400</v>
      </c>
      <c r="J3052">
        <v>10</v>
      </c>
      <c r="K3052">
        <v>10</v>
      </c>
      <c r="L3052">
        <v>100</v>
      </c>
      <c r="M3052">
        <v>1800</v>
      </c>
      <c r="N3052">
        <v>25203</v>
      </c>
      <c r="O3052">
        <v>100000</v>
      </c>
      <c r="P3052">
        <v>0</v>
      </c>
      <c r="Q3052">
        <v>0</v>
      </c>
      <c r="R3052">
        <v>0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9FB49-E9AB-4266-B2FB-A875D38D72EE}">
  <dimension ref="A2:C26"/>
  <sheetViews>
    <sheetView topLeftCell="A3" zoomScale="79" workbookViewId="0">
      <selection activeCell="B20" sqref="B20"/>
    </sheetView>
  </sheetViews>
  <sheetFormatPr defaultColWidth="8.81640625" defaultRowHeight="12.5" x14ac:dyDescent="0.25"/>
  <cols>
    <col min="1" max="1" width="26.26953125" style="11" customWidth="1"/>
    <col min="2" max="2" width="23.26953125" style="11" customWidth="1"/>
    <col min="3" max="16384" width="8.81640625" style="11"/>
  </cols>
  <sheetData>
    <row r="2" spans="1:3" ht="13" x14ac:dyDescent="0.3">
      <c r="A2" s="58" t="s">
        <v>113</v>
      </c>
      <c r="B2" s="58"/>
    </row>
    <row r="3" spans="1:3" ht="13" x14ac:dyDescent="0.3">
      <c r="A3" s="12" t="s">
        <v>114</v>
      </c>
      <c r="B3" s="13" t="s">
        <v>174</v>
      </c>
    </row>
    <row r="4" spans="1:3" ht="13" x14ac:dyDescent="0.3">
      <c r="A4" s="12" t="s">
        <v>115</v>
      </c>
      <c r="B4" s="14">
        <v>38442</v>
      </c>
    </row>
    <row r="5" spans="1:3" ht="13" x14ac:dyDescent="0.3">
      <c r="A5" s="12" t="s">
        <v>116</v>
      </c>
      <c r="B5" s="14">
        <v>45747</v>
      </c>
    </row>
    <row r="6" spans="1:3" ht="13" x14ac:dyDescent="0.3">
      <c r="A6" s="12" t="s">
        <v>117</v>
      </c>
      <c r="B6" s="35">
        <f>AVERAGE(Calculations!K12:K252)</f>
        <v>3.1352838663424214E-3</v>
      </c>
    </row>
    <row r="7" spans="1:3" ht="13" x14ac:dyDescent="0.3">
      <c r="A7" s="12" t="s">
        <v>118</v>
      </c>
      <c r="B7" s="35">
        <f>_xlfn.STDEV.S(Calculations!K12:K252)</f>
        <v>5.3505899083881751E-2</v>
      </c>
    </row>
    <row r="8" spans="1:3" ht="13" x14ac:dyDescent="0.3">
      <c r="A8" s="12" t="s">
        <v>119</v>
      </c>
      <c r="B8" s="15">
        <f>Calculations!Y5</f>
        <v>1.1167074159264465</v>
      </c>
      <c r="C8" s="11">
        <f>'Linear Regression'!B18</f>
        <v>1.097478251311603</v>
      </c>
    </row>
    <row r="9" spans="1:3" ht="13" x14ac:dyDescent="0.3">
      <c r="A9" s="12" t="s">
        <v>120</v>
      </c>
      <c r="B9" s="35">
        <f>AVERAGE(Calculations!U13:U252)</f>
        <v>8.1194358884164805E-3</v>
      </c>
    </row>
    <row r="10" spans="1:3" ht="13" x14ac:dyDescent="0.3">
      <c r="A10" s="12" t="s">
        <v>121</v>
      </c>
      <c r="B10" s="35">
        <f>_xlfn.STDEV.S(Calculations!U13:U252)</f>
        <v>4.3768200280337448E-2</v>
      </c>
    </row>
    <row r="11" spans="1:3" ht="13" x14ac:dyDescent="0.3">
      <c r="A11" s="12" t="s">
        <v>122</v>
      </c>
      <c r="B11" s="35">
        <f>AVERAGE(Calculations!AA13:AA252)</f>
        <v>2.9968550321705559E-4</v>
      </c>
    </row>
    <row r="13" spans="1:3" ht="13" x14ac:dyDescent="0.3">
      <c r="A13" s="59" t="s">
        <v>123</v>
      </c>
      <c r="B13" s="59"/>
    </row>
    <row r="14" spans="1:3" ht="13" x14ac:dyDescent="0.3">
      <c r="A14" s="12" t="s">
        <v>124</v>
      </c>
      <c r="B14" s="16">
        <f>(B6-B11)/B7</f>
        <v>5.2995995052432791E-2</v>
      </c>
    </row>
    <row r="15" spans="1:3" ht="13" x14ac:dyDescent="0.3">
      <c r="A15" s="12" t="s">
        <v>125</v>
      </c>
      <c r="B15" s="16">
        <f>B6-(B11+(B9-B11)*B7/B10)</f>
        <v>-6.7239168166566632E-3</v>
      </c>
    </row>
    <row r="16" spans="1:3" ht="13" x14ac:dyDescent="0.3">
      <c r="A16" s="12" t="s">
        <v>126</v>
      </c>
      <c r="B16" s="16">
        <f>B7-(B11+B8*(B9-B11))</f>
        <v>4.4473840334818812E-2</v>
      </c>
      <c r="C16" s="11">
        <f>'Linear Regression'!B17</f>
        <v>-5.7464076153165376E-3</v>
      </c>
    </row>
    <row r="17" spans="1:2" ht="13" x14ac:dyDescent="0.3">
      <c r="A17" s="12" t="s">
        <v>127</v>
      </c>
      <c r="B17" s="16">
        <f>'Linear Regression'!F17</f>
        <v>-8.5569189774233542E-3</v>
      </c>
    </row>
    <row r="18" spans="1:2" ht="13" x14ac:dyDescent="0.3">
      <c r="A18" s="12" t="s">
        <v>128</v>
      </c>
      <c r="B18" s="16">
        <f>'Linear Regression'!G17</f>
        <v>-2.93589625320972E-3</v>
      </c>
    </row>
    <row r="19" spans="1:2" ht="13" x14ac:dyDescent="0.3">
      <c r="A19" s="12" t="s">
        <v>129</v>
      </c>
      <c r="B19" s="16">
        <f>(B6-B11)/B8</f>
        <v>2.53924915576287E-3</v>
      </c>
    </row>
    <row r="20" spans="1:2" ht="13" x14ac:dyDescent="0.3">
      <c r="A20" s="12" t="s">
        <v>130</v>
      </c>
      <c r="B20" s="16">
        <f>SQRT(_xlfn.VAR.S(Calculations!AI13:AI252))</f>
        <v>2.23625469979917E-2</v>
      </c>
    </row>
    <row r="21" spans="1:2" ht="13" x14ac:dyDescent="0.3">
      <c r="A21" s="12" t="s">
        <v>131</v>
      </c>
      <c r="B21" s="16">
        <f>B16/B20</f>
        <v>1.9887645328956871</v>
      </c>
    </row>
    <row r="22" spans="1:2" ht="13" x14ac:dyDescent="0.3">
      <c r="A22" s="12" t="s">
        <v>132</v>
      </c>
      <c r="B22" s="56">
        <f>(1.96/B21)^2</f>
        <v>0.97128215608790203</v>
      </c>
    </row>
    <row r="23" spans="1:2" ht="13" x14ac:dyDescent="0.3">
      <c r="A23" s="12" t="s">
        <v>133</v>
      </c>
      <c r="B23" s="16">
        <f>Calculations!BE151</f>
        <v>-5.5002110596887735E-3</v>
      </c>
    </row>
    <row r="24" spans="1:2" ht="13" x14ac:dyDescent="0.3">
      <c r="A24" s="12" t="s">
        <v>134</v>
      </c>
      <c r="B24" s="16">
        <f>'Treynor &amp; Mazuy Regression'!B19</f>
        <v>-0.49363023430431463</v>
      </c>
    </row>
    <row r="25" spans="1:2" ht="13" x14ac:dyDescent="0.3">
      <c r="A25" s="12" t="s">
        <v>135</v>
      </c>
      <c r="B25" s="16">
        <f>'Henriksson &amp; Merton Regression'!B19</f>
        <v>-7.9039346753738277E-3</v>
      </c>
    </row>
    <row r="26" spans="1:2" ht="13" x14ac:dyDescent="0.3">
      <c r="A26" s="12" t="s">
        <v>136</v>
      </c>
      <c r="B26" s="57">
        <f>'French Fama Regression'!B17</f>
        <v>-4.8586736699684045E-3</v>
      </c>
    </row>
  </sheetData>
  <mergeCells count="2">
    <mergeCell ref="A2:B2"/>
    <mergeCell ref="A13:B13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B9EE45F5E913744812EC575222D4F45" ma:contentTypeVersion="9" ma:contentTypeDescription="Skapa ett nytt dokument." ma:contentTypeScope="" ma:versionID="ec156f7eb124117d7912725c2ea1ed2f">
  <xsd:schema xmlns:xsd="http://www.w3.org/2001/XMLSchema" xmlns:xs="http://www.w3.org/2001/XMLSchema" xmlns:p="http://schemas.microsoft.com/office/2006/metadata/properties" xmlns:ns2="1a019fe7-1cbb-4790-8c4c-66bee00fcef3" xmlns:ns3="2605b138-f2f2-41dd-8107-1f1968d575cc" targetNamespace="http://schemas.microsoft.com/office/2006/metadata/properties" ma:root="true" ma:fieldsID="c4c9ecfbe50da20ef764c315d695c79a" ns2:_="" ns3:_="">
    <xsd:import namespace="1a019fe7-1cbb-4790-8c4c-66bee00fcef3"/>
    <xsd:import namespace="2605b138-f2f2-41dd-8107-1f1968d575cc"/>
    <xsd:element name="properties">
      <xsd:complexType>
        <xsd:sequence>
          <xsd:element name="documentManagement">
            <xsd:complexType>
              <xsd:all>
                <xsd:element ref="ns2:_lisam_Description" minOccurs="0"/>
                <xsd:element ref="ns3:_lisam_PublishedVersio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19fe7-1cbb-4790-8c4c-66bee00fcef3" elementFormDefault="qualified">
    <xsd:import namespace="http://schemas.microsoft.com/office/2006/documentManagement/types"/>
    <xsd:import namespace="http://schemas.microsoft.com/office/infopath/2007/PartnerControls"/>
    <xsd:element name="_lisam_Description" ma:index="8" nillable="true" ma:displayName="Beskrivning" ma:internalName="_lisam_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05b138-f2f2-41dd-8107-1f1968d575cc" elementFormDefault="qualified">
    <xsd:import namespace="http://schemas.microsoft.com/office/2006/documentManagement/types"/>
    <xsd:import namespace="http://schemas.microsoft.com/office/infopath/2007/PartnerControls"/>
    <xsd:element name="_lisam_PublishedVersion" ma:index="9" nillable="true" ma:displayName="Published Version" ma:internalName="_lisam_PublishedVersion">
      <xsd:simpleType>
        <xsd:restriction base="dms:Text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lisam_Description xmlns="1a019fe7-1cbb-4790-8c4c-66bee00fcef3" xsi:nil="true"/>
    <_lisam_PublishedVersion xmlns="2605b138-f2f2-41dd-8107-1f1968d575cc" xsi:nil="true"/>
  </documentManagement>
</p:properties>
</file>

<file path=customXml/itemProps1.xml><?xml version="1.0" encoding="utf-8"?>
<ds:datastoreItem xmlns:ds="http://schemas.openxmlformats.org/officeDocument/2006/customXml" ds:itemID="{35CB5331-DFF7-4DE6-A27D-D335B68674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D50367-71D7-4EA6-AEFB-D261A830BC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9fe7-1cbb-4790-8c4c-66bee00fcef3"/>
    <ds:schemaRef ds:uri="2605b138-f2f2-41dd-8107-1f1968d57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420177-9427-4BC8-98C4-0CE6D9FE32E4}">
  <ds:schemaRefs>
    <ds:schemaRef ds:uri="http://schemas.microsoft.com/office/infopath/2007/PartnerControl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2605b138-f2f2-41dd-8107-1f1968d575cc"/>
    <ds:schemaRef ds:uri="1a019fe7-1cbb-4790-8c4c-66bee00fcef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settings</vt:lpstr>
      <vt:lpstr>transactions</vt:lpstr>
      <vt:lpstr>portfolio</vt:lpstr>
      <vt:lpstr>data</vt:lpstr>
      <vt:lpstr>assetHistory</vt:lpstr>
      <vt:lpstr>assetStat</vt:lpstr>
      <vt:lpstr>portfolioHistory</vt:lpstr>
      <vt:lpstr>dailyHoldings</vt:lpstr>
      <vt:lpstr>Answer</vt:lpstr>
      <vt:lpstr>Calculations</vt:lpstr>
      <vt:lpstr>Linear Regression</vt:lpstr>
      <vt:lpstr>Treynor &amp; Mazuy Regression</vt:lpstr>
      <vt:lpstr>Henriksson &amp; Merton Regression</vt:lpstr>
      <vt:lpstr>French Fama Regression</vt:lpstr>
      <vt:lpstr>covarMatrix</vt:lpstr>
      <vt:lpstr>equityPortfolioData</vt:lpstr>
      <vt:lpstr>interestRate</vt:lpstr>
      <vt:lpstr>muVector</vt:lpstr>
      <vt:lpstr>optimalEquityWeights</vt:lpstr>
    </vt:vector>
  </TitlesOfParts>
  <Company>mai.liu.se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William Eriksson</cp:lastModifiedBy>
  <dcterms:created xsi:type="dcterms:W3CDTF">2006-05-15T11:36:03Z</dcterms:created>
  <dcterms:modified xsi:type="dcterms:W3CDTF">2025-04-28T16:03:31Z</dcterms:modified>
</cp:coreProperties>
</file>