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9957537bd189b1/Documents/R/R/R Datasets/FTC_transect/raw/"/>
    </mc:Choice>
  </mc:AlternateContent>
  <xr:revisionPtr revIDLastSave="0" documentId="8_{317C719F-1E3E-46CB-BBC6-D69B552CE732}" xr6:coauthVersionLast="47" xr6:coauthVersionMax="47" xr10:uidLastSave="{00000000-0000-0000-0000-000000000000}"/>
  <bookViews>
    <workbookView xWindow="-108" yWindow="-108" windowWidth="23256" windowHeight="12456" xr2:uid="{B82EE44A-DA1F-4E15-BFE4-395225B2E1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17" i="1" l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W33" i="1"/>
  <c r="U33" i="1"/>
  <c r="Q33" i="1"/>
  <c r="AE33" i="1" s="1"/>
  <c r="O33" i="1"/>
  <c r="V33" i="1" s="1"/>
  <c r="N33" i="1"/>
  <c r="M33" i="1"/>
  <c r="L33" i="1"/>
  <c r="I33" i="1"/>
  <c r="W32" i="1"/>
  <c r="V32" i="1"/>
  <c r="Z32" i="1" s="1"/>
  <c r="U32" i="1"/>
  <c r="Q32" i="1"/>
  <c r="AE32" i="1" s="1"/>
  <c r="O32" i="1"/>
  <c r="N32" i="1"/>
  <c r="M32" i="1"/>
  <c r="L32" i="1"/>
  <c r="I32" i="1"/>
  <c r="W31" i="1"/>
  <c r="V31" i="1"/>
  <c r="Z31" i="1" s="1"/>
  <c r="U31" i="1"/>
  <c r="Q31" i="1"/>
  <c r="AE31" i="1" s="1"/>
  <c r="O31" i="1"/>
  <c r="N31" i="1"/>
  <c r="M31" i="1"/>
  <c r="L31" i="1"/>
  <c r="I31" i="1"/>
  <c r="AE30" i="1"/>
  <c r="W30" i="1"/>
  <c r="V30" i="1"/>
  <c r="Z30" i="1" s="1"/>
  <c r="U30" i="1"/>
  <c r="Q30" i="1"/>
  <c r="O30" i="1"/>
  <c r="N30" i="1"/>
  <c r="M30" i="1"/>
  <c r="L30" i="1"/>
  <c r="I30" i="1"/>
  <c r="AE29" i="1"/>
  <c r="W29" i="1"/>
  <c r="V29" i="1"/>
  <c r="Z29" i="1" s="1"/>
  <c r="U29" i="1"/>
  <c r="Q29" i="1"/>
  <c r="O29" i="1"/>
  <c r="N29" i="1"/>
  <c r="M29" i="1"/>
  <c r="L29" i="1"/>
  <c r="I29" i="1"/>
  <c r="W28" i="1"/>
  <c r="V28" i="1"/>
  <c r="Z28" i="1" s="1"/>
  <c r="U28" i="1"/>
  <c r="Q28" i="1"/>
  <c r="AE28" i="1" s="1"/>
  <c r="O28" i="1"/>
  <c r="N28" i="1"/>
  <c r="M28" i="1"/>
  <c r="L28" i="1"/>
  <c r="I28" i="1"/>
  <c r="AE27" i="1"/>
  <c r="W27" i="1"/>
  <c r="V27" i="1"/>
  <c r="Z27" i="1" s="1"/>
  <c r="U27" i="1"/>
  <c r="Q27" i="1"/>
  <c r="O27" i="1"/>
  <c r="N27" i="1"/>
  <c r="M27" i="1"/>
  <c r="L27" i="1"/>
  <c r="I27" i="1"/>
  <c r="AE26" i="1"/>
  <c r="W26" i="1"/>
  <c r="V26" i="1"/>
  <c r="Z26" i="1" s="1"/>
  <c r="U26" i="1"/>
  <c r="Q26" i="1"/>
  <c r="O26" i="1"/>
  <c r="N26" i="1"/>
  <c r="M26" i="1"/>
  <c r="L26" i="1"/>
  <c r="I26" i="1"/>
  <c r="W25" i="1"/>
  <c r="V25" i="1"/>
  <c r="Z25" i="1" s="1"/>
  <c r="U25" i="1"/>
  <c r="Q25" i="1"/>
  <c r="AE25" i="1" s="1"/>
  <c r="O25" i="1"/>
  <c r="N25" i="1"/>
  <c r="M25" i="1"/>
  <c r="L25" i="1"/>
  <c r="I25" i="1"/>
  <c r="AE24" i="1"/>
  <c r="W24" i="1"/>
  <c r="V24" i="1"/>
  <c r="Z24" i="1" s="1"/>
  <c r="U24" i="1"/>
  <c r="Q24" i="1"/>
  <c r="O24" i="1"/>
  <c r="N24" i="1"/>
  <c r="M24" i="1"/>
  <c r="L24" i="1"/>
  <c r="I24" i="1"/>
  <c r="AE23" i="1"/>
  <c r="W23" i="1"/>
  <c r="V23" i="1"/>
  <c r="Z23" i="1" s="1"/>
  <c r="U23" i="1"/>
  <c r="Q23" i="1"/>
  <c r="O23" i="1"/>
  <c r="N23" i="1"/>
  <c r="M23" i="1"/>
  <c r="L23" i="1"/>
  <c r="I23" i="1"/>
  <c r="W22" i="1"/>
  <c r="V22" i="1"/>
  <c r="Z22" i="1" s="1"/>
  <c r="U22" i="1"/>
  <c r="Q22" i="1"/>
  <c r="AE22" i="1" s="1"/>
  <c r="O22" i="1"/>
  <c r="N22" i="1"/>
  <c r="M22" i="1"/>
  <c r="L22" i="1"/>
  <c r="I22" i="1"/>
  <c r="AE21" i="1"/>
  <c r="W21" i="1"/>
  <c r="V21" i="1"/>
  <c r="Z21" i="1" s="1"/>
  <c r="U21" i="1"/>
  <c r="Q21" i="1"/>
  <c r="O21" i="1"/>
  <c r="N21" i="1"/>
  <c r="M21" i="1"/>
  <c r="L21" i="1"/>
  <c r="I21" i="1"/>
  <c r="AE20" i="1"/>
  <c r="W20" i="1"/>
  <c r="V20" i="1"/>
  <c r="Z20" i="1" s="1"/>
  <c r="U20" i="1"/>
  <c r="Q20" i="1"/>
  <c r="O20" i="1"/>
  <c r="N20" i="1"/>
  <c r="M20" i="1"/>
  <c r="L20" i="1"/>
  <c r="I20" i="1"/>
  <c r="W19" i="1"/>
  <c r="U19" i="1"/>
  <c r="Q19" i="1"/>
  <c r="V19" i="1" s="1"/>
  <c r="O19" i="1"/>
  <c r="N19" i="1"/>
  <c r="M19" i="1"/>
  <c r="L19" i="1"/>
  <c r="I19" i="1"/>
  <c r="AE18" i="1"/>
  <c r="W18" i="1"/>
  <c r="V18" i="1"/>
  <c r="Z18" i="1" s="1"/>
  <c r="U18" i="1"/>
  <c r="Q18" i="1"/>
  <c r="O18" i="1"/>
  <c r="N18" i="1"/>
  <c r="M18" i="1"/>
  <c r="L18" i="1"/>
  <c r="I18" i="1"/>
  <c r="AE17" i="1"/>
  <c r="W17" i="1"/>
  <c r="V17" i="1"/>
  <c r="Z17" i="1" s="1"/>
  <c r="U17" i="1"/>
  <c r="Q17" i="1"/>
  <c r="O17" i="1"/>
  <c r="M17" i="1"/>
  <c r="L17" i="1"/>
  <c r="N17" i="1" s="1"/>
  <c r="I17" i="1"/>
  <c r="W16" i="1"/>
  <c r="U16" i="1"/>
  <c r="Q16" i="1"/>
  <c r="V16" i="1" s="1"/>
  <c r="O16" i="1"/>
  <c r="N16" i="1"/>
  <c r="M16" i="1"/>
  <c r="L16" i="1"/>
  <c r="I16" i="1"/>
  <c r="AE15" i="1"/>
  <c r="W15" i="1"/>
  <c r="V15" i="1"/>
  <c r="Z15" i="1" s="1"/>
  <c r="U15" i="1"/>
  <c r="Q15" i="1"/>
  <c r="O15" i="1"/>
  <c r="N15" i="1"/>
  <c r="M15" i="1"/>
  <c r="L15" i="1"/>
  <c r="I15" i="1"/>
  <c r="AE14" i="1"/>
  <c r="W14" i="1"/>
  <c r="V14" i="1"/>
  <c r="Z14" i="1" s="1"/>
  <c r="U14" i="1"/>
  <c r="Q14" i="1"/>
  <c r="O14" i="1"/>
  <c r="M14" i="1"/>
  <c r="L14" i="1"/>
  <c r="N14" i="1" s="1"/>
  <c r="I14" i="1"/>
  <c r="W13" i="1"/>
  <c r="U13" i="1"/>
  <c r="Q13" i="1"/>
  <c r="AE13" i="1" s="1"/>
  <c r="O13" i="1"/>
  <c r="N13" i="1"/>
  <c r="M13" i="1"/>
  <c r="L13" i="1"/>
  <c r="I13" i="1"/>
  <c r="AE12" i="1"/>
  <c r="W12" i="1"/>
  <c r="V12" i="1"/>
  <c r="Y12" i="1" s="1"/>
  <c r="U12" i="1"/>
  <c r="Q12" i="1"/>
  <c r="O12" i="1"/>
  <c r="M12" i="1"/>
  <c r="N12" i="1" s="1"/>
  <c r="L12" i="1"/>
  <c r="I12" i="1"/>
  <c r="AE11" i="1"/>
  <c r="W11" i="1"/>
  <c r="U11" i="1"/>
  <c r="V11" i="1" s="1"/>
  <c r="Q11" i="1"/>
  <c r="O11" i="1"/>
  <c r="M11" i="1"/>
  <c r="L11" i="1"/>
  <c r="N11" i="1" s="1"/>
  <c r="I11" i="1"/>
  <c r="W10" i="1"/>
  <c r="U10" i="1"/>
  <c r="Q10" i="1"/>
  <c r="V10" i="1" s="1"/>
  <c r="O10" i="1"/>
  <c r="N10" i="1"/>
  <c r="M10" i="1"/>
  <c r="L10" i="1"/>
  <c r="I10" i="1"/>
  <c r="AE9" i="1"/>
  <c r="W9" i="1"/>
  <c r="V9" i="1"/>
  <c r="Z9" i="1" s="1"/>
  <c r="U9" i="1"/>
  <c r="Q9" i="1"/>
  <c r="O9" i="1"/>
  <c r="M9" i="1"/>
  <c r="N9" i="1" s="1"/>
  <c r="L9" i="1"/>
  <c r="I9" i="1"/>
  <c r="AE8" i="1"/>
  <c r="W8" i="1"/>
  <c r="U8" i="1"/>
  <c r="V8" i="1" s="1"/>
  <c r="Q8" i="1"/>
  <c r="O8" i="1"/>
  <c r="M8" i="1"/>
  <c r="L8" i="1"/>
  <c r="N8" i="1" s="1"/>
  <c r="I8" i="1"/>
  <c r="W7" i="1"/>
  <c r="U7" i="1"/>
  <c r="Q7" i="1"/>
  <c r="V7" i="1" s="1"/>
  <c r="O7" i="1"/>
  <c r="N7" i="1"/>
  <c r="M7" i="1"/>
  <c r="L7" i="1"/>
  <c r="I7" i="1"/>
  <c r="AE6" i="1"/>
  <c r="W6" i="1"/>
  <c r="V6" i="1"/>
  <c r="Z6" i="1" s="1"/>
  <c r="U6" i="1"/>
  <c r="Q6" i="1"/>
  <c r="O6" i="1"/>
  <c r="M6" i="1"/>
  <c r="N6" i="1" s="1"/>
  <c r="L6" i="1"/>
  <c r="I6" i="1"/>
  <c r="AE5" i="1"/>
  <c r="W5" i="1"/>
  <c r="U5" i="1"/>
  <c r="V5" i="1" s="1"/>
  <c r="Q5" i="1"/>
  <c r="O5" i="1"/>
  <c r="M5" i="1"/>
  <c r="L5" i="1"/>
  <c r="N5" i="1" s="1"/>
  <c r="I5" i="1"/>
  <c r="W4" i="1"/>
  <c r="U4" i="1"/>
  <c r="Q4" i="1"/>
  <c r="V4" i="1" s="1"/>
  <c r="O4" i="1"/>
  <c r="N4" i="1"/>
  <c r="M4" i="1"/>
  <c r="L4" i="1"/>
  <c r="I4" i="1"/>
  <c r="Z10" i="1" l="1"/>
  <c r="Y10" i="1"/>
  <c r="AA10" i="1" s="1"/>
  <c r="AB10" i="1" s="1"/>
  <c r="AC10" i="1" s="1"/>
  <c r="AF10" i="1" s="1"/>
  <c r="Z11" i="1"/>
  <c r="Y11" i="1"/>
  <c r="AA11" i="1" s="1"/>
  <c r="AB11" i="1" s="1"/>
  <c r="AC11" i="1" s="1"/>
  <c r="AF11" i="1" s="1"/>
  <c r="Z7" i="1"/>
  <c r="Y7" i="1"/>
  <c r="Z16" i="1"/>
  <c r="Y16" i="1"/>
  <c r="AA16" i="1" s="1"/>
  <c r="AB16" i="1" s="1"/>
  <c r="AC16" i="1" s="1"/>
  <c r="AF16" i="1" s="1"/>
  <c r="Z4" i="1"/>
  <c r="Y4" i="1"/>
  <c r="AA4" i="1" s="1"/>
  <c r="AB4" i="1" s="1"/>
  <c r="AC4" i="1" s="1"/>
  <c r="AF4" i="1" s="1"/>
  <c r="Z5" i="1"/>
  <c r="Y5" i="1"/>
  <c r="AA5" i="1" s="1"/>
  <c r="AB5" i="1" s="1"/>
  <c r="AC5" i="1" s="1"/>
  <c r="AF5" i="1" s="1"/>
  <c r="Z8" i="1"/>
  <c r="Y8" i="1"/>
  <c r="AA8" i="1" s="1"/>
  <c r="AB8" i="1" s="1"/>
  <c r="AC8" i="1" s="1"/>
  <c r="AF8" i="1" s="1"/>
  <c r="Z19" i="1"/>
  <c r="Y19" i="1"/>
  <c r="AA19" i="1" s="1"/>
  <c r="AB19" i="1" s="1"/>
  <c r="AC19" i="1" s="1"/>
  <c r="AF19" i="1" s="1"/>
  <c r="Z33" i="1"/>
  <c r="Y33" i="1"/>
  <c r="AA33" i="1" s="1"/>
  <c r="AB33" i="1" s="1"/>
  <c r="AC33" i="1" s="1"/>
  <c r="AF33" i="1" s="1"/>
  <c r="Y14" i="1"/>
  <c r="AA14" i="1" s="1"/>
  <c r="AB14" i="1" s="1"/>
  <c r="AC14" i="1" s="1"/>
  <c r="AF14" i="1" s="1"/>
  <c r="Y17" i="1"/>
  <c r="AA17" i="1" s="1"/>
  <c r="AB17" i="1" s="1"/>
  <c r="AC17" i="1" s="1"/>
  <c r="AF17" i="1" s="1"/>
  <c r="Y20" i="1"/>
  <c r="AA20" i="1" s="1"/>
  <c r="AB20" i="1" s="1"/>
  <c r="AC20" i="1" s="1"/>
  <c r="AF20" i="1" s="1"/>
  <c r="Y23" i="1"/>
  <c r="AA23" i="1" s="1"/>
  <c r="AB23" i="1" s="1"/>
  <c r="AC23" i="1" s="1"/>
  <c r="AF23" i="1" s="1"/>
  <c r="Y26" i="1"/>
  <c r="AA26" i="1" s="1"/>
  <c r="AB26" i="1" s="1"/>
  <c r="AC26" i="1" s="1"/>
  <c r="AF26" i="1" s="1"/>
  <c r="Y29" i="1"/>
  <c r="AA29" i="1" s="1"/>
  <c r="AB29" i="1" s="1"/>
  <c r="AC29" i="1" s="1"/>
  <c r="AF29" i="1" s="1"/>
  <c r="Y32" i="1"/>
  <c r="AA32" i="1" s="1"/>
  <c r="AB32" i="1" s="1"/>
  <c r="AC32" i="1" s="1"/>
  <c r="AF32" i="1" s="1"/>
  <c r="Y9" i="1"/>
  <c r="AA9" i="1" s="1"/>
  <c r="AB9" i="1" s="1"/>
  <c r="AC9" i="1" s="1"/>
  <c r="AF9" i="1" s="1"/>
  <c r="V13" i="1"/>
  <c r="AE4" i="1"/>
  <c r="AE7" i="1"/>
  <c r="AE10" i="1"/>
  <c r="AE16" i="1"/>
  <c r="AE19" i="1"/>
  <c r="Y6" i="1"/>
  <c r="AA6" i="1" s="1"/>
  <c r="AB6" i="1" s="1"/>
  <c r="AC6" i="1" s="1"/>
  <c r="AF6" i="1" s="1"/>
  <c r="Y15" i="1"/>
  <c r="AA15" i="1" s="1"/>
  <c r="AB15" i="1" s="1"/>
  <c r="AC15" i="1" s="1"/>
  <c r="AF15" i="1" s="1"/>
  <c r="Y18" i="1"/>
  <c r="AA18" i="1" s="1"/>
  <c r="AB18" i="1" s="1"/>
  <c r="AC18" i="1" s="1"/>
  <c r="AF18" i="1" s="1"/>
  <c r="Y21" i="1"/>
  <c r="AA21" i="1" s="1"/>
  <c r="AB21" i="1" s="1"/>
  <c r="AC21" i="1" s="1"/>
  <c r="AF21" i="1" s="1"/>
  <c r="Y24" i="1"/>
  <c r="AA24" i="1" s="1"/>
  <c r="AB24" i="1" s="1"/>
  <c r="AC24" i="1" s="1"/>
  <c r="AF24" i="1" s="1"/>
  <c r="Y27" i="1"/>
  <c r="AA27" i="1" s="1"/>
  <c r="AB27" i="1" s="1"/>
  <c r="AC27" i="1" s="1"/>
  <c r="AF27" i="1" s="1"/>
  <c r="Y30" i="1"/>
  <c r="AA30" i="1" s="1"/>
  <c r="AB30" i="1" s="1"/>
  <c r="AC30" i="1" s="1"/>
  <c r="AF30" i="1" s="1"/>
  <c r="Z12" i="1"/>
  <c r="AA12" i="1" s="1"/>
  <c r="AB12" i="1" s="1"/>
  <c r="AC12" i="1" s="1"/>
  <c r="AF12" i="1" s="1"/>
  <c r="Y22" i="1"/>
  <c r="AA22" i="1" s="1"/>
  <c r="AB22" i="1" s="1"/>
  <c r="AC22" i="1" s="1"/>
  <c r="AF22" i="1" s="1"/>
  <c r="Y25" i="1"/>
  <c r="AA25" i="1" s="1"/>
  <c r="AB25" i="1" s="1"/>
  <c r="AC25" i="1" s="1"/>
  <c r="AF25" i="1" s="1"/>
  <c r="Y28" i="1"/>
  <c r="AA28" i="1" s="1"/>
  <c r="AB28" i="1" s="1"/>
  <c r="AC28" i="1" s="1"/>
  <c r="AF28" i="1" s="1"/>
  <c r="Y31" i="1"/>
  <c r="AA31" i="1" s="1"/>
  <c r="AB31" i="1" s="1"/>
  <c r="AC31" i="1" s="1"/>
  <c r="AF31" i="1" s="1"/>
  <c r="Z13" i="1" l="1"/>
  <c r="Y13" i="1"/>
  <c r="AA7" i="1"/>
  <c r="AB7" i="1" s="1"/>
  <c r="AC7" i="1" s="1"/>
  <c r="AF7" i="1" s="1"/>
  <c r="AA13" i="1" l="1"/>
  <c r="AB13" i="1" s="1"/>
  <c r="AC13" i="1" s="1"/>
  <c r="AF13" i="1" s="1"/>
</calcChain>
</file>

<file path=xl/sharedStrings.xml><?xml version="1.0" encoding="utf-8"?>
<sst xmlns="http://schemas.openxmlformats.org/spreadsheetml/2006/main" count="246" uniqueCount="77">
  <si>
    <t>day 0/flush measure</t>
  </si>
  <si>
    <t>10 grams dry soil/2.65g/mL dry soil bulk density</t>
  </si>
  <si>
    <t>Fresh soil added - 10 grams</t>
  </si>
  <si>
    <t>Jar -(tube + dry soil + water)</t>
  </si>
  <si>
    <t>12 x Gas Volume x change in 12C/(Gas constant x T x 1000 x dry soil g)</t>
  </si>
  <si>
    <t>Divide ug C by incubation time in hours</t>
  </si>
  <si>
    <t>Multiply rate by 24 hours for day 1 gain</t>
  </si>
  <si>
    <t>m/d/yyyy, hh:mm</t>
  </si>
  <si>
    <t>(ppm)</t>
  </si>
  <si>
    <t>(h)</t>
  </si>
  <si>
    <t>ppm 12CO2</t>
  </si>
  <si>
    <t>ppm 13CO2</t>
  </si>
  <si>
    <t>%</t>
  </si>
  <si>
    <t>mL</t>
  </si>
  <si>
    <t>g</t>
  </si>
  <si>
    <t>L atm/molK</t>
  </si>
  <si>
    <t>K</t>
  </si>
  <si>
    <t>ug</t>
  </si>
  <si>
    <t>ug CO2/g dry soil/hour</t>
  </si>
  <si>
    <t>ug CO2/g dry soil/day</t>
  </si>
  <si>
    <t>JAR</t>
  </si>
  <si>
    <t>Site ID</t>
  </si>
  <si>
    <t>Depth</t>
  </si>
  <si>
    <t>TRT</t>
  </si>
  <si>
    <t>JAR_START_TIME</t>
  </si>
  <si>
    <t>Day1_TIME</t>
  </si>
  <si>
    <t>Day1_12C</t>
  </si>
  <si>
    <t>Day1_13C</t>
  </si>
  <si>
    <t>Incubation Time Since Last Measure</t>
  </si>
  <si>
    <t>Initial Measure of 12CO2</t>
  </si>
  <si>
    <t>Initial Measure of 13CO2</t>
  </si>
  <si>
    <t>Gain 12CO2 Since Last Measure</t>
  </si>
  <si>
    <t>Gain 13CO2 Since Last Measure</t>
  </si>
  <si>
    <t>Ratio 13C/12C</t>
  </si>
  <si>
    <t>Jar Volume</t>
  </si>
  <si>
    <t>Falcon Tube Volume</t>
  </si>
  <si>
    <t>Dry Soil Volume</t>
  </si>
  <si>
    <t>Fresh Soil Weight</t>
  </si>
  <si>
    <t>Existing Soil Water Volume</t>
  </si>
  <si>
    <t>Added Water Volume</t>
  </si>
  <si>
    <t>Total Soil Water Volume</t>
  </si>
  <si>
    <t>Gas Volume</t>
  </si>
  <si>
    <t>Gas Constant</t>
  </si>
  <si>
    <t>T</t>
  </si>
  <si>
    <t>Gain in ug 12C per g soil</t>
  </si>
  <si>
    <t>Gain in ug 13C per g soil</t>
  </si>
  <si>
    <t>Total ug C per g soil gain</t>
  </si>
  <si>
    <t>Rate CO2 per hour</t>
  </si>
  <si>
    <t>Day1 - 24 hour Gain of CO2</t>
  </si>
  <si>
    <t>OC.g100g</t>
  </si>
  <si>
    <t>weight of OC in dry soil</t>
  </si>
  <si>
    <t>gain ug per g OC</t>
  </si>
  <si>
    <t>HEALY</t>
  </si>
  <si>
    <t>16-30</t>
  </si>
  <si>
    <t>CON</t>
  </si>
  <si>
    <t>12-24</t>
  </si>
  <si>
    <t>40-54</t>
  </si>
  <si>
    <t>TOOL</t>
  </si>
  <si>
    <t>41-50</t>
  </si>
  <si>
    <t>28-38</t>
  </si>
  <si>
    <t>40-50</t>
  </si>
  <si>
    <t>50-58</t>
  </si>
  <si>
    <t>30-40</t>
  </si>
  <si>
    <t>38-44</t>
  </si>
  <si>
    <t>24-33</t>
  </si>
  <si>
    <t>28-34</t>
  </si>
  <si>
    <t>60-67</t>
  </si>
  <si>
    <t>50-60</t>
  </si>
  <si>
    <t>44-58</t>
  </si>
  <si>
    <t>30-38</t>
  </si>
  <si>
    <t>FTC</t>
  </si>
  <si>
    <t>Control average C12</t>
  </si>
  <si>
    <t>Control average C13</t>
  </si>
  <si>
    <t>Day 1</t>
  </si>
  <si>
    <t>Day 4</t>
  </si>
  <si>
    <t>Day 7</t>
  </si>
  <si>
    <t>Day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</si>
</sst>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Alignment="1">
      <alignment horizontal="left"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left" wrapText="1"/>
    </xf>
    <xf numFmtId="0" fontId="1" fillId="3" borderId="2" xfId="0" applyFont="1" applyFill="1" applyBorder="1" applyAlignment="1">
      <alignment horizontal="left"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1" fillId="4" borderId="0" xfId="0" applyFont="1" applyFill="1" applyAlignment="1">
      <alignment horizontal="center" wrapText="1"/>
    </xf>
    <xf numFmtId="22" fontId="0" fillId="0" borderId="0" xfId="0" applyNumberFormat="1"/>
    <xf numFmtId="2" fontId="0" fillId="0" borderId="0" xfId="0" applyNumberFormat="1"/>
    <xf numFmtId="49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D6374-6B5D-4D1F-8F50-0789E25F8C6C}">
  <dimension ref="A1:AJ117"/>
  <sheetViews>
    <sheetView tabSelected="1" topLeftCell="V1" workbookViewId="0">
      <selection sqref="A1:XFD1048576"/>
    </sheetView>
  </sheetViews>
  <sheetFormatPr defaultRowHeight="14.4" x14ac:dyDescent="0.3"/>
  <cols>
    <col min="1" max="1" width="8.88671875" style="11"/>
    <col min="2" max="2" width="13.33203125" style="11" bestFit="1" customWidth="1"/>
    <col min="3" max="3" width="13.33203125" style="11" customWidth="1"/>
    <col min="4" max="4" width="8.88671875" style="11"/>
    <col min="5" max="5" width="24" customWidth="1"/>
    <col min="6" max="6" width="21.6640625" customWidth="1"/>
    <col min="7" max="7" width="17.33203125" customWidth="1"/>
    <col min="8" max="8" width="16.109375" customWidth="1"/>
    <col min="9" max="9" width="13.88671875" customWidth="1"/>
    <col min="12" max="12" width="12.88671875" customWidth="1"/>
    <col min="13" max="13" width="11.33203125" customWidth="1"/>
    <col min="17" max="18" width="13.5546875" customWidth="1"/>
    <col min="25" max="25" width="13.5546875" customWidth="1"/>
    <col min="28" max="28" width="10.88671875" customWidth="1"/>
  </cols>
  <sheetData>
    <row r="1" spans="1:36" ht="114.75" customHeight="1" x14ac:dyDescent="0.3">
      <c r="A1" s="1"/>
      <c r="B1" s="1"/>
      <c r="C1" s="1"/>
      <c r="D1" s="1"/>
      <c r="J1" s="2" t="s">
        <v>0</v>
      </c>
      <c r="Q1" s="2" t="s">
        <v>1</v>
      </c>
      <c r="R1" s="2"/>
      <c r="S1" s="2" t="s">
        <v>2</v>
      </c>
      <c r="V1" s="2" t="s">
        <v>3</v>
      </c>
      <c r="W1" s="2">
        <v>8.2059999999999994E-2</v>
      </c>
      <c r="X1" s="2">
        <v>296</v>
      </c>
      <c r="Y1" s="2" t="s">
        <v>4</v>
      </c>
      <c r="AB1" s="2" t="s">
        <v>5</v>
      </c>
      <c r="AC1" s="2" t="s">
        <v>6</v>
      </c>
    </row>
    <row r="2" spans="1:36" ht="58.5" customHeight="1" x14ac:dyDescent="0.3">
      <c r="A2" s="3"/>
      <c r="B2" s="3"/>
      <c r="C2" s="3"/>
      <c r="D2" s="3"/>
      <c r="E2" t="s">
        <v>7</v>
      </c>
      <c r="F2" t="s">
        <v>7</v>
      </c>
      <c r="G2" t="s">
        <v>8</v>
      </c>
      <c r="H2" t="s">
        <v>8</v>
      </c>
      <c r="I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13</v>
      </c>
      <c r="Q2" t="s">
        <v>13</v>
      </c>
      <c r="R2" t="s">
        <v>14</v>
      </c>
      <c r="S2" t="s">
        <v>13</v>
      </c>
      <c r="T2" t="s">
        <v>13</v>
      </c>
      <c r="U2" t="s">
        <v>13</v>
      </c>
      <c r="V2" t="s">
        <v>13</v>
      </c>
      <c r="W2" s="2" t="s">
        <v>15</v>
      </c>
      <c r="X2" t="s">
        <v>16</v>
      </c>
      <c r="AA2" t="s">
        <v>17</v>
      </c>
      <c r="AB2" s="2" t="s">
        <v>18</v>
      </c>
      <c r="AC2" s="2" t="s">
        <v>19</v>
      </c>
    </row>
    <row r="3" spans="1:36" ht="58.2" thickBot="1" x14ac:dyDescent="0.35">
      <c r="A3" s="4" t="s">
        <v>20</v>
      </c>
      <c r="B3" s="4" t="s">
        <v>21</v>
      </c>
      <c r="C3" s="4" t="s">
        <v>22</v>
      </c>
      <c r="D3" s="4" t="s">
        <v>23</v>
      </c>
      <c r="E3" s="5" t="s">
        <v>24</v>
      </c>
      <c r="F3" s="5" t="s">
        <v>25</v>
      </c>
      <c r="G3" s="5" t="s">
        <v>26</v>
      </c>
      <c r="H3" s="5" t="s">
        <v>27</v>
      </c>
      <c r="I3" s="6" t="s">
        <v>28</v>
      </c>
      <c r="J3" s="6" t="s">
        <v>29</v>
      </c>
      <c r="K3" s="6" t="s">
        <v>30</v>
      </c>
      <c r="L3" s="6" t="s">
        <v>31</v>
      </c>
      <c r="M3" s="6" t="s">
        <v>32</v>
      </c>
      <c r="N3" s="6" t="s">
        <v>33</v>
      </c>
      <c r="O3" s="7" t="s">
        <v>34</v>
      </c>
      <c r="P3" s="7" t="s">
        <v>35</v>
      </c>
      <c r="Q3" s="6" t="s">
        <v>36</v>
      </c>
      <c r="R3" s="6" t="s">
        <v>37</v>
      </c>
      <c r="S3" s="6" t="s">
        <v>38</v>
      </c>
      <c r="T3" s="6" t="s">
        <v>39</v>
      </c>
      <c r="U3" s="6" t="s">
        <v>40</v>
      </c>
      <c r="V3" s="6" t="s">
        <v>41</v>
      </c>
      <c r="W3" s="6" t="s">
        <v>42</v>
      </c>
      <c r="X3" s="6" t="s">
        <v>43</v>
      </c>
      <c r="Y3" s="6" t="s">
        <v>44</v>
      </c>
      <c r="Z3" s="6" t="s">
        <v>45</v>
      </c>
      <c r="AA3" s="6" t="s">
        <v>46</v>
      </c>
      <c r="AB3" s="6" t="s">
        <v>47</v>
      </c>
      <c r="AC3" s="6" t="s">
        <v>48</v>
      </c>
      <c r="AD3" t="s">
        <v>49</v>
      </c>
      <c r="AE3" s="6" t="s">
        <v>50</v>
      </c>
      <c r="AF3" s="6" t="s">
        <v>51</v>
      </c>
    </row>
    <row r="4" spans="1:36" ht="15" thickTop="1" x14ac:dyDescent="0.3">
      <c r="A4">
        <v>1</v>
      </c>
      <c r="B4" t="s">
        <v>52</v>
      </c>
      <c r="C4" t="s">
        <v>53</v>
      </c>
      <c r="D4" t="s">
        <v>54</v>
      </c>
      <c r="E4" s="8">
        <v>43644.375</v>
      </c>
      <c r="F4" s="8">
        <v>43645.402777777781</v>
      </c>
      <c r="G4">
        <v>2660.02052196774</v>
      </c>
      <c r="H4">
        <v>29.360715986128998</v>
      </c>
      <c r="I4" s="9">
        <f t="shared" ref="I4:I33" si="0">(F4-E4)*24</f>
        <v>24.666666666744277</v>
      </c>
      <c r="J4">
        <v>0</v>
      </c>
      <c r="K4">
        <v>0</v>
      </c>
      <c r="L4">
        <f>(G4-J4)</f>
        <v>2660.02052196774</v>
      </c>
      <c r="M4">
        <f>(H4-K4)</f>
        <v>29.360715986128998</v>
      </c>
      <c r="N4">
        <f>M4/L4</f>
        <v>1.1037777995941746E-2</v>
      </c>
      <c r="O4">
        <f>940</f>
        <v>940</v>
      </c>
      <c r="P4">
        <v>12.936</v>
      </c>
      <c r="Q4">
        <f>(R4-S4)/2.65</f>
        <v>11.646415094339623</v>
      </c>
      <c r="R4">
        <v>37.090000000000003</v>
      </c>
      <c r="S4">
        <v>6.2270000000000003</v>
      </c>
      <c r="T4">
        <v>0</v>
      </c>
      <c r="U4">
        <f>S4+T4</f>
        <v>6.2270000000000003</v>
      </c>
      <c r="V4">
        <f>O4-(P4+Q4+U4)</f>
        <v>909.19058490566033</v>
      </c>
      <c r="W4">
        <f>0.08206</f>
        <v>8.2059999999999994E-2</v>
      </c>
      <c r="X4">
        <v>296</v>
      </c>
      <c r="Y4">
        <f>12*V4*L4/(W4*X4*1000*10)</f>
        <v>119.48074979228662</v>
      </c>
      <c r="Z4">
        <f>13*V4*M4/(W4*X4*1000*10)</f>
        <v>1.4287021569122493</v>
      </c>
      <c r="AA4">
        <f>Y4+Z4</f>
        <v>120.90945194919887</v>
      </c>
      <c r="AB4">
        <f>AA4/I4</f>
        <v>4.9017345384656128</v>
      </c>
      <c r="AC4">
        <f>AB4*24</f>
        <v>117.64162892317471</v>
      </c>
      <c r="AD4">
        <v>22.383377666666664</v>
      </c>
      <c r="AE4">
        <f>(AD4/100)*Q4</f>
        <v>2.6068610751937107</v>
      </c>
      <c r="AF4">
        <f>(AC4*100)/AD4</f>
        <v>525.57585666959756</v>
      </c>
      <c r="AG4">
        <v>1</v>
      </c>
      <c r="AH4" t="s">
        <v>52</v>
      </c>
      <c r="AI4" t="s">
        <v>53</v>
      </c>
      <c r="AJ4" t="s">
        <v>54</v>
      </c>
    </row>
    <row r="5" spans="1:36" x14ac:dyDescent="0.3">
      <c r="A5">
        <v>2</v>
      </c>
      <c r="B5" t="s">
        <v>52</v>
      </c>
      <c r="C5" s="10" t="s">
        <v>55</v>
      </c>
      <c r="D5" t="s">
        <v>54</v>
      </c>
      <c r="E5" s="8">
        <v>43644.376388888886</v>
      </c>
      <c r="F5" s="8">
        <v>43645.404166666667</v>
      </c>
      <c r="G5">
        <v>1899.83364463871</v>
      </c>
      <c r="H5">
        <v>20.9796059507742</v>
      </c>
      <c r="I5" s="9">
        <f t="shared" si="0"/>
        <v>24.666666666744277</v>
      </c>
      <c r="J5">
        <v>0</v>
      </c>
      <c r="K5">
        <v>0</v>
      </c>
      <c r="L5">
        <f t="shared" ref="L5:M33" si="1">(G5-J5)</f>
        <v>1899.83364463871</v>
      </c>
      <c r="M5">
        <f t="shared" si="1"/>
        <v>20.9796059507742</v>
      </c>
      <c r="N5">
        <f t="shared" ref="N5:N33" si="2">M5/L5</f>
        <v>1.1042864731855971E-2</v>
      </c>
      <c r="O5">
        <f>940</f>
        <v>940</v>
      </c>
      <c r="P5">
        <v>12.936</v>
      </c>
      <c r="Q5">
        <f t="shared" ref="Q5:Q33" si="3">(R5-S5)/2.65</f>
        <v>8.6373584905660383</v>
      </c>
      <c r="R5">
        <v>27.88</v>
      </c>
      <c r="S5">
        <v>4.9910000000000005</v>
      </c>
      <c r="T5">
        <v>0</v>
      </c>
      <c r="U5">
        <f t="shared" ref="U5:U33" si="4">S5+T5</f>
        <v>4.9910000000000005</v>
      </c>
      <c r="V5">
        <f t="shared" ref="V5:V33" si="5">O5-(P5+Q5+U5)</f>
        <v>913.43564150943394</v>
      </c>
      <c r="W5">
        <f t="shared" ref="W5:W33" si="6">0.08206</f>
        <v>8.2059999999999994E-2</v>
      </c>
      <c r="X5">
        <v>296</v>
      </c>
      <c r="Y5">
        <f t="shared" ref="Y5:Y33" si="7">12*V5*L5/(W5*X5*1000*10)</f>
        <v>85.733696699437104</v>
      </c>
      <c r="Z5">
        <f t="shared" ref="Z5:Z33" si="8">13*V5*M5/(W5*X5*1000*10)</f>
        <v>1.0256410835816716</v>
      </c>
      <c r="AA5">
        <f t="shared" ref="AA5:AA33" si="9">Y5+Z5</f>
        <v>86.759337783018779</v>
      </c>
      <c r="AB5">
        <f t="shared" ref="AB5:AB33" si="10">AA5/I5</f>
        <v>3.5172704506518571</v>
      </c>
      <c r="AC5">
        <f t="shared" ref="AC5:AC33" si="11">AB5*24</f>
        <v>84.414490815644569</v>
      </c>
      <c r="AD5">
        <v>38.127872333333329</v>
      </c>
      <c r="AE5">
        <f t="shared" ref="AE5:AE68" si="12">(AD5/100)*Q5</f>
        <v>3.2932410182553458</v>
      </c>
      <c r="AF5">
        <f t="shared" ref="AF5:AF33" si="13">(AC5*100)/AD5</f>
        <v>221.39837774751757</v>
      </c>
      <c r="AG5">
        <v>2</v>
      </c>
      <c r="AH5" t="s">
        <v>52</v>
      </c>
      <c r="AI5" s="10" t="s">
        <v>55</v>
      </c>
      <c r="AJ5" t="s">
        <v>54</v>
      </c>
    </row>
    <row r="6" spans="1:36" x14ac:dyDescent="0.3">
      <c r="A6">
        <v>3</v>
      </c>
      <c r="B6" t="s">
        <v>52</v>
      </c>
      <c r="C6" t="s">
        <v>56</v>
      </c>
      <c r="D6" t="s">
        <v>54</v>
      </c>
      <c r="E6" s="8">
        <v>43644.37777777778</v>
      </c>
      <c r="F6" s="8">
        <v>43645.405555555553</v>
      </c>
      <c r="G6">
        <v>1056.5803445419399</v>
      </c>
      <c r="H6">
        <v>11.684534598354798</v>
      </c>
      <c r="I6" s="9">
        <f t="shared" si="0"/>
        <v>24.666666666569654</v>
      </c>
      <c r="J6">
        <v>0</v>
      </c>
      <c r="K6">
        <v>0</v>
      </c>
      <c r="L6">
        <f t="shared" si="1"/>
        <v>1056.5803445419399</v>
      </c>
      <c r="M6">
        <f t="shared" si="1"/>
        <v>11.684534598354798</v>
      </c>
      <c r="N6">
        <f t="shared" si="2"/>
        <v>1.1058822605128438E-2</v>
      </c>
      <c r="O6">
        <f>940</f>
        <v>940</v>
      </c>
      <c r="P6">
        <v>12.936</v>
      </c>
      <c r="Q6">
        <f t="shared" si="3"/>
        <v>8.0215094339622652</v>
      </c>
      <c r="R6">
        <v>25.3</v>
      </c>
      <c r="S6">
        <v>4.0430000000000001</v>
      </c>
      <c r="T6">
        <v>0</v>
      </c>
      <c r="U6">
        <f t="shared" si="4"/>
        <v>4.0430000000000001</v>
      </c>
      <c r="V6">
        <f t="shared" si="5"/>
        <v>914.99949056603771</v>
      </c>
      <c r="W6">
        <f t="shared" si="6"/>
        <v>8.2059999999999994E-2</v>
      </c>
      <c r="X6">
        <v>296</v>
      </c>
      <c r="Y6">
        <f t="shared" si="7"/>
        <v>47.761878766918919</v>
      </c>
      <c r="Z6">
        <f t="shared" si="8"/>
        <v>0.57220598995192418</v>
      </c>
      <c r="AA6">
        <f t="shared" si="9"/>
        <v>48.334084756870844</v>
      </c>
      <c r="AB6">
        <f t="shared" si="10"/>
        <v>1.9594899225835516</v>
      </c>
      <c r="AC6">
        <f t="shared" si="11"/>
        <v>47.02775814200524</v>
      </c>
      <c r="AD6">
        <v>10.950650000000001</v>
      </c>
      <c r="AE6">
        <f t="shared" si="12"/>
        <v>0.8784074228301888</v>
      </c>
      <c r="AF6">
        <f t="shared" si="13"/>
        <v>429.45175073630548</v>
      </c>
      <c r="AG6">
        <v>3</v>
      </c>
      <c r="AH6" t="s">
        <v>52</v>
      </c>
      <c r="AI6" t="s">
        <v>56</v>
      </c>
      <c r="AJ6" t="s">
        <v>54</v>
      </c>
    </row>
    <row r="7" spans="1:36" x14ac:dyDescent="0.3">
      <c r="A7">
        <v>4</v>
      </c>
      <c r="B7" t="s">
        <v>57</v>
      </c>
      <c r="C7" t="s">
        <v>58</v>
      </c>
      <c r="D7" t="s">
        <v>54</v>
      </c>
      <c r="E7" s="8">
        <v>43644.379166493054</v>
      </c>
      <c r="F7" s="8">
        <v>43645.406944444447</v>
      </c>
      <c r="G7">
        <v>1198.4994774322599</v>
      </c>
      <c r="H7">
        <v>13.2362843282258</v>
      </c>
      <c r="I7" s="9">
        <f t="shared" si="0"/>
        <v>24.666670833423268</v>
      </c>
      <c r="J7">
        <v>0</v>
      </c>
      <c r="K7">
        <v>0</v>
      </c>
      <c r="L7">
        <f t="shared" si="1"/>
        <v>1198.4994774322599</v>
      </c>
      <c r="M7">
        <f t="shared" si="1"/>
        <v>13.2362843282258</v>
      </c>
      <c r="N7">
        <f t="shared" si="2"/>
        <v>1.1044046808083756E-2</v>
      </c>
      <c r="O7">
        <f>940</f>
        <v>940</v>
      </c>
      <c r="P7">
        <v>12.936</v>
      </c>
      <c r="Q7">
        <f t="shared" si="3"/>
        <v>8.0777358490566034</v>
      </c>
      <c r="R7">
        <v>25.45</v>
      </c>
      <c r="S7">
        <v>4.0440000000000005</v>
      </c>
      <c r="T7">
        <v>0</v>
      </c>
      <c r="U7">
        <f t="shared" si="4"/>
        <v>4.0440000000000005</v>
      </c>
      <c r="V7">
        <f t="shared" si="5"/>
        <v>914.9422641509434</v>
      </c>
      <c r="W7">
        <f t="shared" si="6"/>
        <v>8.2059999999999994E-2</v>
      </c>
      <c r="X7">
        <v>296</v>
      </c>
      <c r="Y7">
        <f t="shared" si="7"/>
        <v>54.173832535138807</v>
      </c>
      <c r="Z7">
        <f t="shared" si="8"/>
        <v>0.64815653748231083</v>
      </c>
      <c r="AA7">
        <f t="shared" si="9"/>
        <v>54.821989072621115</v>
      </c>
      <c r="AB7">
        <f t="shared" si="10"/>
        <v>2.2225126950791219</v>
      </c>
      <c r="AC7">
        <f t="shared" si="11"/>
        <v>53.340304681898928</v>
      </c>
      <c r="AD7">
        <v>10.888519666666667</v>
      </c>
      <c r="AE7">
        <f t="shared" si="12"/>
        <v>0.87954585654591189</v>
      </c>
      <c r="AF7">
        <f t="shared" si="13"/>
        <v>489.87655177031183</v>
      </c>
      <c r="AG7">
        <v>4</v>
      </c>
      <c r="AH7" t="s">
        <v>57</v>
      </c>
      <c r="AI7" t="s">
        <v>58</v>
      </c>
      <c r="AJ7" t="s">
        <v>54</v>
      </c>
    </row>
    <row r="8" spans="1:36" x14ac:dyDescent="0.3">
      <c r="A8">
        <v>5</v>
      </c>
      <c r="B8" t="s">
        <v>57</v>
      </c>
      <c r="C8" t="s">
        <v>59</v>
      </c>
      <c r="D8" t="s">
        <v>54</v>
      </c>
      <c r="E8" s="8">
        <v>43644.380555324075</v>
      </c>
      <c r="F8" s="8">
        <v>43645.408333333333</v>
      </c>
      <c r="G8">
        <v>465.05926472580995</v>
      </c>
      <c r="H8">
        <v>5.1445399931612998</v>
      </c>
      <c r="I8" s="9">
        <f t="shared" si="0"/>
        <v>24.66667222219985</v>
      </c>
      <c r="J8">
        <v>0</v>
      </c>
      <c r="K8">
        <v>0</v>
      </c>
      <c r="L8">
        <f t="shared" si="1"/>
        <v>465.05926472580995</v>
      </c>
      <c r="M8">
        <f t="shared" si="1"/>
        <v>5.1445399931612998</v>
      </c>
      <c r="N8">
        <f t="shared" si="2"/>
        <v>1.1062116988884034E-2</v>
      </c>
      <c r="O8">
        <f>940</f>
        <v>940</v>
      </c>
      <c r="P8">
        <v>12.936</v>
      </c>
      <c r="Q8">
        <f t="shared" si="3"/>
        <v>8.5558490566037744</v>
      </c>
      <c r="R8">
        <v>25.35</v>
      </c>
      <c r="S8">
        <v>2.6770000000000014</v>
      </c>
      <c r="T8">
        <v>0</v>
      </c>
      <c r="U8">
        <f t="shared" si="4"/>
        <v>2.6770000000000014</v>
      </c>
      <c r="V8">
        <f t="shared" si="5"/>
        <v>915.83115094339621</v>
      </c>
      <c r="W8">
        <f t="shared" si="6"/>
        <v>8.2059999999999994E-2</v>
      </c>
      <c r="X8">
        <v>296</v>
      </c>
      <c r="Y8">
        <f t="shared" si="7"/>
        <v>21.041744093184693</v>
      </c>
      <c r="Z8">
        <f t="shared" si="8"/>
        <v>0.25216342104304934</v>
      </c>
      <c r="AA8">
        <f t="shared" si="9"/>
        <v>21.293907514227744</v>
      </c>
      <c r="AB8">
        <f t="shared" si="10"/>
        <v>0.86326632641850087</v>
      </c>
      <c r="AC8">
        <f t="shared" si="11"/>
        <v>20.71839183404402</v>
      </c>
      <c r="AD8">
        <v>7.5114366666666674</v>
      </c>
      <c r="AE8">
        <f t="shared" si="12"/>
        <v>0.64266718318239002</v>
      </c>
      <c r="AF8">
        <f t="shared" si="13"/>
        <v>275.82462255170913</v>
      </c>
      <c r="AG8">
        <v>5</v>
      </c>
      <c r="AH8" t="s">
        <v>57</v>
      </c>
      <c r="AI8" t="s">
        <v>59</v>
      </c>
      <c r="AJ8" t="s">
        <v>54</v>
      </c>
    </row>
    <row r="9" spans="1:36" x14ac:dyDescent="0.3">
      <c r="A9">
        <v>6</v>
      </c>
      <c r="B9" t="s">
        <v>57</v>
      </c>
      <c r="C9" t="s">
        <v>60</v>
      </c>
      <c r="D9" t="s">
        <v>54</v>
      </c>
      <c r="E9" s="8">
        <v>43644.381944155095</v>
      </c>
      <c r="F9" s="8">
        <v>43645.409722222219</v>
      </c>
      <c r="G9">
        <v>693.93801884516006</v>
      </c>
      <c r="H9">
        <v>7.6650461009355011</v>
      </c>
      <c r="I9" s="9">
        <f t="shared" si="0"/>
        <v>24.666673610976432</v>
      </c>
      <c r="J9">
        <v>0</v>
      </c>
      <c r="K9">
        <v>0</v>
      </c>
      <c r="L9">
        <f t="shared" si="1"/>
        <v>693.93801884516006</v>
      </c>
      <c r="M9">
        <f t="shared" si="1"/>
        <v>7.6650461009355011</v>
      </c>
      <c r="N9">
        <f t="shared" si="2"/>
        <v>1.1045721509381401E-2</v>
      </c>
      <c r="O9">
        <f>940</f>
        <v>940</v>
      </c>
      <c r="P9">
        <v>12.936</v>
      </c>
      <c r="Q9">
        <f t="shared" si="3"/>
        <v>6.3090566037735858</v>
      </c>
      <c r="R9">
        <v>21.82</v>
      </c>
      <c r="S9">
        <v>5.1010000000000009</v>
      </c>
      <c r="T9">
        <v>0</v>
      </c>
      <c r="U9">
        <f t="shared" si="4"/>
        <v>5.1010000000000009</v>
      </c>
      <c r="V9">
        <f t="shared" si="5"/>
        <v>915.6539433962264</v>
      </c>
      <c r="W9">
        <f t="shared" si="6"/>
        <v>8.2059999999999994E-2</v>
      </c>
      <c r="X9">
        <v>296</v>
      </c>
      <c r="Y9">
        <f t="shared" si="7"/>
        <v>31.391355868224426</v>
      </c>
      <c r="Z9">
        <f t="shared" si="8"/>
        <v>0.37563518928248368</v>
      </c>
      <c r="AA9">
        <f t="shared" si="9"/>
        <v>31.76699105750691</v>
      </c>
      <c r="AB9">
        <f t="shared" si="10"/>
        <v>1.2878506262543201</v>
      </c>
      <c r="AC9">
        <f t="shared" si="11"/>
        <v>30.908415030103683</v>
      </c>
      <c r="AD9">
        <v>13.017574999999999</v>
      </c>
      <c r="AE9">
        <f t="shared" si="12"/>
        <v>0.82128617518867919</v>
      </c>
      <c r="AF9">
        <f t="shared" si="13"/>
        <v>237.43604342670341</v>
      </c>
      <c r="AG9">
        <v>6</v>
      </c>
      <c r="AH9" t="s">
        <v>57</v>
      </c>
      <c r="AI9" t="s">
        <v>60</v>
      </c>
      <c r="AJ9" t="s">
        <v>54</v>
      </c>
    </row>
    <row r="10" spans="1:36" x14ac:dyDescent="0.3">
      <c r="A10">
        <v>7</v>
      </c>
      <c r="B10" t="s">
        <v>57</v>
      </c>
      <c r="C10" t="s">
        <v>61</v>
      </c>
      <c r="D10" t="s">
        <v>54</v>
      </c>
      <c r="E10" s="8">
        <v>43644.383332986108</v>
      </c>
      <c r="F10" s="8">
        <v>43645.411111111112</v>
      </c>
      <c r="G10">
        <v>1483.5217314999998</v>
      </c>
      <c r="H10">
        <v>16.398874754806499</v>
      </c>
      <c r="I10" s="9">
        <f t="shared" si="0"/>
        <v>24.666675000102259</v>
      </c>
      <c r="J10">
        <v>0</v>
      </c>
      <c r="K10">
        <v>0</v>
      </c>
      <c r="L10">
        <f t="shared" si="1"/>
        <v>1483.5217314999998</v>
      </c>
      <c r="M10">
        <f t="shared" si="1"/>
        <v>16.398874754806499</v>
      </c>
      <c r="N10">
        <f t="shared" si="2"/>
        <v>1.1054017212289486E-2</v>
      </c>
      <c r="O10">
        <f>940</f>
        <v>940</v>
      </c>
      <c r="P10">
        <v>12.936</v>
      </c>
      <c r="Q10">
        <f t="shared" si="3"/>
        <v>8.9600000000000009</v>
      </c>
      <c r="R10">
        <v>26.55</v>
      </c>
      <c r="S10">
        <v>2.8060000000000009</v>
      </c>
      <c r="T10">
        <v>0</v>
      </c>
      <c r="U10">
        <f t="shared" si="4"/>
        <v>2.8060000000000009</v>
      </c>
      <c r="V10">
        <f t="shared" si="5"/>
        <v>915.298</v>
      </c>
      <c r="W10">
        <f t="shared" si="6"/>
        <v>8.2059999999999994E-2</v>
      </c>
      <c r="X10">
        <v>296</v>
      </c>
      <c r="Y10">
        <f t="shared" si="7"/>
        <v>67.08330459247783</v>
      </c>
      <c r="Z10">
        <f t="shared" si="8"/>
        <v>0.80333500392438395</v>
      </c>
      <c r="AA10">
        <f t="shared" si="9"/>
        <v>67.886639596402219</v>
      </c>
      <c r="AB10">
        <f t="shared" si="10"/>
        <v>2.7521601349237699</v>
      </c>
      <c r="AC10">
        <f t="shared" si="11"/>
        <v>66.051843238170477</v>
      </c>
      <c r="AD10">
        <v>14.022479333333331</v>
      </c>
      <c r="AE10">
        <f t="shared" si="12"/>
        <v>1.2564141482666666</v>
      </c>
      <c r="AF10">
        <f t="shared" si="13"/>
        <v>471.04254296282903</v>
      </c>
      <c r="AG10">
        <v>7</v>
      </c>
      <c r="AH10" t="s">
        <v>57</v>
      </c>
      <c r="AI10" t="s">
        <v>61</v>
      </c>
      <c r="AJ10" t="s">
        <v>54</v>
      </c>
    </row>
    <row r="11" spans="1:36" x14ac:dyDescent="0.3">
      <c r="A11">
        <v>8</v>
      </c>
      <c r="B11" t="s">
        <v>57</v>
      </c>
      <c r="C11" t="s">
        <v>62</v>
      </c>
      <c r="D11" t="s">
        <v>54</v>
      </c>
      <c r="E11" s="8">
        <v>43644.384721817129</v>
      </c>
      <c r="F11" s="8">
        <v>43645.412499999999</v>
      </c>
      <c r="G11">
        <v>2019.7399920161299</v>
      </c>
      <c r="H11">
        <v>22.297603807774198</v>
      </c>
      <c r="I11" s="9">
        <f t="shared" si="0"/>
        <v>24.666676388878841</v>
      </c>
      <c r="J11">
        <v>0</v>
      </c>
      <c r="K11">
        <v>0</v>
      </c>
      <c r="L11">
        <f t="shared" si="1"/>
        <v>2019.7399920161299</v>
      </c>
      <c r="M11">
        <f t="shared" si="1"/>
        <v>22.297603807774198</v>
      </c>
      <c r="N11">
        <f t="shared" si="2"/>
        <v>1.103983873959759E-2</v>
      </c>
      <c r="O11">
        <f>940</f>
        <v>940</v>
      </c>
      <c r="P11">
        <v>12.936</v>
      </c>
      <c r="Q11">
        <f t="shared" si="3"/>
        <v>5.7709433962264152</v>
      </c>
      <c r="R11">
        <v>22.64</v>
      </c>
      <c r="S11">
        <v>7.3470000000000004</v>
      </c>
      <c r="T11">
        <v>0</v>
      </c>
      <c r="U11">
        <f t="shared" si="4"/>
        <v>7.3470000000000004</v>
      </c>
      <c r="V11">
        <f t="shared" si="5"/>
        <v>913.94605660377363</v>
      </c>
      <c r="W11">
        <f t="shared" si="6"/>
        <v>8.2059999999999994E-2</v>
      </c>
      <c r="X11">
        <v>296</v>
      </c>
      <c r="Y11">
        <f t="shared" si="7"/>
        <v>91.195634756444491</v>
      </c>
      <c r="Z11">
        <f t="shared" si="8"/>
        <v>1.0906838599219209</v>
      </c>
      <c r="AA11">
        <f t="shared" si="9"/>
        <v>92.286318616366415</v>
      </c>
      <c r="AB11">
        <f t="shared" si="10"/>
        <v>3.7413357665799842</v>
      </c>
      <c r="AC11">
        <f t="shared" si="11"/>
        <v>89.792058397919618</v>
      </c>
      <c r="AD11">
        <v>34.201901666666664</v>
      </c>
      <c r="AE11">
        <f t="shared" si="12"/>
        <v>1.973772385616352</v>
      </c>
      <c r="AF11">
        <f t="shared" si="13"/>
        <v>262.53528026902484</v>
      </c>
      <c r="AG11">
        <v>8</v>
      </c>
      <c r="AH11" t="s">
        <v>57</v>
      </c>
      <c r="AI11" t="s">
        <v>62</v>
      </c>
      <c r="AJ11" t="s">
        <v>54</v>
      </c>
    </row>
    <row r="12" spans="1:36" x14ac:dyDescent="0.3">
      <c r="A12">
        <v>17</v>
      </c>
      <c r="B12" t="s">
        <v>57</v>
      </c>
      <c r="C12" t="s">
        <v>63</v>
      </c>
      <c r="D12" t="s">
        <v>54</v>
      </c>
      <c r="E12" s="8">
        <v>43644.386110648149</v>
      </c>
      <c r="F12" s="8">
        <v>43645.413888888892</v>
      </c>
      <c r="G12">
        <v>1113.9835724290299</v>
      </c>
      <c r="H12">
        <v>12.330136374354801</v>
      </c>
      <c r="I12" s="9">
        <f t="shared" si="0"/>
        <v>24.666677777830046</v>
      </c>
      <c r="J12">
        <v>0</v>
      </c>
      <c r="K12">
        <v>0</v>
      </c>
      <c r="L12">
        <f t="shared" si="1"/>
        <v>1113.9835724290299</v>
      </c>
      <c r="M12">
        <f t="shared" si="1"/>
        <v>12.330136374354801</v>
      </c>
      <c r="N12">
        <f t="shared" si="2"/>
        <v>1.1068508261274503E-2</v>
      </c>
      <c r="O12">
        <f>940</f>
        <v>940</v>
      </c>
      <c r="P12">
        <v>12.936</v>
      </c>
      <c r="Q12">
        <f t="shared" si="3"/>
        <v>11.937358490566039</v>
      </c>
      <c r="R12">
        <v>35.46</v>
      </c>
      <c r="S12">
        <v>3.8259999999999996</v>
      </c>
      <c r="T12">
        <v>0</v>
      </c>
      <c r="U12">
        <f t="shared" si="4"/>
        <v>3.8259999999999996</v>
      </c>
      <c r="V12">
        <f t="shared" si="5"/>
        <v>911.30064150943394</v>
      </c>
      <c r="W12">
        <f t="shared" si="6"/>
        <v>8.2059999999999994E-2</v>
      </c>
      <c r="X12">
        <v>296</v>
      </c>
      <c r="Y12">
        <f t="shared" si="7"/>
        <v>50.153181135698958</v>
      </c>
      <c r="Z12">
        <f t="shared" si="8"/>
        <v>0.6013809747071539</v>
      </c>
      <c r="AA12">
        <f t="shared" si="9"/>
        <v>50.754562110406113</v>
      </c>
      <c r="AB12">
        <f t="shared" si="10"/>
        <v>2.0576164559956824</v>
      </c>
      <c r="AC12">
        <f t="shared" si="11"/>
        <v>49.382794943896378</v>
      </c>
      <c r="AD12">
        <v>13.902377999999999</v>
      </c>
      <c r="AE12">
        <f t="shared" si="12"/>
        <v>1.6595767005735849</v>
      </c>
      <c r="AF12">
        <f t="shared" si="13"/>
        <v>355.2111368565607</v>
      </c>
      <c r="AG12">
        <v>17</v>
      </c>
      <c r="AH12" t="s">
        <v>57</v>
      </c>
      <c r="AI12" t="s">
        <v>63</v>
      </c>
      <c r="AJ12" t="s">
        <v>54</v>
      </c>
    </row>
    <row r="13" spans="1:36" x14ac:dyDescent="0.3">
      <c r="A13">
        <v>18</v>
      </c>
      <c r="B13" t="s">
        <v>52</v>
      </c>
      <c r="C13" t="s">
        <v>64</v>
      </c>
      <c r="D13" t="s">
        <v>54</v>
      </c>
      <c r="E13" s="8">
        <v>43644.387499479169</v>
      </c>
      <c r="F13" s="8">
        <v>43645.415277777778</v>
      </c>
      <c r="G13">
        <v>775.74701052580986</v>
      </c>
      <c r="H13">
        <v>8.6051390535483989</v>
      </c>
      <c r="I13" s="9">
        <f t="shared" si="0"/>
        <v>24.666679166606627</v>
      </c>
      <c r="J13">
        <v>0</v>
      </c>
      <c r="K13">
        <v>0</v>
      </c>
      <c r="L13">
        <f t="shared" si="1"/>
        <v>775.74701052580986</v>
      </c>
      <c r="M13">
        <f t="shared" si="1"/>
        <v>8.6051390535483989</v>
      </c>
      <c r="N13">
        <f t="shared" si="2"/>
        <v>1.109271313558236E-2</v>
      </c>
      <c r="O13">
        <f>940</f>
        <v>940</v>
      </c>
      <c r="P13">
        <v>12.936</v>
      </c>
      <c r="Q13">
        <f t="shared" si="3"/>
        <v>6.9573584905660368</v>
      </c>
      <c r="R13">
        <v>22.4</v>
      </c>
      <c r="S13">
        <v>3.9629999999999992</v>
      </c>
      <c r="T13">
        <v>0</v>
      </c>
      <c r="U13">
        <f t="shared" si="4"/>
        <v>3.9629999999999992</v>
      </c>
      <c r="V13">
        <f t="shared" si="5"/>
        <v>916.14364150943402</v>
      </c>
      <c r="W13">
        <f t="shared" si="6"/>
        <v>8.2059999999999994E-2</v>
      </c>
      <c r="X13">
        <v>296</v>
      </c>
      <c r="Y13">
        <f t="shared" si="7"/>
        <v>35.110879207361755</v>
      </c>
      <c r="Z13">
        <f t="shared" si="8"/>
        <v>0.42193115356745958</v>
      </c>
      <c r="AA13">
        <f t="shared" si="9"/>
        <v>35.532810360929211</v>
      </c>
      <c r="AB13">
        <f t="shared" si="10"/>
        <v>1.4405186089675577</v>
      </c>
      <c r="AC13">
        <f t="shared" si="11"/>
        <v>34.572446615221381</v>
      </c>
      <c r="AD13">
        <v>7.2037573333333329</v>
      </c>
      <c r="AE13">
        <f t="shared" si="12"/>
        <v>0.50119122247044012</v>
      </c>
      <c r="AF13">
        <f t="shared" si="13"/>
        <v>479.92242125157713</v>
      </c>
      <c r="AG13">
        <v>18</v>
      </c>
      <c r="AH13" t="s">
        <v>52</v>
      </c>
      <c r="AI13" t="s">
        <v>64</v>
      </c>
      <c r="AJ13" t="s">
        <v>54</v>
      </c>
    </row>
    <row r="14" spans="1:36" x14ac:dyDescent="0.3">
      <c r="A14">
        <v>21</v>
      </c>
      <c r="B14" t="s">
        <v>52</v>
      </c>
      <c r="C14" t="s">
        <v>65</v>
      </c>
      <c r="D14" t="s">
        <v>54</v>
      </c>
      <c r="E14" s="8">
        <v>43644.388888310183</v>
      </c>
      <c r="F14" s="8">
        <v>43645.416666666664</v>
      </c>
      <c r="G14">
        <v>1169.26974016452</v>
      </c>
      <c r="H14">
        <v>12.939176767612899</v>
      </c>
      <c r="I14" s="9">
        <f t="shared" si="0"/>
        <v>24.666680555557832</v>
      </c>
      <c r="J14">
        <v>0</v>
      </c>
      <c r="K14">
        <v>0</v>
      </c>
      <c r="L14">
        <f t="shared" si="1"/>
        <v>1169.26974016452</v>
      </c>
      <c r="M14">
        <f t="shared" si="1"/>
        <v>12.939176767612899</v>
      </c>
      <c r="N14">
        <f t="shared" si="2"/>
        <v>1.1066032347499487E-2</v>
      </c>
      <c r="O14">
        <f>940</f>
        <v>940</v>
      </c>
      <c r="P14">
        <v>12.936</v>
      </c>
      <c r="Q14">
        <f t="shared" si="3"/>
        <v>5.9305660377358489</v>
      </c>
      <c r="R14">
        <v>20.5</v>
      </c>
      <c r="S14">
        <v>4.7840000000000007</v>
      </c>
      <c r="T14">
        <v>0</v>
      </c>
      <c r="U14">
        <f t="shared" si="4"/>
        <v>4.7840000000000007</v>
      </c>
      <c r="V14">
        <f t="shared" si="5"/>
        <v>916.34943396226413</v>
      </c>
      <c r="W14">
        <f t="shared" si="6"/>
        <v>8.2059999999999994E-2</v>
      </c>
      <c r="X14">
        <v>296</v>
      </c>
      <c r="Y14">
        <f t="shared" si="7"/>
        <v>52.93389467243621</v>
      </c>
      <c r="Z14">
        <f t="shared" si="8"/>
        <v>0.63458220661800224</v>
      </c>
      <c r="AA14">
        <f t="shared" si="9"/>
        <v>53.568476879054209</v>
      </c>
      <c r="AB14">
        <f t="shared" si="10"/>
        <v>2.1716937858095502</v>
      </c>
      <c r="AC14">
        <f t="shared" si="11"/>
        <v>52.120650859429205</v>
      </c>
      <c r="AD14">
        <v>23.750997999999999</v>
      </c>
      <c r="AE14">
        <f t="shared" si="12"/>
        <v>1.4085686210113206</v>
      </c>
      <c r="AF14">
        <f t="shared" si="13"/>
        <v>219.44615068145436</v>
      </c>
      <c r="AG14">
        <v>21</v>
      </c>
      <c r="AH14" t="s">
        <v>52</v>
      </c>
      <c r="AI14" t="s">
        <v>65</v>
      </c>
      <c r="AJ14" t="s">
        <v>54</v>
      </c>
    </row>
    <row r="15" spans="1:36" x14ac:dyDescent="0.3">
      <c r="A15">
        <v>24</v>
      </c>
      <c r="B15" t="s">
        <v>57</v>
      </c>
      <c r="C15" t="s">
        <v>66</v>
      </c>
      <c r="D15" t="s">
        <v>54</v>
      </c>
      <c r="E15" s="8">
        <v>43644.390277141203</v>
      </c>
      <c r="F15" s="8">
        <v>43645.418055555558</v>
      </c>
      <c r="G15">
        <v>1383.0300891709699</v>
      </c>
      <c r="H15">
        <v>15.356532022580598</v>
      </c>
      <c r="I15" s="9">
        <f t="shared" si="0"/>
        <v>24.666681944509037</v>
      </c>
      <c r="J15">
        <v>0</v>
      </c>
      <c r="K15">
        <v>0</v>
      </c>
      <c r="L15">
        <f t="shared" si="1"/>
        <v>1383.0300891709699</v>
      </c>
      <c r="M15">
        <f t="shared" si="1"/>
        <v>15.356532022580598</v>
      </c>
      <c r="N15">
        <f t="shared" si="2"/>
        <v>1.1103541522936619E-2</v>
      </c>
      <c r="O15">
        <f>940</f>
        <v>940</v>
      </c>
      <c r="P15">
        <v>12.936</v>
      </c>
      <c r="Q15">
        <f t="shared" si="3"/>
        <v>4.0645283018867913</v>
      </c>
      <c r="R15">
        <v>23.22</v>
      </c>
      <c r="S15">
        <v>12.449000000000003</v>
      </c>
      <c r="T15">
        <v>0</v>
      </c>
      <c r="U15">
        <f t="shared" si="4"/>
        <v>12.449000000000003</v>
      </c>
      <c r="V15">
        <f t="shared" si="5"/>
        <v>910.55047169811326</v>
      </c>
      <c r="W15">
        <f t="shared" si="6"/>
        <v>8.2059999999999994E-2</v>
      </c>
      <c r="X15">
        <v>296</v>
      </c>
      <c r="Y15">
        <f t="shared" si="7"/>
        <v>62.214795044527918</v>
      </c>
      <c r="Z15">
        <f t="shared" si="8"/>
        <v>0.74837160679439929</v>
      </c>
      <c r="AA15">
        <f t="shared" si="9"/>
        <v>62.963166651322318</v>
      </c>
      <c r="AB15">
        <f t="shared" si="10"/>
        <v>2.5525592292050585</v>
      </c>
      <c r="AC15">
        <f t="shared" si="11"/>
        <v>61.261421500921401</v>
      </c>
      <c r="AD15">
        <v>7.8933026666666661</v>
      </c>
      <c r="AE15">
        <f t="shared" si="12"/>
        <v>0.32082552084025145</v>
      </c>
      <c r="AF15">
        <f t="shared" si="13"/>
        <v>776.1189971800743</v>
      </c>
      <c r="AG15">
        <v>24</v>
      </c>
      <c r="AH15" t="s">
        <v>57</v>
      </c>
      <c r="AI15" t="s">
        <v>66</v>
      </c>
      <c r="AJ15" t="s">
        <v>54</v>
      </c>
    </row>
    <row r="16" spans="1:36" x14ac:dyDescent="0.3">
      <c r="A16">
        <v>25</v>
      </c>
      <c r="B16" t="s">
        <v>57</v>
      </c>
      <c r="C16" t="s">
        <v>67</v>
      </c>
      <c r="D16" t="s">
        <v>54</v>
      </c>
      <c r="E16" s="8">
        <v>43644.391665972224</v>
      </c>
      <c r="F16" s="8">
        <v>43645.419444444444</v>
      </c>
      <c r="G16">
        <v>603.52602396774</v>
      </c>
      <c r="H16">
        <v>6.6683083893871009</v>
      </c>
      <c r="I16" s="9">
        <f t="shared" si="0"/>
        <v>24.666683333285619</v>
      </c>
      <c r="J16">
        <v>0</v>
      </c>
      <c r="K16">
        <v>0</v>
      </c>
      <c r="L16">
        <f t="shared" si="1"/>
        <v>603.52602396774</v>
      </c>
      <c r="M16">
        <f t="shared" si="1"/>
        <v>6.6683083893871009</v>
      </c>
      <c r="N16">
        <f t="shared" si="2"/>
        <v>1.1048916077467339E-2</v>
      </c>
      <c r="O16">
        <f>940</f>
        <v>940</v>
      </c>
      <c r="P16">
        <v>12.936</v>
      </c>
      <c r="Q16">
        <f t="shared" si="3"/>
        <v>6.7981132075471704</v>
      </c>
      <c r="R16">
        <v>20.67</v>
      </c>
      <c r="S16">
        <v>2.6550000000000002</v>
      </c>
      <c r="T16">
        <v>0</v>
      </c>
      <c r="U16">
        <f t="shared" si="4"/>
        <v>2.6550000000000002</v>
      </c>
      <c r="V16">
        <f t="shared" si="5"/>
        <v>917.61088679245279</v>
      </c>
      <c r="W16">
        <f t="shared" si="6"/>
        <v>8.2059999999999994E-2</v>
      </c>
      <c r="X16">
        <v>296</v>
      </c>
      <c r="Y16">
        <f t="shared" si="7"/>
        <v>27.359778773706836</v>
      </c>
      <c r="Z16">
        <f t="shared" si="8"/>
        <v>0.32748722453282231</v>
      </c>
      <c r="AA16">
        <f t="shared" si="9"/>
        <v>27.68726599823966</v>
      </c>
      <c r="AB16">
        <f t="shared" si="10"/>
        <v>1.1224559712443392</v>
      </c>
      <c r="AC16">
        <f t="shared" si="11"/>
        <v>26.93894330986414</v>
      </c>
      <c r="AD16">
        <v>13.017574999999999</v>
      </c>
      <c r="AE16">
        <f t="shared" si="12"/>
        <v>0.8849494853773584</v>
      </c>
      <c r="AF16">
        <f t="shared" si="13"/>
        <v>206.94287000354629</v>
      </c>
      <c r="AG16">
        <v>25</v>
      </c>
      <c r="AH16" t="s">
        <v>57</v>
      </c>
      <c r="AI16" t="s">
        <v>67</v>
      </c>
      <c r="AJ16" t="s">
        <v>54</v>
      </c>
    </row>
    <row r="17" spans="1:36" x14ac:dyDescent="0.3">
      <c r="A17">
        <v>26</v>
      </c>
      <c r="B17" t="s">
        <v>57</v>
      </c>
      <c r="C17" t="s">
        <v>68</v>
      </c>
      <c r="D17" t="s">
        <v>54</v>
      </c>
      <c r="E17" s="8">
        <v>43644.393054803244</v>
      </c>
      <c r="F17" s="8">
        <v>43645.42083333333</v>
      </c>
      <c r="G17">
        <v>536.59900615805986</v>
      </c>
      <c r="H17">
        <v>5.9244785660644999</v>
      </c>
      <c r="I17" s="9">
        <f t="shared" si="0"/>
        <v>24.6666847220622</v>
      </c>
      <c r="J17">
        <v>0</v>
      </c>
      <c r="K17">
        <v>0</v>
      </c>
      <c r="L17">
        <f t="shared" si="1"/>
        <v>536.59900615805986</v>
      </c>
      <c r="M17">
        <f t="shared" si="1"/>
        <v>5.9244785660644999</v>
      </c>
      <c r="N17">
        <f t="shared" si="2"/>
        <v>1.1040793028079881E-2</v>
      </c>
      <c r="O17">
        <f>940</f>
        <v>940</v>
      </c>
      <c r="P17">
        <v>12.936</v>
      </c>
      <c r="Q17">
        <f t="shared" si="3"/>
        <v>6.34</v>
      </c>
      <c r="R17">
        <v>19.649999999999999</v>
      </c>
      <c r="S17">
        <v>2.8489999999999993</v>
      </c>
      <c r="T17">
        <v>0</v>
      </c>
      <c r="U17">
        <f t="shared" si="4"/>
        <v>2.8489999999999993</v>
      </c>
      <c r="V17">
        <f t="shared" si="5"/>
        <v>917.875</v>
      </c>
      <c r="W17">
        <f t="shared" si="6"/>
        <v>8.2059999999999994E-2</v>
      </c>
      <c r="X17">
        <v>296</v>
      </c>
      <c r="Y17">
        <f t="shared" si="7"/>
        <v>24.33276307928918</v>
      </c>
      <c r="Z17">
        <f t="shared" si="8"/>
        <v>0.29104075103971339</v>
      </c>
      <c r="AA17">
        <f t="shared" si="9"/>
        <v>24.623803830328892</v>
      </c>
      <c r="AB17">
        <f t="shared" si="10"/>
        <v>0.99826158674274723</v>
      </c>
      <c r="AC17">
        <f t="shared" si="11"/>
        <v>23.958278081825934</v>
      </c>
      <c r="AD17">
        <v>13.331894</v>
      </c>
      <c r="AE17">
        <f t="shared" si="12"/>
        <v>0.84524207959999997</v>
      </c>
      <c r="AF17">
        <f t="shared" si="13"/>
        <v>179.70648492874255</v>
      </c>
      <c r="AG17">
        <v>26</v>
      </c>
      <c r="AH17" t="s">
        <v>57</v>
      </c>
      <c r="AI17" t="s">
        <v>68</v>
      </c>
      <c r="AJ17" t="s">
        <v>54</v>
      </c>
    </row>
    <row r="18" spans="1:36" x14ac:dyDescent="0.3">
      <c r="A18">
        <v>30</v>
      </c>
      <c r="B18" t="s">
        <v>52</v>
      </c>
      <c r="C18" t="s">
        <v>69</v>
      </c>
      <c r="D18" t="s">
        <v>54</v>
      </c>
      <c r="E18" s="8">
        <v>43644.394443634257</v>
      </c>
      <c r="F18" s="8">
        <v>43645.422222222223</v>
      </c>
      <c r="G18">
        <v>1469.0952193451599</v>
      </c>
      <c r="H18">
        <v>16.223222621999998</v>
      </c>
      <c r="I18" s="9">
        <f t="shared" si="0"/>
        <v>24.666686111188028</v>
      </c>
      <c r="J18">
        <v>0</v>
      </c>
      <c r="K18">
        <v>0</v>
      </c>
      <c r="L18">
        <f t="shared" si="1"/>
        <v>1469.0952193451599</v>
      </c>
      <c r="M18">
        <f t="shared" si="1"/>
        <v>16.223222621999998</v>
      </c>
      <c r="N18">
        <f t="shared" si="2"/>
        <v>1.1043002800888154E-2</v>
      </c>
      <c r="O18">
        <f>940</f>
        <v>940</v>
      </c>
      <c r="P18">
        <v>12.936</v>
      </c>
      <c r="Q18">
        <f t="shared" si="3"/>
        <v>7.3456603773584916</v>
      </c>
      <c r="R18">
        <v>23.71</v>
      </c>
      <c r="S18">
        <v>4.2439999999999998</v>
      </c>
      <c r="T18">
        <v>0</v>
      </c>
      <c r="U18">
        <f t="shared" si="4"/>
        <v>4.2439999999999998</v>
      </c>
      <c r="V18">
        <f t="shared" si="5"/>
        <v>915.47433962264154</v>
      </c>
      <c r="W18">
        <f t="shared" si="6"/>
        <v>8.2059999999999994E-2</v>
      </c>
      <c r="X18">
        <v>296</v>
      </c>
      <c r="Y18">
        <f t="shared" si="7"/>
        <v>66.443751232097313</v>
      </c>
      <c r="Z18">
        <f t="shared" si="8"/>
        <v>0.79488340853736361</v>
      </c>
      <c r="AA18">
        <f t="shared" si="9"/>
        <v>67.238634640634672</v>
      </c>
      <c r="AB18">
        <f t="shared" si="10"/>
        <v>2.7258884447448071</v>
      </c>
      <c r="AC18">
        <f t="shared" si="11"/>
        <v>65.421322673875366</v>
      </c>
      <c r="AD18">
        <v>24.173805000000002</v>
      </c>
      <c r="AE18">
        <f t="shared" si="12"/>
        <v>1.7757256155849059</v>
      </c>
      <c r="AF18">
        <f t="shared" si="13"/>
        <v>270.62898320672048</v>
      </c>
      <c r="AG18">
        <v>30</v>
      </c>
      <c r="AH18" t="s">
        <v>52</v>
      </c>
      <c r="AI18" t="s">
        <v>69</v>
      </c>
      <c r="AJ18" t="s">
        <v>54</v>
      </c>
    </row>
    <row r="19" spans="1:36" x14ac:dyDescent="0.3">
      <c r="A19">
        <v>9</v>
      </c>
      <c r="B19" t="s">
        <v>52</v>
      </c>
      <c r="C19" t="s">
        <v>56</v>
      </c>
      <c r="D19" t="s">
        <v>70</v>
      </c>
      <c r="E19" s="8">
        <v>43644.395832465278</v>
      </c>
      <c r="F19" s="8">
        <v>43645.433333333334</v>
      </c>
      <c r="G19">
        <v>1701.4901212935499</v>
      </c>
      <c r="H19">
        <v>18.825479477354801</v>
      </c>
      <c r="I19" s="9">
        <f t="shared" si="0"/>
        <v>24.900020833360031</v>
      </c>
      <c r="J19">
        <v>0</v>
      </c>
      <c r="K19">
        <v>0</v>
      </c>
      <c r="L19">
        <f t="shared" si="1"/>
        <v>1701.4901212935499</v>
      </c>
      <c r="M19">
        <f t="shared" si="1"/>
        <v>18.825479477354801</v>
      </c>
      <c r="N19">
        <f t="shared" si="2"/>
        <v>1.1064113297961918E-2</v>
      </c>
      <c r="O19">
        <f>940</f>
        <v>940</v>
      </c>
      <c r="P19">
        <v>12.936</v>
      </c>
      <c r="Q19">
        <f t="shared" si="3"/>
        <v>7.616603773584905</v>
      </c>
      <c r="R19">
        <v>24.08</v>
      </c>
      <c r="S19">
        <v>3.8960000000000008</v>
      </c>
      <c r="T19">
        <v>0</v>
      </c>
      <c r="U19">
        <f t="shared" si="4"/>
        <v>3.8960000000000008</v>
      </c>
      <c r="V19">
        <f t="shared" si="5"/>
        <v>915.55139622641514</v>
      </c>
      <c r="W19">
        <f t="shared" si="6"/>
        <v>8.2059999999999994E-2</v>
      </c>
      <c r="X19">
        <v>296</v>
      </c>
      <c r="Y19">
        <f t="shared" si="7"/>
        <v>76.960908113497808</v>
      </c>
      <c r="Z19">
        <f t="shared" si="8"/>
        <v>0.92246289078859101</v>
      </c>
      <c r="AA19">
        <f t="shared" si="9"/>
        <v>77.883371004286403</v>
      </c>
      <c r="AB19">
        <f t="shared" si="10"/>
        <v>3.1278436080640319</v>
      </c>
      <c r="AC19">
        <f t="shared" si="11"/>
        <v>75.06824659353677</v>
      </c>
      <c r="AD19">
        <v>10.950650000000001</v>
      </c>
      <c r="AE19">
        <f t="shared" si="12"/>
        <v>0.83406762113207544</v>
      </c>
      <c r="AF19">
        <f t="shared" si="13"/>
        <v>685.51407079522005</v>
      </c>
      <c r="AG19">
        <v>9</v>
      </c>
      <c r="AH19" t="s">
        <v>52</v>
      </c>
      <c r="AI19" t="s">
        <v>56</v>
      </c>
      <c r="AJ19" t="s">
        <v>70</v>
      </c>
    </row>
    <row r="20" spans="1:36" x14ac:dyDescent="0.3">
      <c r="A20">
        <v>10</v>
      </c>
      <c r="B20" t="s">
        <v>57</v>
      </c>
      <c r="C20" t="s">
        <v>68</v>
      </c>
      <c r="D20" t="s">
        <v>70</v>
      </c>
      <c r="E20" s="8">
        <v>43644.397221296298</v>
      </c>
      <c r="F20" s="8">
        <v>43645.43472222222</v>
      </c>
      <c r="G20">
        <v>1077.5752966258099</v>
      </c>
      <c r="H20">
        <v>11.917135043387098</v>
      </c>
      <c r="I20" s="9">
        <f t="shared" si="0"/>
        <v>24.900022222136613</v>
      </c>
      <c r="J20">
        <v>0</v>
      </c>
      <c r="K20">
        <v>0</v>
      </c>
      <c r="L20">
        <f t="shared" si="1"/>
        <v>1077.5752966258099</v>
      </c>
      <c r="M20">
        <f t="shared" si="1"/>
        <v>11.917135043387098</v>
      </c>
      <c r="N20">
        <f t="shared" si="2"/>
        <v>1.1059213291825626E-2</v>
      </c>
      <c r="O20">
        <f>940</f>
        <v>940</v>
      </c>
      <c r="P20">
        <v>12.936</v>
      </c>
      <c r="Q20">
        <f t="shared" si="3"/>
        <v>9.0939622641509441</v>
      </c>
      <c r="R20">
        <v>26.55</v>
      </c>
      <c r="S20">
        <v>2.4510000000000014</v>
      </c>
      <c r="T20">
        <v>0</v>
      </c>
      <c r="U20">
        <f t="shared" si="4"/>
        <v>2.4510000000000014</v>
      </c>
      <c r="V20">
        <f t="shared" si="5"/>
        <v>915.519037735849</v>
      </c>
      <c r="W20">
        <f t="shared" si="6"/>
        <v>8.2059999999999994E-2</v>
      </c>
      <c r="X20">
        <v>296</v>
      </c>
      <c r="Y20">
        <f t="shared" si="7"/>
        <v>48.738597597742441</v>
      </c>
      <c r="Z20">
        <f t="shared" si="8"/>
        <v>0.58392809190938477</v>
      </c>
      <c r="AA20">
        <f t="shared" si="9"/>
        <v>49.322525689651826</v>
      </c>
      <c r="AB20">
        <f t="shared" si="10"/>
        <v>1.9808225570900544</v>
      </c>
      <c r="AC20">
        <f t="shared" si="11"/>
        <v>47.539741370161309</v>
      </c>
      <c r="AD20">
        <v>13.331894</v>
      </c>
      <c r="AE20">
        <f t="shared" si="12"/>
        <v>1.2123974094566039</v>
      </c>
      <c r="AF20">
        <f t="shared" si="13"/>
        <v>356.58655379469195</v>
      </c>
      <c r="AG20">
        <v>10</v>
      </c>
      <c r="AH20" t="s">
        <v>57</v>
      </c>
      <c r="AI20" t="s">
        <v>68</v>
      </c>
      <c r="AJ20" t="s">
        <v>70</v>
      </c>
    </row>
    <row r="21" spans="1:36" x14ac:dyDescent="0.3">
      <c r="A21">
        <v>11</v>
      </c>
      <c r="B21" t="s">
        <v>52</v>
      </c>
      <c r="C21" s="10" t="s">
        <v>55</v>
      </c>
      <c r="D21" t="s">
        <v>70</v>
      </c>
      <c r="E21" s="8">
        <v>43644.398610127311</v>
      </c>
      <c r="F21" s="8">
        <v>43645.436111111114</v>
      </c>
      <c r="G21">
        <v>2000.9341109516101</v>
      </c>
      <c r="H21">
        <v>22.129055611258099</v>
      </c>
      <c r="I21" s="9">
        <f t="shared" si="0"/>
        <v>24.900023611262441</v>
      </c>
      <c r="J21">
        <v>0</v>
      </c>
      <c r="K21">
        <v>0</v>
      </c>
      <c r="L21">
        <f t="shared" si="1"/>
        <v>2000.9341109516101</v>
      </c>
      <c r="M21">
        <f t="shared" si="1"/>
        <v>22.129055611258099</v>
      </c>
      <c r="N21">
        <f t="shared" si="2"/>
        <v>1.1059362469828603E-2</v>
      </c>
      <c r="O21">
        <f>940</f>
        <v>940</v>
      </c>
      <c r="P21">
        <v>12.936</v>
      </c>
      <c r="Q21">
        <f t="shared" si="3"/>
        <v>5.3611320754716969</v>
      </c>
      <c r="R21">
        <v>18.809999999999999</v>
      </c>
      <c r="S21">
        <v>4.6030000000000015</v>
      </c>
      <c r="T21">
        <v>0</v>
      </c>
      <c r="U21">
        <f t="shared" si="4"/>
        <v>4.6030000000000015</v>
      </c>
      <c r="V21">
        <f t="shared" si="5"/>
        <v>917.09986792452833</v>
      </c>
      <c r="W21">
        <f t="shared" si="6"/>
        <v>8.2059999999999994E-2</v>
      </c>
      <c r="X21">
        <v>296</v>
      </c>
      <c r="Y21">
        <f t="shared" si="7"/>
        <v>90.658272895874063</v>
      </c>
      <c r="Z21">
        <f t="shared" si="8"/>
        <v>1.0861745925811186</v>
      </c>
      <c r="AA21">
        <f t="shared" si="9"/>
        <v>91.744447488455179</v>
      </c>
      <c r="AB21">
        <f t="shared" si="10"/>
        <v>3.6845124695768794</v>
      </c>
      <c r="AC21">
        <f t="shared" si="11"/>
        <v>88.428299269845098</v>
      </c>
      <c r="AD21">
        <v>38.127872333333329</v>
      </c>
      <c r="AE21">
        <f t="shared" si="12"/>
        <v>2.0440855933572322</v>
      </c>
      <c r="AF21">
        <f t="shared" si="13"/>
        <v>231.92560680218332</v>
      </c>
      <c r="AG21">
        <v>11</v>
      </c>
      <c r="AH21" t="s">
        <v>52</v>
      </c>
      <c r="AI21" s="10" t="s">
        <v>55</v>
      </c>
      <c r="AJ21" t="s">
        <v>70</v>
      </c>
    </row>
    <row r="22" spans="1:36" x14ac:dyDescent="0.3">
      <c r="A22">
        <v>12</v>
      </c>
      <c r="B22" t="s">
        <v>52</v>
      </c>
      <c r="C22" t="s">
        <v>53</v>
      </c>
      <c r="D22" t="s">
        <v>70</v>
      </c>
      <c r="E22" s="8">
        <v>43644.399998958332</v>
      </c>
      <c r="F22" s="8">
        <v>43645.437499826388</v>
      </c>
      <c r="G22">
        <v>2136.3611238032299</v>
      </c>
      <c r="H22">
        <v>23.595991731516101</v>
      </c>
      <c r="I22" s="9">
        <f t="shared" si="0"/>
        <v>24.900020833360031</v>
      </c>
      <c r="J22">
        <v>0</v>
      </c>
      <c r="K22">
        <v>0</v>
      </c>
      <c r="L22">
        <f t="shared" si="1"/>
        <v>2136.3611238032299</v>
      </c>
      <c r="M22">
        <f t="shared" si="1"/>
        <v>23.595991731516101</v>
      </c>
      <c r="N22">
        <f t="shared" si="2"/>
        <v>1.1044945289731557E-2</v>
      </c>
      <c r="O22">
        <f>940</f>
        <v>940</v>
      </c>
      <c r="P22">
        <v>12.936</v>
      </c>
      <c r="Q22">
        <f t="shared" si="3"/>
        <v>6.5588679245283021</v>
      </c>
      <c r="R22">
        <v>20.34</v>
      </c>
      <c r="S22">
        <v>2.9590000000000014</v>
      </c>
      <c r="T22">
        <v>0</v>
      </c>
      <c r="U22">
        <f t="shared" si="4"/>
        <v>2.9590000000000014</v>
      </c>
      <c r="V22">
        <f t="shared" si="5"/>
        <v>917.54613207547175</v>
      </c>
      <c r="W22">
        <f t="shared" si="6"/>
        <v>8.2059999999999994E-2</v>
      </c>
      <c r="X22">
        <v>296</v>
      </c>
      <c r="Y22">
        <f t="shared" si="7"/>
        <v>96.841297033584283</v>
      </c>
      <c r="Z22">
        <f t="shared" si="8"/>
        <v>1.1587407298161299</v>
      </c>
      <c r="AA22">
        <f t="shared" si="9"/>
        <v>98.000037763400414</v>
      </c>
      <c r="AB22">
        <f t="shared" si="10"/>
        <v>3.9357411955296024</v>
      </c>
      <c r="AC22">
        <f t="shared" si="11"/>
        <v>94.457788692710466</v>
      </c>
      <c r="AD22">
        <v>22.383377666666664</v>
      </c>
      <c r="AE22">
        <f t="shared" si="12"/>
        <v>1.4680961782050315</v>
      </c>
      <c r="AF22">
        <f t="shared" si="13"/>
        <v>421.99970933509758</v>
      </c>
      <c r="AG22">
        <v>12</v>
      </c>
      <c r="AH22" t="s">
        <v>52</v>
      </c>
      <c r="AI22" t="s">
        <v>53</v>
      </c>
      <c r="AJ22" t="s">
        <v>70</v>
      </c>
    </row>
    <row r="23" spans="1:36" x14ac:dyDescent="0.3">
      <c r="A23">
        <v>13</v>
      </c>
      <c r="B23" t="s">
        <v>52</v>
      </c>
      <c r="C23" t="s">
        <v>65</v>
      </c>
      <c r="D23" t="s">
        <v>70</v>
      </c>
      <c r="E23" s="8">
        <v>43644.401387789352</v>
      </c>
      <c r="F23" s="8">
        <v>43645.438888657409</v>
      </c>
      <c r="G23">
        <v>1141.3668055903199</v>
      </c>
      <c r="H23">
        <v>12.617301229354798</v>
      </c>
      <c r="I23" s="9">
        <f t="shared" si="0"/>
        <v>24.900020833360031</v>
      </c>
      <c r="J23">
        <v>0</v>
      </c>
      <c r="K23">
        <v>0</v>
      </c>
      <c r="L23">
        <f t="shared" si="1"/>
        <v>1141.3668055903199</v>
      </c>
      <c r="M23">
        <f t="shared" si="1"/>
        <v>12.617301229354798</v>
      </c>
      <c r="N23">
        <f t="shared" si="2"/>
        <v>1.1054554213033271E-2</v>
      </c>
      <c r="O23">
        <f>940</f>
        <v>940</v>
      </c>
      <c r="P23">
        <v>12.936</v>
      </c>
      <c r="Q23">
        <f t="shared" si="3"/>
        <v>6.1901886792452832</v>
      </c>
      <c r="R23">
        <v>20.27</v>
      </c>
      <c r="S23">
        <v>3.8659999999999997</v>
      </c>
      <c r="T23">
        <v>0</v>
      </c>
      <c r="U23">
        <f t="shared" si="4"/>
        <v>3.8659999999999997</v>
      </c>
      <c r="V23">
        <f t="shared" si="5"/>
        <v>917.00781132075474</v>
      </c>
      <c r="W23">
        <f t="shared" si="6"/>
        <v>8.2059999999999994E-2</v>
      </c>
      <c r="X23">
        <v>296</v>
      </c>
      <c r="Y23">
        <f t="shared" si="7"/>
        <v>51.707827972373913</v>
      </c>
      <c r="Z23">
        <f t="shared" si="8"/>
        <v>0.61924090318870617</v>
      </c>
      <c r="AA23">
        <f t="shared" si="9"/>
        <v>52.327068875562617</v>
      </c>
      <c r="AB23">
        <f t="shared" si="10"/>
        <v>2.1014869515874839</v>
      </c>
      <c r="AC23">
        <f t="shared" si="11"/>
        <v>50.435686838099613</v>
      </c>
      <c r="AD23">
        <v>23.750997999999999</v>
      </c>
      <c r="AE23">
        <f t="shared" si="12"/>
        <v>1.4702315894037734</v>
      </c>
      <c r="AF23">
        <f t="shared" si="13"/>
        <v>212.35186343790528</v>
      </c>
      <c r="AG23">
        <v>13</v>
      </c>
      <c r="AH23" t="s">
        <v>52</v>
      </c>
      <c r="AI23" t="s">
        <v>65</v>
      </c>
      <c r="AJ23" t="s">
        <v>70</v>
      </c>
    </row>
    <row r="24" spans="1:36" x14ac:dyDescent="0.3">
      <c r="A24">
        <v>14</v>
      </c>
      <c r="B24" t="s">
        <v>57</v>
      </c>
      <c r="C24" t="s">
        <v>58</v>
      </c>
      <c r="D24" t="s">
        <v>70</v>
      </c>
      <c r="E24" s="8">
        <v>43644.402776620373</v>
      </c>
      <c r="F24" s="8">
        <v>43645.440277488429</v>
      </c>
      <c r="G24">
        <v>697.75325877419004</v>
      </c>
      <c r="H24">
        <v>7.7233199580644998</v>
      </c>
      <c r="I24" s="9">
        <f t="shared" si="0"/>
        <v>24.900020833360031</v>
      </c>
      <c r="J24">
        <v>0</v>
      </c>
      <c r="K24">
        <v>0</v>
      </c>
      <c r="L24">
        <f t="shared" si="1"/>
        <v>697.75325877419004</v>
      </c>
      <c r="M24">
        <f t="shared" si="1"/>
        <v>7.7233199580644998</v>
      </c>
      <c r="N24">
        <f t="shared" si="2"/>
        <v>1.1068841113881425E-2</v>
      </c>
      <c r="O24">
        <f>940</f>
        <v>940</v>
      </c>
      <c r="P24">
        <v>12.936</v>
      </c>
      <c r="Q24">
        <f t="shared" si="3"/>
        <v>7.303396226415094</v>
      </c>
      <c r="R24">
        <v>22.36</v>
      </c>
      <c r="S24">
        <v>3.0059999999999993</v>
      </c>
      <c r="T24">
        <v>0</v>
      </c>
      <c r="U24">
        <f t="shared" si="4"/>
        <v>3.0059999999999993</v>
      </c>
      <c r="V24">
        <f t="shared" si="5"/>
        <v>916.7546037735849</v>
      </c>
      <c r="W24">
        <f t="shared" si="6"/>
        <v>8.2059999999999994E-2</v>
      </c>
      <c r="X24">
        <v>296</v>
      </c>
      <c r="Y24">
        <f t="shared" si="7"/>
        <v>31.601885516164526</v>
      </c>
      <c r="Z24">
        <f t="shared" si="8"/>
        <v>0.37894593715062042</v>
      </c>
      <c r="AA24">
        <f t="shared" si="9"/>
        <v>31.980831453315147</v>
      </c>
      <c r="AB24">
        <f t="shared" si="10"/>
        <v>1.2843696664891355</v>
      </c>
      <c r="AC24">
        <f t="shared" si="11"/>
        <v>30.824871995739251</v>
      </c>
      <c r="AD24">
        <v>10.888519666666667</v>
      </c>
      <c r="AE24">
        <f t="shared" si="12"/>
        <v>0.79523173444779871</v>
      </c>
      <c r="AF24">
        <f t="shared" si="13"/>
        <v>283.09515838139413</v>
      </c>
      <c r="AG24">
        <v>14</v>
      </c>
      <c r="AH24" t="s">
        <v>57</v>
      </c>
      <c r="AI24" t="s">
        <v>58</v>
      </c>
      <c r="AJ24" t="s">
        <v>70</v>
      </c>
    </row>
    <row r="25" spans="1:36" x14ac:dyDescent="0.3">
      <c r="A25">
        <v>15</v>
      </c>
      <c r="B25" t="s">
        <v>52</v>
      </c>
      <c r="C25" t="s">
        <v>69</v>
      </c>
      <c r="D25" t="s">
        <v>70</v>
      </c>
      <c r="E25" s="8">
        <v>43644.404165451386</v>
      </c>
      <c r="F25" s="8">
        <v>43645.441666319442</v>
      </c>
      <c r="G25">
        <v>2544.6973153322597</v>
      </c>
      <c r="H25">
        <v>28.122109727322599</v>
      </c>
      <c r="I25" s="9">
        <f t="shared" si="0"/>
        <v>24.900020833360031</v>
      </c>
      <c r="J25">
        <v>0</v>
      </c>
      <c r="K25">
        <v>0</v>
      </c>
      <c r="L25">
        <f t="shared" si="1"/>
        <v>2544.6973153322597</v>
      </c>
      <c r="M25">
        <f t="shared" si="1"/>
        <v>28.122109727322599</v>
      </c>
      <c r="N25">
        <f t="shared" si="2"/>
        <v>1.1051259243243518E-2</v>
      </c>
      <c r="O25">
        <f>940</f>
        <v>940</v>
      </c>
      <c r="P25">
        <v>12.936</v>
      </c>
      <c r="Q25">
        <f t="shared" si="3"/>
        <v>6.2328301886792454</v>
      </c>
      <c r="R25">
        <v>19.53</v>
      </c>
      <c r="S25">
        <v>3.0130000000000017</v>
      </c>
      <c r="T25">
        <v>0</v>
      </c>
      <c r="U25">
        <f t="shared" si="4"/>
        <v>3.0130000000000017</v>
      </c>
      <c r="V25">
        <f t="shared" si="5"/>
        <v>917.81816981132079</v>
      </c>
      <c r="W25">
        <f t="shared" si="6"/>
        <v>8.2059999999999994E-2</v>
      </c>
      <c r="X25">
        <v>296</v>
      </c>
      <c r="Y25">
        <f t="shared" si="7"/>
        <v>115.38538541420102</v>
      </c>
      <c r="Z25">
        <f t="shared" si="8"/>
        <v>1.3814166243517301</v>
      </c>
      <c r="AA25">
        <f t="shared" si="9"/>
        <v>116.76680203855275</v>
      </c>
      <c r="AB25">
        <f t="shared" si="10"/>
        <v>4.6894258771909687</v>
      </c>
      <c r="AC25">
        <f t="shared" si="11"/>
        <v>112.54622105258325</v>
      </c>
      <c r="AD25">
        <v>24.173805000000002</v>
      </c>
      <c r="AE25">
        <f t="shared" si="12"/>
        <v>1.5067122157924528</v>
      </c>
      <c r="AF25">
        <f t="shared" si="13"/>
        <v>465.57098087199444</v>
      </c>
      <c r="AG25">
        <v>15</v>
      </c>
      <c r="AH25" t="s">
        <v>52</v>
      </c>
      <c r="AI25" t="s">
        <v>69</v>
      </c>
      <c r="AJ25" t="s">
        <v>70</v>
      </c>
    </row>
    <row r="26" spans="1:36" x14ac:dyDescent="0.3">
      <c r="A26">
        <v>16</v>
      </c>
      <c r="B26" t="s">
        <v>57</v>
      </c>
      <c r="C26" t="s">
        <v>60</v>
      </c>
      <c r="D26" t="s">
        <v>70</v>
      </c>
      <c r="E26" s="8">
        <v>43644.405554282406</v>
      </c>
      <c r="F26" s="8">
        <v>43645.443055150463</v>
      </c>
      <c r="G26">
        <v>634.00649091934997</v>
      </c>
      <c r="H26">
        <v>6.9953719275161008</v>
      </c>
      <c r="I26" s="9">
        <f t="shared" si="0"/>
        <v>24.900020833360031</v>
      </c>
      <c r="J26">
        <v>0</v>
      </c>
      <c r="K26">
        <v>0</v>
      </c>
      <c r="L26">
        <f t="shared" si="1"/>
        <v>634.00649091934997</v>
      </c>
      <c r="M26">
        <f t="shared" si="1"/>
        <v>6.9953719275161008</v>
      </c>
      <c r="N26">
        <f t="shared" si="2"/>
        <v>1.1033596702412879E-2</v>
      </c>
      <c r="O26">
        <f>940</f>
        <v>940</v>
      </c>
      <c r="P26">
        <v>12.936</v>
      </c>
      <c r="Q26">
        <f t="shared" si="3"/>
        <v>6.4694339622641506</v>
      </c>
      <c r="R26">
        <v>24.57</v>
      </c>
      <c r="S26">
        <v>7.4260000000000002</v>
      </c>
      <c r="T26">
        <v>0</v>
      </c>
      <c r="U26">
        <f t="shared" si="4"/>
        <v>7.4260000000000002</v>
      </c>
      <c r="V26">
        <f t="shared" si="5"/>
        <v>913.1685660377359</v>
      </c>
      <c r="W26">
        <f t="shared" si="6"/>
        <v>8.2059999999999994E-2</v>
      </c>
      <c r="X26">
        <v>296</v>
      </c>
      <c r="Y26">
        <f t="shared" si="7"/>
        <v>28.602413437009158</v>
      </c>
      <c r="Z26">
        <f t="shared" si="8"/>
        <v>0.34188645246127025</v>
      </c>
      <c r="AA26">
        <f t="shared" si="9"/>
        <v>28.944299889470429</v>
      </c>
      <c r="AB26">
        <f t="shared" si="10"/>
        <v>1.1624207097325814</v>
      </c>
      <c r="AC26">
        <f t="shared" si="11"/>
        <v>27.898097033581955</v>
      </c>
      <c r="AD26">
        <v>13.017574999999999</v>
      </c>
      <c r="AE26">
        <f t="shared" si="12"/>
        <v>0.84216341811320738</v>
      </c>
      <c r="AF26">
        <f t="shared" si="13"/>
        <v>214.31101440615441</v>
      </c>
      <c r="AG26">
        <v>16</v>
      </c>
      <c r="AH26" t="s">
        <v>57</v>
      </c>
      <c r="AI26" t="s">
        <v>60</v>
      </c>
      <c r="AJ26" t="s">
        <v>70</v>
      </c>
    </row>
    <row r="27" spans="1:36" x14ac:dyDescent="0.3">
      <c r="A27">
        <v>19</v>
      </c>
      <c r="B27" t="s">
        <v>57</v>
      </c>
      <c r="C27" t="s">
        <v>61</v>
      </c>
      <c r="D27" t="s">
        <v>70</v>
      </c>
      <c r="E27" s="8">
        <v>43644.406943113427</v>
      </c>
      <c r="F27" s="8">
        <v>43645.444443981483</v>
      </c>
      <c r="G27">
        <v>1690.2160985193498</v>
      </c>
      <c r="H27">
        <v>18.684633275419401</v>
      </c>
      <c r="I27" s="9">
        <f t="shared" si="0"/>
        <v>24.900020833360031</v>
      </c>
      <c r="J27">
        <v>0</v>
      </c>
      <c r="K27">
        <v>0</v>
      </c>
      <c r="L27">
        <f t="shared" si="1"/>
        <v>1690.2160985193498</v>
      </c>
      <c r="M27">
        <f t="shared" si="1"/>
        <v>18.684633275419401</v>
      </c>
      <c r="N27">
        <f t="shared" si="2"/>
        <v>1.1054582483143647E-2</v>
      </c>
      <c r="O27">
        <f>940</f>
        <v>940</v>
      </c>
      <c r="P27">
        <v>12.936</v>
      </c>
      <c r="Q27">
        <f t="shared" si="3"/>
        <v>7.2852830188679247</v>
      </c>
      <c r="R27">
        <v>21.73</v>
      </c>
      <c r="S27">
        <v>2.4239999999999995</v>
      </c>
      <c r="T27">
        <v>0</v>
      </c>
      <c r="U27">
        <f t="shared" si="4"/>
        <v>2.4239999999999995</v>
      </c>
      <c r="V27">
        <f t="shared" si="5"/>
        <v>917.35471698113213</v>
      </c>
      <c r="W27">
        <f t="shared" si="6"/>
        <v>8.2059999999999994E-2</v>
      </c>
      <c r="X27">
        <v>296</v>
      </c>
      <c r="Y27">
        <f t="shared" si="7"/>
        <v>76.60154949381986</v>
      </c>
      <c r="Z27">
        <f t="shared" si="8"/>
        <v>0.91736465948404566</v>
      </c>
      <c r="AA27">
        <f t="shared" si="9"/>
        <v>77.518914153303911</v>
      </c>
      <c r="AB27">
        <f t="shared" si="10"/>
        <v>3.1132067989857757</v>
      </c>
      <c r="AC27">
        <f t="shared" si="11"/>
        <v>74.71696317565862</v>
      </c>
      <c r="AD27">
        <v>14.022479333333331</v>
      </c>
      <c r="AE27">
        <f t="shared" si="12"/>
        <v>1.0215773056955975</v>
      </c>
      <c r="AF27">
        <f t="shared" si="13"/>
        <v>532.83703544526736</v>
      </c>
      <c r="AG27">
        <v>19</v>
      </c>
      <c r="AH27" t="s">
        <v>57</v>
      </c>
      <c r="AI27" t="s">
        <v>61</v>
      </c>
      <c r="AJ27" t="s">
        <v>70</v>
      </c>
    </row>
    <row r="28" spans="1:36" x14ac:dyDescent="0.3">
      <c r="A28">
        <v>20</v>
      </c>
      <c r="B28" t="s">
        <v>52</v>
      </c>
      <c r="C28" t="s">
        <v>64</v>
      </c>
      <c r="D28" t="s">
        <v>70</v>
      </c>
      <c r="E28" s="8">
        <v>43644.408331944447</v>
      </c>
      <c r="F28" s="8">
        <v>43645.445832812497</v>
      </c>
      <c r="G28">
        <v>645.37702503548007</v>
      </c>
      <c r="H28">
        <v>7.1621714154194001</v>
      </c>
      <c r="I28" s="9">
        <f t="shared" si="0"/>
        <v>24.900020833185408</v>
      </c>
      <c r="J28">
        <v>0</v>
      </c>
      <c r="K28">
        <v>0</v>
      </c>
      <c r="L28">
        <f t="shared" si="1"/>
        <v>645.37702503548007</v>
      </c>
      <c r="M28">
        <f t="shared" si="1"/>
        <v>7.1621714154194001</v>
      </c>
      <c r="N28">
        <f t="shared" si="2"/>
        <v>1.1097654762385839E-2</v>
      </c>
      <c r="O28">
        <f>940</f>
        <v>940</v>
      </c>
      <c r="P28">
        <v>12.936</v>
      </c>
      <c r="Q28">
        <f t="shared" si="3"/>
        <v>7.6577358490566034</v>
      </c>
      <c r="R28">
        <v>22.09</v>
      </c>
      <c r="S28">
        <v>1.7970000000000006</v>
      </c>
      <c r="T28">
        <v>0</v>
      </c>
      <c r="U28">
        <f t="shared" si="4"/>
        <v>1.7970000000000006</v>
      </c>
      <c r="V28">
        <f t="shared" si="5"/>
        <v>917.60926415094343</v>
      </c>
      <c r="W28">
        <f t="shared" si="6"/>
        <v>8.2059999999999994E-2</v>
      </c>
      <c r="X28">
        <v>296</v>
      </c>
      <c r="Y28">
        <f t="shared" si="7"/>
        <v>29.256967728428702</v>
      </c>
      <c r="Z28">
        <f t="shared" si="8"/>
        <v>0.35174070451472939</v>
      </c>
      <c r="AA28">
        <f t="shared" si="9"/>
        <v>29.60870843294343</v>
      </c>
      <c r="AB28">
        <f t="shared" si="10"/>
        <v>1.1891037614507751</v>
      </c>
      <c r="AC28">
        <f t="shared" si="11"/>
        <v>28.538490274818603</v>
      </c>
      <c r="AD28">
        <v>7.2037573333333329</v>
      </c>
      <c r="AE28">
        <f t="shared" si="12"/>
        <v>0.55164470779371066</v>
      </c>
      <c r="AF28">
        <f t="shared" si="13"/>
        <v>396.16118303659232</v>
      </c>
      <c r="AG28">
        <v>20</v>
      </c>
      <c r="AH28" t="s">
        <v>52</v>
      </c>
      <c r="AI28" t="s">
        <v>64</v>
      </c>
      <c r="AJ28" t="s">
        <v>70</v>
      </c>
    </row>
    <row r="29" spans="1:36" x14ac:dyDescent="0.3">
      <c r="A29">
        <v>22</v>
      </c>
      <c r="B29" t="s">
        <v>57</v>
      </c>
      <c r="C29" t="s">
        <v>63</v>
      </c>
      <c r="D29" t="s">
        <v>70</v>
      </c>
      <c r="E29" s="8">
        <v>43644.40972077546</v>
      </c>
      <c r="F29" s="8">
        <v>43645.447221643517</v>
      </c>
      <c r="G29">
        <v>2035.5056316774201</v>
      </c>
      <c r="H29">
        <v>22.524131475935498</v>
      </c>
      <c r="I29" s="9">
        <f t="shared" si="0"/>
        <v>24.900020833360031</v>
      </c>
      <c r="J29">
        <v>0</v>
      </c>
      <c r="K29">
        <v>0</v>
      </c>
      <c r="L29">
        <f t="shared" si="1"/>
        <v>2035.5056316774201</v>
      </c>
      <c r="M29">
        <f t="shared" si="1"/>
        <v>22.524131475935498</v>
      </c>
      <c r="N29">
        <f t="shared" si="2"/>
        <v>1.1065619827037179E-2</v>
      </c>
      <c r="O29">
        <f>940</f>
        <v>940</v>
      </c>
      <c r="P29">
        <v>12.936</v>
      </c>
      <c r="Q29">
        <f t="shared" si="3"/>
        <v>6.7581132075471713</v>
      </c>
      <c r="R29">
        <v>20.53</v>
      </c>
      <c r="S29">
        <v>2.6209999999999996</v>
      </c>
      <c r="T29">
        <v>0</v>
      </c>
      <c r="U29">
        <f t="shared" si="4"/>
        <v>2.6209999999999996</v>
      </c>
      <c r="V29">
        <f t="shared" si="5"/>
        <v>917.68488679245286</v>
      </c>
      <c r="W29">
        <f t="shared" si="6"/>
        <v>8.2059999999999994E-2</v>
      </c>
      <c r="X29">
        <v>296</v>
      </c>
      <c r="Y29">
        <f t="shared" si="7"/>
        <v>92.283468680034417</v>
      </c>
      <c r="Z29">
        <f t="shared" si="8"/>
        <v>1.1062715957946827</v>
      </c>
      <c r="AA29">
        <f t="shared" si="9"/>
        <v>93.389740275829098</v>
      </c>
      <c r="AB29">
        <f t="shared" si="10"/>
        <v>3.7505888409020662</v>
      </c>
      <c r="AC29">
        <f t="shared" si="11"/>
        <v>90.014132181649586</v>
      </c>
      <c r="AD29">
        <v>13.902377999999999</v>
      </c>
      <c r="AE29">
        <f t="shared" si="12"/>
        <v>0.93953844378113216</v>
      </c>
      <c r="AF29">
        <f t="shared" si="13"/>
        <v>647.47291565262856</v>
      </c>
      <c r="AG29">
        <v>22</v>
      </c>
      <c r="AH29" t="s">
        <v>57</v>
      </c>
      <c r="AI29" t="s">
        <v>63</v>
      </c>
      <c r="AJ29" t="s">
        <v>70</v>
      </c>
    </row>
    <row r="30" spans="1:36" x14ac:dyDescent="0.3">
      <c r="A30">
        <v>23</v>
      </c>
      <c r="B30" t="s">
        <v>57</v>
      </c>
      <c r="C30" t="s">
        <v>62</v>
      </c>
      <c r="D30" t="s">
        <v>70</v>
      </c>
      <c r="E30" s="8">
        <v>43644.411109606481</v>
      </c>
      <c r="F30" s="8">
        <v>43645.448610474537</v>
      </c>
      <c r="G30">
        <v>2486.6360488225801</v>
      </c>
      <c r="H30">
        <v>27.453219784967697</v>
      </c>
      <c r="I30" s="9">
        <f t="shared" si="0"/>
        <v>24.900020833360031</v>
      </c>
      <c r="J30">
        <v>0</v>
      </c>
      <c r="K30">
        <v>0</v>
      </c>
      <c r="L30">
        <f t="shared" si="1"/>
        <v>2486.6360488225801</v>
      </c>
      <c r="M30">
        <f t="shared" si="1"/>
        <v>27.453219784967697</v>
      </c>
      <c r="N30">
        <f t="shared" si="2"/>
        <v>1.1040304751460018E-2</v>
      </c>
      <c r="O30">
        <f>940</f>
        <v>940</v>
      </c>
      <c r="P30">
        <v>12.936</v>
      </c>
      <c r="Q30">
        <f t="shared" si="3"/>
        <v>2.9992452830188681</v>
      </c>
      <c r="R30">
        <v>10.050000000000001</v>
      </c>
      <c r="S30">
        <v>2.1020000000000008</v>
      </c>
      <c r="T30">
        <v>0</v>
      </c>
      <c r="U30">
        <f t="shared" si="4"/>
        <v>2.1020000000000008</v>
      </c>
      <c r="V30">
        <f t="shared" si="5"/>
        <v>921.96275471698118</v>
      </c>
      <c r="W30">
        <f t="shared" si="6"/>
        <v>8.2059999999999994E-2</v>
      </c>
      <c r="X30">
        <v>296</v>
      </c>
      <c r="Y30">
        <f t="shared" si="7"/>
        <v>113.26184309195393</v>
      </c>
      <c r="Z30">
        <f t="shared" si="8"/>
        <v>1.3546490364844861</v>
      </c>
      <c r="AA30">
        <f t="shared" si="9"/>
        <v>114.61649212843842</v>
      </c>
      <c r="AB30">
        <f t="shared" si="10"/>
        <v>4.6030681217294376</v>
      </c>
      <c r="AC30">
        <f t="shared" si="11"/>
        <v>110.4736349215065</v>
      </c>
      <c r="AD30">
        <v>34.201901666666664</v>
      </c>
      <c r="AE30">
        <f t="shared" si="12"/>
        <v>1.0257989224402515</v>
      </c>
      <c r="AF30">
        <f t="shared" si="13"/>
        <v>323.00436390405343</v>
      </c>
      <c r="AG30">
        <v>23</v>
      </c>
      <c r="AH30" t="s">
        <v>57</v>
      </c>
      <c r="AI30" t="s">
        <v>62</v>
      </c>
      <c r="AJ30" t="s">
        <v>70</v>
      </c>
    </row>
    <row r="31" spans="1:36" x14ac:dyDescent="0.3">
      <c r="A31">
        <v>27</v>
      </c>
      <c r="B31" t="s">
        <v>57</v>
      </c>
      <c r="C31" t="s">
        <v>67</v>
      </c>
      <c r="D31" t="s">
        <v>70</v>
      </c>
      <c r="E31" s="8">
        <v>43644.412498437501</v>
      </c>
      <c r="F31" s="8">
        <v>43645.449999305558</v>
      </c>
      <c r="G31">
        <v>480.81442824515989</v>
      </c>
      <c r="H31">
        <v>5.3214690597418999</v>
      </c>
      <c r="I31" s="9">
        <f t="shared" si="0"/>
        <v>24.900020833360031</v>
      </c>
      <c r="J31">
        <v>0</v>
      </c>
      <c r="K31">
        <v>0</v>
      </c>
      <c r="L31">
        <f t="shared" si="1"/>
        <v>480.81442824515989</v>
      </c>
      <c r="M31">
        <f t="shared" si="1"/>
        <v>5.3214690597418999</v>
      </c>
      <c r="N31">
        <f t="shared" si="2"/>
        <v>1.1067615169461106E-2</v>
      </c>
      <c r="O31">
        <f>940</f>
        <v>940</v>
      </c>
      <c r="P31">
        <v>12.936</v>
      </c>
      <c r="Q31">
        <f t="shared" si="3"/>
        <v>6.7139622641509442</v>
      </c>
      <c r="R31">
        <v>20.190000000000001</v>
      </c>
      <c r="S31">
        <v>2.3980000000000006</v>
      </c>
      <c r="T31">
        <v>0</v>
      </c>
      <c r="U31">
        <f t="shared" si="4"/>
        <v>2.3980000000000006</v>
      </c>
      <c r="V31">
        <f t="shared" si="5"/>
        <v>917.9520377358491</v>
      </c>
      <c r="W31">
        <f t="shared" si="6"/>
        <v>8.2059999999999994E-2</v>
      </c>
      <c r="X31">
        <v>296</v>
      </c>
      <c r="Y31">
        <f t="shared" si="7"/>
        <v>21.804970531472115</v>
      </c>
      <c r="Z31">
        <f t="shared" si="8"/>
        <v>0.26143977450908762</v>
      </c>
      <c r="AA31">
        <f t="shared" si="9"/>
        <v>22.066410305981204</v>
      </c>
      <c r="AB31">
        <f t="shared" si="10"/>
        <v>0.88620047564046733</v>
      </c>
      <c r="AC31">
        <f t="shared" si="11"/>
        <v>21.268811415371218</v>
      </c>
      <c r="AD31">
        <v>13.017574999999999</v>
      </c>
      <c r="AE31">
        <f t="shared" si="12"/>
        <v>0.8739950732075471</v>
      </c>
      <c r="AF31">
        <f t="shared" si="13"/>
        <v>163.38535722184218</v>
      </c>
      <c r="AG31">
        <v>27</v>
      </c>
      <c r="AH31" t="s">
        <v>57</v>
      </c>
      <c r="AI31" t="s">
        <v>67</v>
      </c>
      <c r="AJ31" t="s">
        <v>70</v>
      </c>
    </row>
    <row r="32" spans="1:36" x14ac:dyDescent="0.3">
      <c r="A32">
        <v>28</v>
      </c>
      <c r="B32" t="s">
        <v>57</v>
      </c>
      <c r="C32" t="s">
        <v>59</v>
      </c>
      <c r="D32" t="s">
        <v>70</v>
      </c>
      <c r="E32" s="8">
        <v>43644.413887268522</v>
      </c>
      <c r="F32" s="8">
        <v>43645.451388136571</v>
      </c>
      <c r="G32">
        <v>633.60346865805991</v>
      </c>
      <c r="H32">
        <v>7.0092117489354999</v>
      </c>
      <c r="I32" s="9">
        <f t="shared" si="0"/>
        <v>24.900020833185408</v>
      </c>
      <c r="J32">
        <v>0</v>
      </c>
      <c r="K32">
        <v>0</v>
      </c>
      <c r="L32">
        <f t="shared" si="1"/>
        <v>633.60346865805991</v>
      </c>
      <c r="M32">
        <f t="shared" si="1"/>
        <v>7.0092117489354999</v>
      </c>
      <c r="N32">
        <f t="shared" si="2"/>
        <v>1.1062457981457481E-2</v>
      </c>
      <c r="O32">
        <f>940</f>
        <v>940</v>
      </c>
      <c r="P32">
        <v>12.936</v>
      </c>
      <c r="Q32">
        <f t="shared" si="3"/>
        <v>8.7086792452830188</v>
      </c>
      <c r="R32">
        <v>23.29</v>
      </c>
      <c r="S32">
        <v>0.21199999999999886</v>
      </c>
      <c r="T32">
        <v>0</v>
      </c>
      <c r="U32">
        <f t="shared" si="4"/>
        <v>0.21199999999999886</v>
      </c>
      <c r="V32">
        <f t="shared" si="5"/>
        <v>918.14332075471702</v>
      </c>
      <c r="W32">
        <f t="shared" si="6"/>
        <v>8.2059999999999994E-2</v>
      </c>
      <c r="X32">
        <v>296</v>
      </c>
      <c r="Y32">
        <f t="shared" si="7"/>
        <v>28.739952609927069</v>
      </c>
      <c r="Z32">
        <f t="shared" si="8"/>
        <v>0.34442906131443057</v>
      </c>
      <c r="AA32">
        <f t="shared" si="9"/>
        <v>29.084381671241498</v>
      </c>
      <c r="AB32">
        <f t="shared" si="10"/>
        <v>1.1680464794021135</v>
      </c>
      <c r="AC32">
        <f t="shared" si="11"/>
        <v>28.033115505650724</v>
      </c>
      <c r="AD32">
        <v>7.5114366666666674</v>
      </c>
      <c r="AE32">
        <f t="shared" si="12"/>
        <v>0.65414692601257862</v>
      </c>
      <c r="AF32">
        <f t="shared" si="13"/>
        <v>373.20577606748179</v>
      </c>
      <c r="AG32">
        <v>28</v>
      </c>
      <c r="AH32" t="s">
        <v>57</v>
      </c>
      <c r="AI32" t="s">
        <v>59</v>
      </c>
      <c r="AJ32" t="s">
        <v>70</v>
      </c>
    </row>
    <row r="33" spans="1:36" x14ac:dyDescent="0.3">
      <c r="A33">
        <v>29</v>
      </c>
      <c r="B33" t="s">
        <v>57</v>
      </c>
      <c r="C33" t="s">
        <v>66</v>
      </c>
      <c r="D33" t="s">
        <v>70</v>
      </c>
      <c r="E33" s="8">
        <v>43644.415276099535</v>
      </c>
      <c r="F33" s="8">
        <v>43645.452776967591</v>
      </c>
      <c r="G33">
        <v>612.17392857741993</v>
      </c>
      <c r="H33">
        <v>6.7851498437742004</v>
      </c>
      <c r="I33" s="9">
        <f t="shared" si="0"/>
        <v>24.900020833360031</v>
      </c>
      <c r="J33">
        <v>0</v>
      </c>
      <c r="K33">
        <v>0</v>
      </c>
      <c r="L33">
        <f t="shared" si="1"/>
        <v>612.17392857741993</v>
      </c>
      <c r="M33">
        <f t="shared" si="1"/>
        <v>6.7851498437742004</v>
      </c>
      <c r="N33">
        <f t="shared" si="2"/>
        <v>1.1083696196506843E-2</v>
      </c>
      <c r="O33">
        <f>940</f>
        <v>940</v>
      </c>
      <c r="P33">
        <v>12.936</v>
      </c>
      <c r="Q33">
        <f t="shared" si="3"/>
        <v>4.7249056603773578</v>
      </c>
      <c r="R33">
        <v>20.79</v>
      </c>
      <c r="S33">
        <v>8.2690000000000019</v>
      </c>
      <c r="T33">
        <v>0</v>
      </c>
      <c r="U33">
        <f t="shared" si="4"/>
        <v>8.2690000000000019</v>
      </c>
      <c r="V33">
        <f t="shared" si="5"/>
        <v>914.07009433962264</v>
      </c>
      <c r="W33">
        <f t="shared" si="6"/>
        <v>8.2059999999999994E-2</v>
      </c>
      <c r="X33">
        <v>296</v>
      </c>
      <c r="Y33">
        <f t="shared" si="7"/>
        <v>27.644729992244617</v>
      </c>
      <c r="Z33">
        <f t="shared" si="8"/>
        <v>0.33193960439087533</v>
      </c>
      <c r="AA33">
        <f t="shared" si="9"/>
        <v>27.976669596635492</v>
      </c>
      <c r="AB33">
        <f t="shared" si="10"/>
        <v>1.1235600879158099</v>
      </c>
      <c r="AC33">
        <f t="shared" si="11"/>
        <v>26.965442109979435</v>
      </c>
      <c r="AD33">
        <v>7.8933026666666661</v>
      </c>
      <c r="AE33">
        <f t="shared" si="12"/>
        <v>0.37295110448805019</v>
      </c>
      <c r="AF33">
        <f t="shared" si="13"/>
        <v>341.62432696080708</v>
      </c>
      <c r="AG33">
        <v>29</v>
      </c>
      <c r="AH33" t="s">
        <v>57</v>
      </c>
      <c r="AI33" t="s">
        <v>66</v>
      </c>
      <c r="AJ33" t="s">
        <v>70</v>
      </c>
    </row>
    <row r="34" spans="1:36" x14ac:dyDescent="0.3">
      <c r="A34" s="11">
        <v>31</v>
      </c>
      <c r="B34" s="12"/>
      <c r="C34" s="12"/>
      <c r="E34" s="8"/>
      <c r="F34" s="8"/>
      <c r="I34" s="9"/>
      <c r="AE34">
        <f t="shared" si="12"/>
        <v>0</v>
      </c>
    </row>
    <row r="35" spans="1:36" x14ac:dyDescent="0.3">
      <c r="A35" s="11">
        <v>32</v>
      </c>
      <c r="B35" s="12"/>
      <c r="C35" s="12"/>
      <c r="E35" s="8"/>
      <c r="F35" s="8"/>
      <c r="I35" s="9"/>
      <c r="AE35">
        <f t="shared" si="12"/>
        <v>0</v>
      </c>
    </row>
    <row r="36" spans="1:36" x14ac:dyDescent="0.3">
      <c r="A36" s="11">
        <v>33</v>
      </c>
      <c r="B36" s="12"/>
      <c r="C36" s="12"/>
      <c r="E36" s="8"/>
      <c r="F36" s="8"/>
      <c r="I36" s="9"/>
      <c r="AE36">
        <f t="shared" si="12"/>
        <v>0</v>
      </c>
    </row>
    <row r="37" spans="1:36" x14ac:dyDescent="0.3">
      <c r="A37" s="11">
        <v>34</v>
      </c>
      <c r="B37" s="12"/>
      <c r="C37" s="12"/>
      <c r="E37" s="8"/>
      <c r="F37" s="8"/>
      <c r="I37" s="9"/>
      <c r="AE37">
        <f t="shared" si="12"/>
        <v>0</v>
      </c>
    </row>
    <row r="38" spans="1:36" x14ac:dyDescent="0.3">
      <c r="A38" s="11">
        <v>35</v>
      </c>
      <c r="B38" s="12"/>
      <c r="C38" s="12"/>
      <c r="E38" s="8"/>
      <c r="F38" s="8"/>
      <c r="I38" s="9"/>
      <c r="AE38">
        <f t="shared" si="12"/>
        <v>0</v>
      </c>
    </row>
    <row r="39" spans="1:36" x14ac:dyDescent="0.3">
      <c r="A39" s="11">
        <v>36</v>
      </c>
      <c r="B39" s="12"/>
      <c r="C39" s="12"/>
      <c r="F39" t="s">
        <v>71</v>
      </c>
      <c r="G39" t="s">
        <v>72</v>
      </c>
      <c r="I39" s="9"/>
      <c r="AE39">
        <f t="shared" si="12"/>
        <v>0</v>
      </c>
    </row>
    <row r="40" spans="1:36" x14ac:dyDescent="0.3">
      <c r="A40" s="11">
        <v>37</v>
      </c>
      <c r="B40" s="12"/>
      <c r="C40" s="12"/>
      <c r="E40" t="s">
        <v>73</v>
      </c>
      <c r="F40">
        <v>1536</v>
      </c>
      <c r="G40">
        <v>17</v>
      </c>
      <c r="I40" s="9"/>
      <c r="AE40">
        <f t="shared" si="12"/>
        <v>0</v>
      </c>
    </row>
    <row r="41" spans="1:36" x14ac:dyDescent="0.3">
      <c r="A41" s="11">
        <v>38</v>
      </c>
      <c r="B41" s="12"/>
      <c r="C41" s="12"/>
      <c r="E41" t="s">
        <v>74</v>
      </c>
      <c r="F41">
        <v>588.478410017957</v>
      </c>
      <c r="G41">
        <v>6.5633662430623643</v>
      </c>
      <c r="I41" s="9"/>
      <c r="AE41">
        <f t="shared" si="12"/>
        <v>0</v>
      </c>
    </row>
    <row r="42" spans="1:36" x14ac:dyDescent="0.3">
      <c r="A42" s="11">
        <v>39</v>
      </c>
      <c r="B42" s="12"/>
      <c r="C42" s="12"/>
      <c r="E42" t="s">
        <v>75</v>
      </c>
      <c r="F42">
        <v>641.85657860000003</v>
      </c>
      <c r="G42">
        <v>7.1678520819999996</v>
      </c>
      <c r="I42" s="9"/>
      <c r="AE42">
        <f t="shared" si="12"/>
        <v>0</v>
      </c>
    </row>
    <row r="43" spans="1:36" x14ac:dyDescent="0.3">
      <c r="A43" s="11">
        <v>40</v>
      </c>
      <c r="B43" s="12"/>
      <c r="C43" s="12"/>
      <c r="E43" t="s">
        <v>76</v>
      </c>
      <c r="F43">
        <v>473.66327212217755</v>
      </c>
      <c r="G43">
        <v>5.3098839302258076</v>
      </c>
      <c r="I43" s="9"/>
      <c r="AE43">
        <f t="shared" si="12"/>
        <v>0</v>
      </c>
    </row>
    <row r="44" spans="1:36" x14ac:dyDescent="0.3">
      <c r="A44" s="11">
        <v>41</v>
      </c>
      <c r="B44" s="12"/>
      <c r="C44" s="12"/>
      <c r="I44" s="9"/>
      <c r="AE44">
        <f t="shared" si="12"/>
        <v>0</v>
      </c>
    </row>
    <row r="45" spans="1:36" x14ac:dyDescent="0.3">
      <c r="A45" s="11">
        <v>42</v>
      </c>
      <c r="B45" s="12"/>
      <c r="C45" s="12"/>
      <c r="I45" s="9"/>
      <c r="AE45">
        <f t="shared" si="12"/>
        <v>0</v>
      </c>
    </row>
    <row r="46" spans="1:36" x14ac:dyDescent="0.3">
      <c r="A46" s="11">
        <v>43</v>
      </c>
      <c r="B46" s="12"/>
      <c r="C46" s="12"/>
      <c r="F46">
        <v>567.99942024671157</v>
      </c>
      <c r="G46">
        <v>6.347034085096058</v>
      </c>
      <c r="I46" s="9"/>
      <c r="AE46">
        <f t="shared" si="12"/>
        <v>0</v>
      </c>
    </row>
    <row r="47" spans="1:36" x14ac:dyDescent="0.3">
      <c r="A47" s="11">
        <v>44</v>
      </c>
      <c r="B47" s="12"/>
      <c r="C47" s="12"/>
      <c r="E47" s="8"/>
      <c r="F47" s="8"/>
      <c r="I47" s="9"/>
      <c r="AE47">
        <f t="shared" si="12"/>
        <v>0</v>
      </c>
    </row>
    <row r="48" spans="1:36" x14ac:dyDescent="0.3">
      <c r="A48" s="11">
        <v>45</v>
      </c>
      <c r="B48" s="12"/>
      <c r="C48" s="12"/>
      <c r="E48" s="8"/>
      <c r="F48" s="8"/>
      <c r="I48" s="9"/>
      <c r="AE48">
        <f t="shared" si="12"/>
        <v>0</v>
      </c>
    </row>
    <row r="49" spans="1:31" x14ac:dyDescent="0.3">
      <c r="A49" s="11">
        <v>46</v>
      </c>
      <c r="B49" s="12"/>
      <c r="C49" s="12"/>
      <c r="E49" s="8"/>
      <c r="F49" s="8"/>
      <c r="I49" s="9"/>
      <c r="AE49">
        <f t="shared" si="12"/>
        <v>0</v>
      </c>
    </row>
    <row r="50" spans="1:31" x14ac:dyDescent="0.3">
      <c r="A50" s="11">
        <v>47</v>
      </c>
      <c r="B50" s="12"/>
      <c r="C50" s="12"/>
      <c r="E50" s="8"/>
      <c r="F50" s="8"/>
      <c r="I50" s="9"/>
      <c r="AE50">
        <f t="shared" si="12"/>
        <v>0</v>
      </c>
    </row>
    <row r="51" spans="1:31" x14ac:dyDescent="0.3">
      <c r="A51" s="11">
        <v>48</v>
      </c>
      <c r="B51" s="12"/>
      <c r="C51" s="12"/>
      <c r="E51" s="8"/>
      <c r="F51" s="8"/>
      <c r="I51" s="9"/>
      <c r="AE51">
        <f t="shared" si="12"/>
        <v>0</v>
      </c>
    </row>
    <row r="52" spans="1:31" x14ac:dyDescent="0.3">
      <c r="A52" s="11">
        <v>49</v>
      </c>
      <c r="B52" s="12"/>
      <c r="C52" s="12"/>
      <c r="E52" s="8"/>
      <c r="F52" s="8"/>
      <c r="I52" s="9"/>
      <c r="AE52">
        <f t="shared" si="12"/>
        <v>0</v>
      </c>
    </row>
    <row r="53" spans="1:31" x14ac:dyDescent="0.3">
      <c r="A53" s="11">
        <v>50</v>
      </c>
      <c r="B53" s="12"/>
      <c r="C53" s="12"/>
      <c r="E53" s="8"/>
      <c r="F53" s="8"/>
      <c r="I53" s="9"/>
      <c r="AE53">
        <f t="shared" si="12"/>
        <v>0</v>
      </c>
    </row>
    <row r="54" spans="1:31" x14ac:dyDescent="0.3">
      <c r="A54" s="11">
        <v>51</v>
      </c>
      <c r="B54" s="12"/>
      <c r="C54" s="12"/>
      <c r="E54" s="8"/>
      <c r="F54" s="8"/>
      <c r="I54" s="9"/>
      <c r="AE54">
        <f t="shared" si="12"/>
        <v>0</v>
      </c>
    </row>
    <row r="55" spans="1:31" x14ac:dyDescent="0.3">
      <c r="A55" s="11">
        <v>52</v>
      </c>
      <c r="B55" s="12"/>
      <c r="C55" s="12"/>
      <c r="E55" s="8"/>
      <c r="F55" s="8"/>
      <c r="I55" s="9"/>
      <c r="AE55">
        <f t="shared" si="12"/>
        <v>0</v>
      </c>
    </row>
    <row r="56" spans="1:31" x14ac:dyDescent="0.3">
      <c r="A56" s="11">
        <v>53</v>
      </c>
      <c r="B56" s="12"/>
      <c r="C56" s="12"/>
      <c r="E56" s="8"/>
      <c r="F56" s="8"/>
      <c r="I56" s="9"/>
      <c r="AE56">
        <f t="shared" si="12"/>
        <v>0</v>
      </c>
    </row>
    <row r="57" spans="1:31" x14ac:dyDescent="0.3">
      <c r="A57" s="11">
        <v>54</v>
      </c>
      <c r="B57" s="12"/>
      <c r="C57" s="12"/>
      <c r="E57" s="8"/>
      <c r="F57" s="8"/>
      <c r="I57" s="9"/>
      <c r="AE57">
        <f t="shared" si="12"/>
        <v>0</v>
      </c>
    </row>
    <row r="58" spans="1:31" x14ac:dyDescent="0.3">
      <c r="A58" s="11">
        <v>55</v>
      </c>
      <c r="B58" s="12"/>
      <c r="C58" s="12"/>
      <c r="E58" s="8"/>
      <c r="F58" s="8"/>
      <c r="I58" s="9"/>
      <c r="AE58">
        <f t="shared" si="12"/>
        <v>0</v>
      </c>
    </row>
    <row r="59" spans="1:31" x14ac:dyDescent="0.3">
      <c r="A59" s="11">
        <v>56</v>
      </c>
      <c r="B59" s="12"/>
      <c r="C59" s="12"/>
      <c r="E59" s="8"/>
      <c r="F59" s="8"/>
      <c r="I59" s="9"/>
      <c r="AE59">
        <f t="shared" si="12"/>
        <v>0</v>
      </c>
    </row>
    <row r="60" spans="1:31" x14ac:dyDescent="0.3">
      <c r="A60" s="11">
        <v>57</v>
      </c>
      <c r="B60" s="12"/>
      <c r="C60" s="12"/>
      <c r="E60" s="8"/>
      <c r="F60" s="8"/>
      <c r="I60" s="9"/>
      <c r="AE60">
        <f t="shared" si="12"/>
        <v>0</v>
      </c>
    </row>
    <row r="61" spans="1:31" x14ac:dyDescent="0.3">
      <c r="A61" s="11">
        <v>58</v>
      </c>
      <c r="B61" s="12"/>
      <c r="C61" s="12"/>
      <c r="E61" s="8"/>
      <c r="F61" s="8"/>
      <c r="I61" s="9"/>
      <c r="AE61">
        <f t="shared" si="12"/>
        <v>0</v>
      </c>
    </row>
    <row r="62" spans="1:31" x14ac:dyDescent="0.3">
      <c r="A62" s="11">
        <v>59</v>
      </c>
      <c r="B62" s="12"/>
      <c r="C62" s="12"/>
      <c r="E62" s="8"/>
      <c r="F62" s="8"/>
      <c r="I62" s="9"/>
      <c r="AE62">
        <f t="shared" si="12"/>
        <v>0</v>
      </c>
    </row>
    <row r="63" spans="1:31" x14ac:dyDescent="0.3">
      <c r="A63" s="11">
        <v>60</v>
      </c>
      <c r="B63" s="12"/>
      <c r="C63" s="12"/>
      <c r="E63" s="8"/>
      <c r="F63" s="8"/>
      <c r="I63" s="9"/>
      <c r="AE63">
        <f t="shared" si="12"/>
        <v>0</v>
      </c>
    </row>
    <row r="64" spans="1:31" x14ac:dyDescent="0.3">
      <c r="A64" s="11">
        <v>61</v>
      </c>
      <c r="B64" s="12"/>
      <c r="C64" s="12"/>
      <c r="E64" s="8"/>
      <c r="F64" s="8"/>
      <c r="I64" s="9"/>
      <c r="AE64">
        <f t="shared" si="12"/>
        <v>0</v>
      </c>
    </row>
    <row r="65" spans="1:31" x14ac:dyDescent="0.3">
      <c r="A65" s="11">
        <v>62</v>
      </c>
      <c r="B65" s="12"/>
      <c r="C65" s="12"/>
      <c r="E65" s="8"/>
      <c r="F65" s="8"/>
      <c r="I65" s="9"/>
      <c r="AE65">
        <f t="shared" si="12"/>
        <v>0</v>
      </c>
    </row>
    <row r="66" spans="1:31" x14ac:dyDescent="0.3">
      <c r="A66" s="11">
        <v>63</v>
      </c>
      <c r="B66" s="12"/>
      <c r="C66" s="12"/>
      <c r="E66" s="8"/>
      <c r="F66" s="8"/>
      <c r="I66" s="9"/>
      <c r="AE66">
        <f t="shared" si="12"/>
        <v>0</v>
      </c>
    </row>
    <row r="67" spans="1:31" x14ac:dyDescent="0.3">
      <c r="A67" s="11">
        <v>64</v>
      </c>
      <c r="B67" s="12"/>
      <c r="C67" s="12"/>
      <c r="E67" s="8"/>
      <c r="F67" s="8"/>
      <c r="I67" s="9"/>
      <c r="AE67">
        <f t="shared" si="12"/>
        <v>0</v>
      </c>
    </row>
    <row r="68" spans="1:31" x14ac:dyDescent="0.3">
      <c r="A68" s="11">
        <v>65</v>
      </c>
      <c r="B68" s="12"/>
      <c r="C68" s="12"/>
      <c r="E68" s="8"/>
      <c r="F68" s="8"/>
      <c r="I68" s="9"/>
      <c r="AE68">
        <f t="shared" si="12"/>
        <v>0</v>
      </c>
    </row>
    <row r="69" spans="1:31" x14ac:dyDescent="0.3">
      <c r="A69" s="11">
        <v>66</v>
      </c>
      <c r="B69" s="12"/>
      <c r="C69" s="12"/>
      <c r="E69" s="8"/>
      <c r="F69" s="8"/>
      <c r="I69" s="9"/>
      <c r="AE69">
        <f t="shared" ref="AE69:AE117" si="14">(AD69/100)*Q69</f>
        <v>0</v>
      </c>
    </row>
    <row r="70" spans="1:31" x14ac:dyDescent="0.3">
      <c r="A70" s="11">
        <v>67</v>
      </c>
      <c r="B70" s="12"/>
      <c r="C70" s="12"/>
      <c r="E70" s="8"/>
      <c r="F70" s="8"/>
      <c r="I70" s="9"/>
      <c r="AE70">
        <f t="shared" si="14"/>
        <v>0</v>
      </c>
    </row>
    <row r="71" spans="1:31" x14ac:dyDescent="0.3">
      <c r="A71" s="11">
        <v>68</v>
      </c>
      <c r="B71" s="12"/>
      <c r="C71" s="12"/>
      <c r="E71" s="8"/>
      <c r="F71" s="8"/>
      <c r="I71" s="9"/>
      <c r="AE71">
        <f t="shared" si="14"/>
        <v>0</v>
      </c>
    </row>
    <row r="72" spans="1:31" x14ac:dyDescent="0.3">
      <c r="A72" s="11">
        <v>69</v>
      </c>
      <c r="B72" s="12"/>
      <c r="C72" s="12"/>
      <c r="E72" s="8"/>
      <c r="F72" s="8"/>
      <c r="I72" s="9"/>
      <c r="AE72">
        <f t="shared" si="14"/>
        <v>0</v>
      </c>
    </row>
    <row r="73" spans="1:31" x14ac:dyDescent="0.3">
      <c r="A73" s="11">
        <v>70</v>
      </c>
      <c r="B73" s="12"/>
      <c r="C73" s="12"/>
      <c r="E73" s="8"/>
      <c r="F73" s="8"/>
      <c r="I73" s="9"/>
      <c r="AE73">
        <f t="shared" si="14"/>
        <v>0</v>
      </c>
    </row>
    <row r="74" spans="1:31" x14ac:dyDescent="0.3">
      <c r="A74" s="11">
        <v>71</v>
      </c>
      <c r="B74" s="12"/>
      <c r="C74" s="12"/>
      <c r="E74" s="8"/>
      <c r="F74" s="8"/>
      <c r="I74" s="9"/>
      <c r="AE74">
        <f t="shared" si="14"/>
        <v>0</v>
      </c>
    </row>
    <row r="75" spans="1:31" x14ac:dyDescent="0.3">
      <c r="A75" s="11">
        <v>72</v>
      </c>
      <c r="B75" s="12"/>
      <c r="C75" s="12"/>
      <c r="E75" s="8"/>
      <c r="F75" s="8"/>
      <c r="I75" s="9"/>
      <c r="AE75">
        <f t="shared" si="14"/>
        <v>0</v>
      </c>
    </row>
    <row r="76" spans="1:31" x14ac:dyDescent="0.3">
      <c r="A76" s="11">
        <v>73</v>
      </c>
      <c r="B76" s="12"/>
      <c r="C76" s="12"/>
      <c r="E76" s="8"/>
      <c r="F76" s="8"/>
      <c r="I76" s="9"/>
      <c r="AE76">
        <f t="shared" si="14"/>
        <v>0</v>
      </c>
    </row>
    <row r="77" spans="1:31" x14ac:dyDescent="0.3">
      <c r="A77" s="11">
        <v>74</v>
      </c>
      <c r="B77" s="12"/>
      <c r="C77" s="12"/>
      <c r="E77" s="8"/>
      <c r="F77" s="8"/>
      <c r="I77" s="9"/>
      <c r="AE77">
        <f t="shared" si="14"/>
        <v>0</v>
      </c>
    </row>
    <row r="78" spans="1:31" x14ac:dyDescent="0.3">
      <c r="A78" s="11">
        <v>75</v>
      </c>
      <c r="B78" s="12"/>
      <c r="C78" s="12"/>
      <c r="E78" s="8"/>
      <c r="F78" s="8"/>
      <c r="I78" s="9"/>
      <c r="AE78">
        <f t="shared" si="14"/>
        <v>0</v>
      </c>
    </row>
    <row r="79" spans="1:31" x14ac:dyDescent="0.3">
      <c r="A79" s="11">
        <v>76</v>
      </c>
      <c r="B79" s="12"/>
      <c r="C79" s="12"/>
      <c r="E79" s="8"/>
      <c r="F79" s="8"/>
      <c r="I79" s="9"/>
      <c r="AE79">
        <f t="shared" si="14"/>
        <v>0</v>
      </c>
    </row>
    <row r="80" spans="1:31" x14ac:dyDescent="0.3">
      <c r="A80" s="11">
        <v>77</v>
      </c>
      <c r="B80" s="12"/>
      <c r="C80" s="12"/>
      <c r="E80" s="8"/>
      <c r="F80" s="8"/>
      <c r="I80" s="9"/>
      <c r="AE80">
        <f t="shared" si="14"/>
        <v>0</v>
      </c>
    </row>
    <row r="81" spans="1:31" x14ac:dyDescent="0.3">
      <c r="A81" s="11">
        <v>78</v>
      </c>
      <c r="B81" s="12"/>
      <c r="C81" s="12"/>
      <c r="E81" s="8"/>
      <c r="F81" s="8"/>
      <c r="I81" s="9"/>
      <c r="AE81">
        <f t="shared" si="14"/>
        <v>0</v>
      </c>
    </row>
    <row r="82" spans="1:31" x14ac:dyDescent="0.3">
      <c r="A82" s="11">
        <v>1</v>
      </c>
      <c r="B82" s="12"/>
      <c r="C82" s="12"/>
      <c r="AE82">
        <f t="shared" si="14"/>
        <v>0</v>
      </c>
    </row>
    <row r="83" spans="1:31" x14ac:dyDescent="0.3">
      <c r="A83" s="11">
        <v>2</v>
      </c>
      <c r="B83" s="12"/>
      <c r="C83" s="12"/>
      <c r="AE83">
        <f t="shared" si="14"/>
        <v>0</v>
      </c>
    </row>
    <row r="84" spans="1:31" x14ac:dyDescent="0.3">
      <c r="A84" s="11">
        <v>3</v>
      </c>
      <c r="B84" s="12"/>
      <c r="C84" s="12"/>
      <c r="AE84">
        <f t="shared" si="14"/>
        <v>0</v>
      </c>
    </row>
    <row r="85" spans="1:31" x14ac:dyDescent="0.3">
      <c r="A85" s="11">
        <v>4</v>
      </c>
      <c r="B85" s="12"/>
      <c r="C85" s="12"/>
      <c r="AE85">
        <f t="shared" si="14"/>
        <v>0</v>
      </c>
    </row>
    <row r="86" spans="1:31" x14ac:dyDescent="0.3">
      <c r="A86" s="11">
        <v>5</v>
      </c>
      <c r="B86" s="12"/>
      <c r="C86" s="12"/>
      <c r="AE86">
        <f t="shared" si="14"/>
        <v>0</v>
      </c>
    </row>
    <row r="87" spans="1:31" x14ac:dyDescent="0.3">
      <c r="A87" s="11">
        <v>6</v>
      </c>
      <c r="B87" s="12"/>
      <c r="C87" s="12"/>
      <c r="AE87">
        <f t="shared" si="14"/>
        <v>0</v>
      </c>
    </row>
    <row r="88" spans="1:31" x14ac:dyDescent="0.3">
      <c r="A88" s="11">
        <v>7</v>
      </c>
      <c r="B88" s="12"/>
      <c r="C88" s="12"/>
      <c r="AE88">
        <f t="shared" si="14"/>
        <v>0</v>
      </c>
    </row>
    <row r="89" spans="1:31" x14ac:dyDescent="0.3">
      <c r="A89" s="11">
        <v>8</v>
      </c>
      <c r="B89" s="12"/>
      <c r="C89" s="12"/>
      <c r="AE89">
        <f t="shared" si="14"/>
        <v>0</v>
      </c>
    </row>
    <row r="90" spans="1:31" x14ac:dyDescent="0.3">
      <c r="A90" s="11">
        <v>9</v>
      </c>
      <c r="B90" s="12"/>
      <c r="C90" s="12"/>
      <c r="AE90">
        <f t="shared" si="14"/>
        <v>0</v>
      </c>
    </row>
    <row r="91" spans="1:31" x14ac:dyDescent="0.3">
      <c r="A91" s="11">
        <v>10</v>
      </c>
      <c r="B91" s="12"/>
      <c r="C91" s="12"/>
      <c r="AE91">
        <f t="shared" si="14"/>
        <v>0</v>
      </c>
    </row>
    <row r="92" spans="1:31" x14ac:dyDescent="0.3">
      <c r="A92" s="11">
        <v>11</v>
      </c>
      <c r="B92" s="12"/>
      <c r="C92" s="12"/>
      <c r="AE92">
        <f t="shared" si="14"/>
        <v>0</v>
      </c>
    </row>
    <row r="93" spans="1:31" x14ac:dyDescent="0.3">
      <c r="A93" s="11">
        <v>12</v>
      </c>
      <c r="B93" s="12"/>
      <c r="C93" s="12"/>
      <c r="AE93">
        <f t="shared" si="14"/>
        <v>0</v>
      </c>
    </row>
    <row r="94" spans="1:31" x14ac:dyDescent="0.3">
      <c r="A94" s="11">
        <v>13</v>
      </c>
      <c r="B94" s="12"/>
      <c r="C94" s="12"/>
      <c r="AE94">
        <f t="shared" si="14"/>
        <v>0</v>
      </c>
    </row>
    <row r="95" spans="1:31" x14ac:dyDescent="0.3">
      <c r="A95" s="11">
        <v>14</v>
      </c>
      <c r="B95" s="12"/>
      <c r="C95" s="12"/>
      <c r="AE95">
        <f t="shared" si="14"/>
        <v>0</v>
      </c>
    </row>
    <row r="96" spans="1:31" x14ac:dyDescent="0.3">
      <c r="A96" s="11">
        <v>15</v>
      </c>
      <c r="B96" s="12"/>
      <c r="C96" s="12"/>
      <c r="AE96">
        <f t="shared" si="14"/>
        <v>0</v>
      </c>
    </row>
    <row r="97" spans="1:31" x14ac:dyDescent="0.3">
      <c r="A97" s="11">
        <v>16</v>
      </c>
      <c r="B97" s="12"/>
      <c r="C97" s="12"/>
      <c r="AE97">
        <f t="shared" si="14"/>
        <v>0</v>
      </c>
    </row>
    <row r="98" spans="1:31" x14ac:dyDescent="0.3">
      <c r="A98" s="11">
        <v>17</v>
      </c>
      <c r="B98" s="12"/>
      <c r="C98" s="12"/>
      <c r="AE98">
        <f t="shared" si="14"/>
        <v>0</v>
      </c>
    </row>
    <row r="99" spans="1:31" x14ac:dyDescent="0.3">
      <c r="A99" s="11">
        <v>18</v>
      </c>
      <c r="B99" s="12"/>
      <c r="C99" s="12"/>
      <c r="AE99">
        <f t="shared" si="14"/>
        <v>0</v>
      </c>
    </row>
    <row r="100" spans="1:31" x14ac:dyDescent="0.3">
      <c r="A100" s="11">
        <v>19</v>
      </c>
      <c r="B100" s="12"/>
      <c r="C100" s="12"/>
      <c r="AE100">
        <f t="shared" si="14"/>
        <v>0</v>
      </c>
    </row>
    <row r="101" spans="1:31" x14ac:dyDescent="0.3">
      <c r="A101" s="11">
        <v>20</v>
      </c>
      <c r="B101" s="12"/>
      <c r="C101" s="12"/>
      <c r="AE101">
        <f t="shared" si="14"/>
        <v>0</v>
      </c>
    </row>
    <row r="102" spans="1:31" x14ac:dyDescent="0.3">
      <c r="A102" s="11">
        <v>21</v>
      </c>
      <c r="B102" s="12"/>
      <c r="C102" s="12"/>
      <c r="AE102">
        <f t="shared" si="14"/>
        <v>0</v>
      </c>
    </row>
    <row r="103" spans="1:31" x14ac:dyDescent="0.3">
      <c r="A103" s="11">
        <v>22</v>
      </c>
      <c r="B103" s="12"/>
      <c r="C103" s="12"/>
      <c r="AE103">
        <f t="shared" si="14"/>
        <v>0</v>
      </c>
    </row>
    <row r="104" spans="1:31" x14ac:dyDescent="0.3">
      <c r="A104" s="11">
        <v>23</v>
      </c>
      <c r="B104" s="12"/>
      <c r="C104" s="12"/>
      <c r="AE104">
        <f t="shared" si="14"/>
        <v>0</v>
      </c>
    </row>
    <row r="105" spans="1:31" x14ac:dyDescent="0.3">
      <c r="A105" s="11">
        <v>24</v>
      </c>
      <c r="B105" s="12"/>
      <c r="C105" s="12"/>
      <c r="AE105">
        <f t="shared" si="14"/>
        <v>0</v>
      </c>
    </row>
    <row r="106" spans="1:31" x14ac:dyDescent="0.3">
      <c r="A106" s="11">
        <v>25</v>
      </c>
      <c r="B106" s="12"/>
      <c r="C106" s="12"/>
      <c r="AE106">
        <f t="shared" si="14"/>
        <v>0</v>
      </c>
    </row>
    <row r="107" spans="1:31" x14ac:dyDescent="0.3">
      <c r="A107" s="11">
        <v>26</v>
      </c>
      <c r="B107" s="12"/>
      <c r="C107" s="12"/>
      <c r="AE107">
        <f t="shared" si="14"/>
        <v>0</v>
      </c>
    </row>
    <row r="108" spans="1:31" x14ac:dyDescent="0.3">
      <c r="A108" s="11">
        <v>27</v>
      </c>
      <c r="B108" s="12"/>
      <c r="C108" s="12"/>
      <c r="AE108">
        <f t="shared" si="14"/>
        <v>0</v>
      </c>
    </row>
    <row r="109" spans="1:31" x14ac:dyDescent="0.3">
      <c r="A109" s="11">
        <v>28</v>
      </c>
      <c r="B109" s="12"/>
      <c r="C109" s="12"/>
      <c r="AE109">
        <f t="shared" si="14"/>
        <v>0</v>
      </c>
    </row>
    <row r="110" spans="1:31" x14ac:dyDescent="0.3">
      <c r="A110" s="11">
        <v>29</v>
      </c>
      <c r="B110" s="12"/>
      <c r="C110" s="12"/>
      <c r="AE110">
        <f t="shared" si="14"/>
        <v>0</v>
      </c>
    </row>
    <row r="111" spans="1:31" x14ac:dyDescent="0.3">
      <c r="A111" s="11">
        <v>30</v>
      </c>
      <c r="B111" s="12"/>
      <c r="C111" s="12"/>
      <c r="AE111">
        <f t="shared" si="14"/>
        <v>0</v>
      </c>
    </row>
    <row r="112" spans="1:31" x14ac:dyDescent="0.3">
      <c r="A112" s="11">
        <v>31</v>
      </c>
      <c r="B112" s="12"/>
      <c r="C112" s="12"/>
      <c r="AE112">
        <f t="shared" si="14"/>
        <v>0</v>
      </c>
    </row>
    <row r="113" spans="1:31" x14ac:dyDescent="0.3">
      <c r="A113" s="11">
        <v>32</v>
      </c>
      <c r="B113" s="12"/>
      <c r="C113" s="12"/>
      <c r="AE113">
        <f t="shared" si="14"/>
        <v>0</v>
      </c>
    </row>
    <row r="114" spans="1:31" x14ac:dyDescent="0.3">
      <c r="A114" s="11">
        <v>33</v>
      </c>
      <c r="B114" s="12"/>
      <c r="C114" s="12"/>
      <c r="AE114">
        <f t="shared" si="14"/>
        <v>0</v>
      </c>
    </row>
    <row r="115" spans="1:31" x14ac:dyDescent="0.3">
      <c r="A115" s="11">
        <v>34</v>
      </c>
      <c r="B115" s="12"/>
      <c r="C115" s="12"/>
      <c r="AE115">
        <f t="shared" si="14"/>
        <v>0</v>
      </c>
    </row>
    <row r="116" spans="1:31" x14ac:dyDescent="0.3">
      <c r="A116" s="11">
        <v>35</v>
      </c>
      <c r="B116" s="12"/>
      <c r="C116" s="12"/>
      <c r="AE116">
        <f t="shared" si="14"/>
        <v>0</v>
      </c>
    </row>
    <row r="117" spans="1:31" x14ac:dyDescent="0.3">
      <c r="A117" s="11">
        <v>36</v>
      </c>
      <c r="B117" s="12"/>
      <c r="C117" s="12"/>
      <c r="AE117">
        <f t="shared" si="1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ecroo</dc:creator>
  <cp:lastModifiedBy>ecroo</cp:lastModifiedBy>
  <dcterms:created xsi:type="dcterms:W3CDTF">2022-05-09T17:00:58Z</dcterms:created>
  <dcterms:modified xsi:type="dcterms:W3CDTF">2022-05-09T17:01:43Z</dcterms:modified>
</cp:coreProperties>
</file>