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3.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4.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tables/table5.xml" ContentType="application/vnd.openxmlformats-officedocument.spreadsheetml.table+xml"/>
  <Override PartName="/xl/drawings/drawing6.xml" ContentType="application/vnd.openxmlformats-officedocument.drawing+xml"/>
  <Override PartName="/xl/ctrlProps/ctrlProp6.xml" ContentType="application/vnd.ms-excel.controlproperties+xml"/>
  <Override PartName="/xl/tables/table6.xml" ContentType="application/vnd.openxmlformats-officedocument.spreadsheetml.table+xml"/>
  <Override PartName="/xl/drawings/drawing7.xml" ContentType="application/vnd.openxmlformats-officedocument.drawing+xml"/>
  <Override PartName="/xl/ctrlProps/ctrlProp7.xml" ContentType="application/vnd.ms-excel.controlproperties+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codeName="ThisWorkbook"/>
  <xr:revisionPtr revIDLastSave="0" documentId="13_ncr:1_{1B97D581-665F-FB4B-9499-C6EDA3F64685}" xr6:coauthVersionLast="47" xr6:coauthVersionMax="47" xr10:uidLastSave="{00000000-0000-0000-0000-000000000000}"/>
  <bookViews>
    <workbookView xWindow="60" yWindow="500" windowWidth="28740" windowHeight="17500" tabRatio="415" activeTab="6" xr2:uid="{00000000-000D-0000-FFFF-FFFF00000000}"/>
  </bookViews>
  <sheets>
    <sheet name="Sprints 1-6" sheetId="18" r:id="rId1"/>
    <sheet name="Sprint 1" sheetId="20" r:id="rId2"/>
    <sheet name="Sprint 2" sheetId="21" r:id="rId3"/>
    <sheet name="Sprint 3" sheetId="22" r:id="rId4"/>
    <sheet name="Sprint 4" sheetId="23" r:id="rId5"/>
    <sheet name="Sprint 5" sheetId="25" r:id="rId6"/>
    <sheet name="Sprint 6" sheetId="26" r:id="rId7"/>
  </sheets>
  <definedNames>
    <definedName name="_xlnm.Print_Titles" localSheetId="1">'Sprint 1'!$6:$9</definedName>
    <definedName name="_xlnm.Print_Titles" localSheetId="2">'Sprint 2'!$6:$9</definedName>
    <definedName name="_xlnm.Print_Titles" localSheetId="3">'Sprint 3'!$6:$9</definedName>
    <definedName name="_xlnm.Print_Titles" localSheetId="4">'Sprint 4'!$6:$9</definedName>
    <definedName name="_xlnm.Print_Titles" localSheetId="5">'Sprint 5'!$6:$9</definedName>
    <definedName name="_xlnm.Print_Titles" localSheetId="6">'Sprint 6'!$6:$9</definedName>
    <definedName name="_xlnm.Print_Titles" localSheetId="0">'Sprints 1-6'!$6:$9</definedName>
    <definedName name="Project_Start" localSheetId="1">'Sprint 1'!$C$6</definedName>
    <definedName name="Project_Start" localSheetId="2">'Sprint 2'!$C$6</definedName>
    <definedName name="Project_Start" localSheetId="3">'Sprint 3'!$C$6</definedName>
    <definedName name="Project_Start" localSheetId="4">'Sprint 4'!$C$6</definedName>
    <definedName name="Project_Start" localSheetId="5">'Sprint 5'!$C$6</definedName>
    <definedName name="Project_Start" localSheetId="6">'Sprint 6'!$C$6</definedName>
    <definedName name="Project_Start" localSheetId="0">'Sprints 1-6'!$C$6</definedName>
    <definedName name="Project_Start">#REF!</definedName>
    <definedName name="Scrolling_Increment" localSheetId="1">'Sprint 1'!$C$7</definedName>
    <definedName name="Scrolling_Increment" localSheetId="2">'Sprint 2'!$C$7</definedName>
    <definedName name="Scrolling_Increment" localSheetId="3">'Sprint 3'!$C$7</definedName>
    <definedName name="Scrolling_Increment" localSheetId="4">'Sprint 4'!$C$7</definedName>
    <definedName name="Scrolling_Increment" localSheetId="5">'Sprint 5'!$C$7</definedName>
    <definedName name="Scrolling_Increment" localSheetId="6">'Sprint 6'!$C$7</definedName>
    <definedName name="Scrolling_Increment" localSheetId="0">'Sprints 1-6'!$C$7</definedName>
    <definedName name="Scrolling_Increment">#REF!</definedName>
    <definedName name="Today" localSheetId="1">TODAY()</definedName>
    <definedName name="Today" localSheetId="2">TODAY()</definedName>
    <definedName name="Today" localSheetId="3">TODAY()</definedName>
    <definedName name="Today" localSheetId="4">TODAY()</definedName>
    <definedName name="Today" localSheetId="5">TODAY()</definedName>
    <definedName name="Today" localSheetId="6">TODAY()</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26" l="1"/>
  <c r="F19" i="25"/>
  <c r="F18" i="25"/>
  <c r="F17" i="25"/>
  <c r="F16" i="25"/>
  <c r="F15" i="25"/>
  <c r="F14" i="25"/>
  <c r="F68" i="18"/>
  <c r="F21" i="25"/>
  <c r="F20" i="25"/>
  <c r="F12" i="25"/>
  <c r="F12" i="23"/>
  <c r="F12" i="22"/>
  <c r="F12" i="21"/>
  <c r="F12" i="18"/>
  <c r="F12" i="20"/>
  <c r="F13" i="20" s="1"/>
  <c r="F14" i="18"/>
  <c r="F17" i="20" l="1"/>
  <c r="F21" i="20" s="1"/>
  <c r="F22" i="20" s="1"/>
  <c r="F23" i="20" s="1"/>
  <c r="F24" i="20" s="1"/>
  <c r="F14" i="20"/>
  <c r="F16" i="20"/>
  <c r="F20" i="20" s="1"/>
  <c r="F15" i="20"/>
  <c r="F18" i="20"/>
  <c r="F19" i="20"/>
  <c r="F15" i="18"/>
  <c r="F16" i="18"/>
  <c r="F20" i="18" s="1"/>
  <c r="F18" i="18"/>
  <c r="F19" i="18"/>
  <c r="F17" i="18"/>
  <c r="F21" i="18" s="1"/>
  <c r="F13" i="18"/>
  <c r="F18" i="21" l="1"/>
  <c r="F17" i="21"/>
  <c r="F16" i="21"/>
  <c r="F14" i="21"/>
  <c r="F13" i="21"/>
  <c r="F19" i="21"/>
  <c r="F20" i="21" s="1"/>
  <c r="F21" i="21" s="1"/>
  <c r="F22" i="21" s="1"/>
  <c r="F15" i="21"/>
  <c r="F22" i="18"/>
  <c r="F23" i="18" s="1"/>
  <c r="F24" i="18" s="1"/>
  <c r="F26" i="18" s="1"/>
  <c r="F31" i="18" s="1"/>
  <c r="F24" i="22" l="1"/>
  <c r="F23" i="22"/>
  <c r="F22" i="22"/>
  <c r="F25" i="22"/>
  <c r="F15" i="22"/>
  <c r="F17" i="22"/>
  <c r="F16" i="22"/>
  <c r="F18" i="22"/>
  <c r="F14" i="22"/>
  <c r="F21" i="22"/>
  <c r="F20" i="22"/>
  <c r="F13" i="22"/>
  <c r="F19" i="22"/>
  <c r="F27" i="18"/>
  <c r="F28" i="18"/>
  <c r="F30" i="18"/>
  <c r="F29" i="18"/>
  <c r="F33" i="18"/>
  <c r="F34" i="18" s="1"/>
  <c r="F35" i="18" s="1"/>
  <c r="F36" i="18" s="1"/>
  <c r="F38" i="18" s="1"/>
  <c r="F32" i="18"/>
  <c r="F43" i="18" l="1"/>
  <c r="F42" i="18"/>
  <c r="F41" i="18"/>
  <c r="F45" i="18"/>
  <c r="F40" i="18"/>
  <c r="F46" i="18"/>
  <c r="F39" i="18"/>
  <c r="F47" i="18"/>
  <c r="F48" i="18"/>
  <c r="F44" i="18"/>
  <c r="F19" i="23"/>
  <c r="F18" i="23"/>
  <c r="F22" i="23"/>
  <c r="F17" i="23"/>
  <c r="F20" i="23"/>
  <c r="F13" i="23"/>
  <c r="F14" i="23" s="1"/>
  <c r="F21" i="23"/>
  <c r="F16" i="23"/>
  <c r="F15" i="23"/>
  <c r="F23" i="23"/>
  <c r="F51" i="18"/>
  <c r="F53" i="18" s="1"/>
  <c r="F49" i="18"/>
  <c r="F50" i="18"/>
  <c r="F64" i="18" l="1"/>
  <c r="F57" i="18"/>
  <c r="F56" i="18"/>
  <c r="F58" i="18"/>
  <c r="F54" i="18"/>
  <c r="F55" i="18" s="1"/>
  <c r="F59" i="18"/>
  <c r="F60" i="18"/>
  <c r="F61" i="18"/>
  <c r="F62" i="18"/>
  <c r="F63" i="18"/>
  <c r="F66" i="18" l="1"/>
  <c r="F69" i="18"/>
  <c r="F70" i="18"/>
  <c r="F71" i="18"/>
  <c r="F72" i="18"/>
  <c r="F73" i="18"/>
  <c r="F74" i="18"/>
  <c r="F75" i="18"/>
  <c r="F77" i="18" s="1"/>
  <c r="F21" i="26"/>
  <c r="F13" i="26"/>
  <c r="F20" i="26"/>
  <c r="F19" i="26"/>
  <c r="F14" i="26"/>
  <c r="F15" i="26"/>
  <c r="F18" i="26"/>
  <c r="F17" i="26"/>
  <c r="F16" i="26"/>
  <c r="F13" i="25"/>
  <c r="F82" i="18" l="1"/>
  <c r="F83" i="18"/>
  <c r="F84" i="18"/>
  <c r="F85" i="18"/>
  <c r="F86" i="18"/>
  <c r="F80" i="18"/>
  <c r="F79" i="18"/>
  <c r="C6" i="18" s="1" a="1"/>
  <c r="C6" i="18" s="1"/>
  <c r="I7" i="18" s="1"/>
  <c r="F78" i="18"/>
  <c r="F81" i="18"/>
  <c r="F67" i="18"/>
  <c r="C6" i="26" a="1"/>
  <c r="C6" i="26" s="1"/>
  <c r="I7" i="26" s="1"/>
  <c r="C6" i="25" a="1"/>
  <c r="C6" i="25" s="1"/>
  <c r="I7" i="25" s="1"/>
  <c r="C6" i="23" a="1"/>
  <c r="C6" i="23" s="1"/>
  <c r="I7" i="23" s="1"/>
  <c r="C6" i="22" a="1"/>
  <c r="C6" i="22" s="1"/>
  <c r="I7" i="22" s="1"/>
  <c r="C6" i="21" a="1"/>
  <c r="C6" i="21" s="1"/>
  <c r="I7" i="21" s="1"/>
  <c r="C6" i="20" a="1"/>
  <c r="C6" i="20" s="1"/>
  <c r="I7" i="20" s="1"/>
  <c r="I12" i="18" l="1"/>
  <c r="I17" i="18"/>
  <c r="I57" i="18"/>
  <c r="I13" i="18"/>
  <c r="I21" i="18"/>
  <c r="I42" i="18"/>
  <c r="I41" i="18"/>
  <c r="I16" i="18"/>
  <c r="I38" i="18"/>
  <c r="I54" i="18"/>
  <c r="I29" i="18"/>
  <c r="I19" i="18"/>
  <c r="I37" i="18"/>
  <c r="I56" i="18"/>
  <c r="I20" i="18"/>
  <c r="I65" i="18"/>
  <c r="I6" i="18"/>
  <c r="I86" i="18"/>
  <c r="I53" i="18"/>
  <c r="I62" i="18"/>
  <c r="J7" i="18"/>
  <c r="I11" i="18"/>
  <c r="I26" i="18"/>
  <c r="I40" i="18"/>
  <c r="I28" i="18"/>
  <c r="I64" i="18"/>
  <c r="I55" i="18"/>
  <c r="I52" i="18"/>
  <c r="I25" i="18"/>
  <c r="I63" i="18"/>
  <c r="I30" i="18"/>
  <c r="I39" i="18"/>
  <c r="I27" i="18"/>
  <c r="I18" i="18"/>
  <c r="I9" i="18"/>
  <c r="I21" i="26"/>
  <c r="I9" i="26"/>
  <c r="J7" i="26"/>
  <c r="I6" i="26"/>
  <c r="I11" i="25"/>
  <c r="J7" i="25"/>
  <c r="I9" i="25"/>
  <c r="I6" i="25"/>
  <c r="I23" i="23"/>
  <c r="I22" i="23"/>
  <c r="I12" i="23"/>
  <c r="I16" i="23"/>
  <c r="I11" i="23"/>
  <c r="I14" i="23"/>
  <c r="I15" i="23"/>
  <c r="J7" i="23"/>
  <c r="I13" i="23"/>
  <c r="I21" i="23"/>
  <c r="I9" i="23"/>
  <c r="I6" i="23"/>
  <c r="I15" i="22"/>
  <c r="I11" i="22"/>
  <c r="I16" i="22"/>
  <c r="J7" i="22"/>
  <c r="I6" i="22"/>
  <c r="I9" i="22"/>
  <c r="I13" i="22"/>
  <c r="I14" i="22"/>
  <c r="I12" i="22"/>
  <c r="I16" i="21"/>
  <c r="J7" i="21"/>
  <c r="I12" i="21"/>
  <c r="I13" i="21"/>
  <c r="I14" i="21"/>
  <c r="I9" i="21"/>
  <c r="I6" i="21"/>
  <c r="I15" i="21"/>
  <c r="I11" i="21"/>
  <c r="I20" i="20"/>
  <c r="I16" i="20"/>
  <c r="I13" i="20"/>
  <c r="I21" i="20"/>
  <c r="I17" i="20"/>
  <c r="I11" i="20"/>
  <c r="I19" i="20"/>
  <c r="J7" i="20"/>
  <c r="I12" i="20"/>
  <c r="I6" i="20"/>
  <c r="I18" i="20"/>
  <c r="I9" i="20"/>
  <c r="J63" i="18" l="1"/>
  <c r="J39" i="18"/>
  <c r="J30" i="18"/>
  <c r="J12" i="18"/>
  <c r="J18" i="18"/>
  <c r="J56" i="18"/>
  <c r="J16" i="18"/>
  <c r="J86" i="18"/>
  <c r="J27" i="18"/>
  <c r="J40" i="18"/>
  <c r="K7" i="18"/>
  <c r="J9" i="18"/>
  <c r="J21" i="18"/>
  <c r="J52" i="18"/>
  <c r="J53" i="18"/>
  <c r="J41" i="18"/>
  <c r="J29" i="18"/>
  <c r="J64" i="18"/>
  <c r="J19" i="18"/>
  <c r="J62" i="18"/>
  <c r="J28" i="18"/>
  <c r="J20" i="18"/>
  <c r="J25" i="18"/>
  <c r="J57" i="18"/>
  <c r="J54" i="18"/>
  <c r="J42" i="18"/>
  <c r="J13" i="18"/>
  <c r="J11" i="18"/>
  <c r="J65" i="18"/>
  <c r="J37" i="18"/>
  <c r="J17" i="18"/>
  <c r="J26" i="18"/>
  <c r="J55" i="18"/>
  <c r="J38" i="18"/>
  <c r="J21" i="26"/>
  <c r="J9" i="26"/>
  <c r="K7" i="26"/>
  <c r="J11" i="25"/>
  <c r="K7" i="25"/>
  <c r="J9" i="25"/>
  <c r="J16" i="23"/>
  <c r="J22" i="23"/>
  <c r="J11" i="23"/>
  <c r="J12" i="23"/>
  <c r="J14" i="23"/>
  <c r="J15" i="23"/>
  <c r="J13" i="23"/>
  <c r="K7" i="23"/>
  <c r="J9" i="23"/>
  <c r="J23" i="23"/>
  <c r="J21" i="23"/>
  <c r="J15" i="22"/>
  <c r="J16" i="22"/>
  <c r="J11" i="22"/>
  <c r="J9" i="22"/>
  <c r="K7" i="22"/>
  <c r="J13" i="22"/>
  <c r="J14" i="22"/>
  <c r="J12" i="22"/>
  <c r="J16" i="21"/>
  <c r="J15" i="21"/>
  <c r="K7" i="21"/>
  <c r="J13" i="21"/>
  <c r="J9" i="21"/>
  <c r="J14" i="21"/>
  <c r="J12" i="21"/>
  <c r="J11" i="21"/>
  <c r="J21" i="20"/>
  <c r="J12" i="20"/>
  <c r="J13" i="20"/>
  <c r="K7" i="20"/>
  <c r="J20" i="20"/>
  <c r="J16" i="20"/>
  <c r="J19" i="20"/>
  <c r="J17" i="20"/>
  <c r="J18" i="20"/>
  <c r="J11" i="20"/>
  <c r="J9" i="20"/>
  <c r="K17" i="18" l="1"/>
  <c r="K11" i="18"/>
  <c r="L7" i="18"/>
  <c r="K9" i="18"/>
  <c r="K12" i="18"/>
  <c r="K42" i="18"/>
  <c r="K55" i="18"/>
  <c r="K64" i="18"/>
  <c r="K13" i="18"/>
  <c r="K19" i="18"/>
  <c r="K28" i="18"/>
  <c r="K38" i="18"/>
  <c r="K54" i="18"/>
  <c r="K57" i="18"/>
  <c r="K25" i="18"/>
  <c r="K53" i="18"/>
  <c r="K20" i="18"/>
  <c r="K21" i="18"/>
  <c r="K56" i="18"/>
  <c r="K26" i="18"/>
  <c r="K37" i="18"/>
  <c r="K65" i="18"/>
  <c r="K29" i="18"/>
  <c r="K41" i="18"/>
  <c r="K40" i="18"/>
  <c r="K30" i="18"/>
  <c r="K52" i="18"/>
  <c r="K18" i="18"/>
  <c r="K63" i="18"/>
  <c r="K86" i="18"/>
  <c r="K62" i="18"/>
  <c r="K27" i="18"/>
  <c r="K39" i="18"/>
  <c r="K16" i="18"/>
  <c r="K21" i="26"/>
  <c r="K9" i="26"/>
  <c r="L7" i="26"/>
  <c r="K11" i="25"/>
  <c r="K9" i="25"/>
  <c r="L7" i="25"/>
  <c r="K16" i="23"/>
  <c r="K23" i="23"/>
  <c r="K15" i="23"/>
  <c r="K11" i="23"/>
  <c r="K14" i="23"/>
  <c r="K22" i="23"/>
  <c r="K13" i="23"/>
  <c r="K12" i="23"/>
  <c r="K9" i="23"/>
  <c r="K21" i="23"/>
  <c r="L7" i="23"/>
  <c r="K16" i="22"/>
  <c r="K15" i="22"/>
  <c r="K13" i="22"/>
  <c r="L7" i="22"/>
  <c r="K9" i="22"/>
  <c r="K14" i="22"/>
  <c r="K12" i="22"/>
  <c r="K11" i="22"/>
  <c r="K15" i="21"/>
  <c r="K14" i="21"/>
  <c r="K16" i="21"/>
  <c r="K9" i="21"/>
  <c r="K13" i="21"/>
  <c r="K12" i="21"/>
  <c r="L7" i="21"/>
  <c r="K11" i="21"/>
  <c r="K19" i="20"/>
  <c r="K13" i="20"/>
  <c r="K21" i="20"/>
  <c r="K12" i="20"/>
  <c r="L7" i="20"/>
  <c r="K9" i="20"/>
  <c r="K11" i="20"/>
  <c r="K17" i="20"/>
  <c r="K20" i="20"/>
  <c r="K16" i="20"/>
  <c r="K18" i="20"/>
  <c r="L12" i="18" l="1"/>
  <c r="L21" i="18"/>
  <c r="L25" i="18"/>
  <c r="L9" i="18"/>
  <c r="L62" i="18"/>
  <c r="L52" i="18"/>
  <c r="L65" i="18"/>
  <c r="L40" i="18"/>
  <c r="L30" i="18"/>
  <c r="L86" i="18"/>
  <c r="L11" i="18"/>
  <c r="L55" i="18"/>
  <c r="L64" i="18"/>
  <c r="M7" i="18"/>
  <c r="L39" i="18"/>
  <c r="L27" i="18"/>
  <c r="L18" i="18"/>
  <c r="L37" i="18"/>
  <c r="L41" i="18"/>
  <c r="L54" i="18"/>
  <c r="L26" i="18"/>
  <c r="L56" i="18"/>
  <c r="L63" i="18"/>
  <c r="L16" i="18"/>
  <c r="L20" i="18"/>
  <c r="L13" i="18"/>
  <c r="L57" i="18"/>
  <c r="L38" i="18"/>
  <c r="L17" i="18"/>
  <c r="L28" i="18"/>
  <c r="L19" i="18"/>
  <c r="L53" i="18"/>
  <c r="L29" i="18"/>
  <c r="L42" i="18"/>
  <c r="L21" i="26"/>
  <c r="M7" i="26"/>
  <c r="L9" i="26"/>
  <c r="L11" i="25"/>
  <c r="L9" i="25"/>
  <c r="M7" i="25"/>
  <c r="L23" i="23"/>
  <c r="L15" i="23"/>
  <c r="L22" i="23"/>
  <c r="L16" i="23"/>
  <c r="L14" i="23"/>
  <c r="L21" i="23"/>
  <c r="L11" i="23"/>
  <c r="L13" i="23"/>
  <c r="L12" i="23"/>
  <c r="L9" i="23"/>
  <c r="M7" i="23"/>
  <c r="L16" i="22"/>
  <c r="L15" i="22"/>
  <c r="L14" i="22"/>
  <c r="L13" i="22"/>
  <c r="M7" i="22"/>
  <c r="L9" i="22"/>
  <c r="L12" i="22"/>
  <c r="L11" i="22"/>
  <c r="L14" i="21"/>
  <c r="L13" i="21"/>
  <c r="L15" i="21"/>
  <c r="L11" i="21"/>
  <c r="L16" i="21"/>
  <c r="L12" i="21"/>
  <c r="L9" i="21"/>
  <c r="M7" i="21"/>
  <c r="L13" i="20"/>
  <c r="M7" i="20"/>
  <c r="L18" i="20"/>
  <c r="L21" i="20"/>
  <c r="L12" i="20"/>
  <c r="L19" i="20"/>
  <c r="L11" i="20"/>
  <c r="L9" i="20"/>
  <c r="L16" i="20"/>
  <c r="L20" i="20"/>
  <c r="L17" i="20"/>
  <c r="M56" i="18" l="1"/>
  <c r="M39" i="18"/>
  <c r="M55" i="18"/>
  <c r="M29" i="18"/>
  <c r="M86" i="18"/>
  <c r="M40" i="18"/>
  <c r="M18" i="18"/>
  <c r="M20" i="18"/>
  <c r="M42" i="18"/>
  <c r="M54" i="18"/>
  <c r="M65" i="18"/>
  <c r="M63" i="18"/>
  <c r="M52" i="18"/>
  <c r="M38" i="18"/>
  <c r="N7" i="18"/>
  <c r="M19" i="18"/>
  <c r="M28" i="18"/>
  <c r="M53" i="18"/>
  <c r="M30" i="18"/>
  <c r="M13" i="18"/>
  <c r="M21" i="18"/>
  <c r="M64" i="18"/>
  <c r="M37" i="18"/>
  <c r="M12" i="18"/>
  <c r="M26" i="18"/>
  <c r="M11" i="18"/>
  <c r="M9" i="18"/>
  <c r="M41" i="18"/>
  <c r="M16" i="18"/>
  <c r="M27" i="18"/>
  <c r="M62" i="18"/>
  <c r="M17" i="18"/>
  <c r="M57" i="18"/>
  <c r="M25" i="18"/>
  <c r="M21" i="26"/>
  <c r="M9" i="26"/>
  <c r="N7" i="26"/>
  <c r="M11" i="25"/>
  <c r="M9" i="25"/>
  <c r="N7" i="25"/>
  <c r="M22" i="23"/>
  <c r="M14" i="23"/>
  <c r="M21" i="23"/>
  <c r="M16" i="23"/>
  <c r="M23" i="23"/>
  <c r="M13" i="23"/>
  <c r="M15" i="23"/>
  <c r="M12" i="23"/>
  <c r="M11" i="23"/>
  <c r="M9" i="23"/>
  <c r="N7" i="23"/>
  <c r="M15" i="22"/>
  <c r="M14" i="22"/>
  <c r="M13" i="22"/>
  <c r="M16" i="22"/>
  <c r="M12" i="22"/>
  <c r="M9" i="22"/>
  <c r="M11" i="22"/>
  <c r="N7" i="22"/>
  <c r="M13" i="21"/>
  <c r="M15" i="21"/>
  <c r="M11" i="21"/>
  <c r="M12" i="21"/>
  <c r="M14" i="21"/>
  <c r="M16" i="21"/>
  <c r="M9" i="21"/>
  <c r="N7" i="21"/>
  <c r="M21" i="20"/>
  <c r="M12" i="20"/>
  <c r="N7" i="20"/>
  <c r="M19" i="20"/>
  <c r="M11" i="20"/>
  <c r="M9" i="20"/>
  <c r="M18" i="20"/>
  <c r="M17" i="20"/>
  <c r="M13" i="20"/>
  <c r="M20" i="20"/>
  <c r="M16" i="20"/>
  <c r="N13" i="18" l="1"/>
  <c r="N40" i="18"/>
  <c r="N28" i="18"/>
  <c r="N25" i="18"/>
  <c r="N17" i="18"/>
  <c r="N55" i="18"/>
  <c r="N16" i="18"/>
  <c r="N37" i="18"/>
  <c r="N27" i="18"/>
  <c r="N57" i="18"/>
  <c r="N30" i="18"/>
  <c r="N53" i="18"/>
  <c r="N9" i="18"/>
  <c r="N20" i="18"/>
  <c r="N41" i="18"/>
  <c r="N86" i="18"/>
  <c r="N29" i="18"/>
  <c r="N63" i="18"/>
  <c r="N21" i="18"/>
  <c r="N18" i="18"/>
  <c r="N11" i="18"/>
  <c r="N52" i="18"/>
  <c r="N19" i="18"/>
  <c r="N42" i="18"/>
  <c r="N65" i="18"/>
  <c r="O7" i="18"/>
  <c r="N54" i="18"/>
  <c r="N64" i="18"/>
  <c r="N12" i="18"/>
  <c r="N39" i="18"/>
  <c r="N38" i="18"/>
  <c r="N56" i="18"/>
  <c r="N62" i="18"/>
  <c r="N26" i="18"/>
  <c r="N21" i="26"/>
  <c r="O7" i="26"/>
  <c r="N9" i="26"/>
  <c r="N11" i="25"/>
  <c r="N9" i="25"/>
  <c r="O7" i="25"/>
  <c r="N21" i="23"/>
  <c r="N13" i="23"/>
  <c r="N14" i="23"/>
  <c r="N23" i="23"/>
  <c r="N15" i="23"/>
  <c r="N16" i="23"/>
  <c r="N12" i="23"/>
  <c r="N11" i="23"/>
  <c r="N22" i="23"/>
  <c r="O7" i="23"/>
  <c r="N9" i="23"/>
  <c r="N14" i="22"/>
  <c r="N12" i="22"/>
  <c r="N16" i="22"/>
  <c r="N13" i="22"/>
  <c r="N15" i="22"/>
  <c r="N9" i="22"/>
  <c r="N11" i="22"/>
  <c r="O7" i="22"/>
  <c r="N12" i="21"/>
  <c r="N15" i="21"/>
  <c r="N13" i="21"/>
  <c r="N11" i="21"/>
  <c r="N14" i="21"/>
  <c r="N9" i="21"/>
  <c r="O7" i="21"/>
  <c r="N16" i="21"/>
  <c r="N21" i="20"/>
  <c r="N20" i="20"/>
  <c r="N19" i="20"/>
  <c r="N11" i="20"/>
  <c r="N9" i="20"/>
  <c r="N18" i="20"/>
  <c r="N16" i="20"/>
  <c r="N17" i="20"/>
  <c r="N12" i="20"/>
  <c r="O7" i="20"/>
  <c r="N13" i="20"/>
  <c r="O55" i="18" l="1"/>
  <c r="O41" i="18"/>
  <c r="O37" i="18"/>
  <c r="O12" i="18"/>
  <c r="O28" i="18"/>
  <c r="O21" i="18"/>
  <c r="O17" i="18"/>
  <c r="O53" i="18"/>
  <c r="O9" i="18"/>
  <c r="O19" i="18"/>
  <c r="O54" i="18"/>
  <c r="O30" i="18"/>
  <c r="O62" i="18"/>
  <c r="O27" i="18"/>
  <c r="O56" i="18"/>
  <c r="O57" i="18"/>
  <c r="O42" i="18"/>
  <c r="O64" i="18"/>
  <c r="O26" i="18"/>
  <c r="O13" i="18"/>
  <c r="O63" i="18"/>
  <c r="O39" i="18"/>
  <c r="O20" i="18"/>
  <c r="P7" i="18"/>
  <c r="O65" i="18"/>
  <c r="O18" i="18"/>
  <c r="O16" i="18"/>
  <c r="O86" i="18"/>
  <c r="O40" i="18"/>
  <c r="O52" i="18"/>
  <c r="O11" i="18"/>
  <c r="O38" i="18"/>
  <c r="O25" i="18"/>
  <c r="O29" i="18"/>
  <c r="O21" i="26"/>
  <c r="P7" i="26"/>
  <c r="O9" i="26"/>
  <c r="O11" i="25"/>
  <c r="O9" i="25"/>
  <c r="P7" i="25"/>
  <c r="O12" i="23"/>
  <c r="O23" i="23"/>
  <c r="O21" i="23"/>
  <c r="O15" i="23"/>
  <c r="O13" i="23"/>
  <c r="O14" i="23"/>
  <c r="O11" i="23"/>
  <c r="O22" i="23"/>
  <c r="O16" i="23"/>
  <c r="O9" i="23"/>
  <c r="P7" i="23"/>
  <c r="O14" i="22"/>
  <c r="O16" i="22"/>
  <c r="O11" i="22"/>
  <c r="O12" i="22"/>
  <c r="O13" i="22"/>
  <c r="O15" i="22"/>
  <c r="P7" i="22"/>
  <c r="O9" i="22"/>
  <c r="O12" i="21"/>
  <c r="O14" i="21"/>
  <c r="O15" i="21"/>
  <c r="O13" i="21"/>
  <c r="O11" i="21"/>
  <c r="P7" i="21"/>
  <c r="O9" i="21"/>
  <c r="O16" i="21"/>
  <c r="O21" i="20"/>
  <c r="O20" i="20"/>
  <c r="O18" i="20"/>
  <c r="O17" i="20"/>
  <c r="O16" i="20"/>
  <c r="O19" i="20"/>
  <c r="O11" i="20"/>
  <c r="O9" i="20"/>
  <c r="P7" i="20"/>
  <c r="O13" i="20"/>
  <c r="O12" i="20"/>
  <c r="P40" i="18" l="1"/>
  <c r="P86" i="18"/>
  <c r="P26" i="18"/>
  <c r="P64" i="18"/>
  <c r="P41" i="18"/>
  <c r="P57" i="18"/>
  <c r="P11" i="18"/>
  <c r="P62" i="18"/>
  <c r="P52" i="18"/>
  <c r="P63" i="18"/>
  <c r="P28" i="18"/>
  <c r="P65" i="18"/>
  <c r="P53" i="18"/>
  <c r="P17" i="18"/>
  <c r="P54" i="18"/>
  <c r="P27" i="18"/>
  <c r="P13" i="18"/>
  <c r="Q7" i="18"/>
  <c r="P30" i="18"/>
  <c r="P18" i="18"/>
  <c r="P25" i="18"/>
  <c r="P20" i="18"/>
  <c r="P37" i="18"/>
  <c r="P16" i="18"/>
  <c r="P56" i="18"/>
  <c r="P55" i="18"/>
  <c r="P9" i="18"/>
  <c r="P21" i="18"/>
  <c r="P42" i="18"/>
  <c r="P39" i="18"/>
  <c r="P38" i="18"/>
  <c r="P19" i="18"/>
  <c r="P29" i="18"/>
  <c r="P12" i="18"/>
  <c r="P6" i="18"/>
  <c r="P21" i="26"/>
  <c r="P9" i="26"/>
  <c r="Q7" i="26"/>
  <c r="P6" i="26"/>
  <c r="P11" i="25"/>
  <c r="P6" i="25"/>
  <c r="Q7" i="25"/>
  <c r="P9" i="25"/>
  <c r="P11" i="23"/>
  <c r="P22" i="23"/>
  <c r="P23" i="23"/>
  <c r="P21" i="23"/>
  <c r="P15" i="23"/>
  <c r="P13" i="23"/>
  <c r="P12" i="23"/>
  <c r="P16" i="23"/>
  <c r="P14" i="23"/>
  <c r="P6" i="23"/>
  <c r="Q7" i="23"/>
  <c r="P9" i="23"/>
  <c r="P16" i="22"/>
  <c r="P14" i="22"/>
  <c r="P12" i="22"/>
  <c r="P9" i="22"/>
  <c r="P11" i="22"/>
  <c r="P13" i="22"/>
  <c r="P6" i="22"/>
  <c r="P15" i="22"/>
  <c r="Q7" i="22"/>
  <c r="P12" i="21"/>
  <c r="P14" i="21"/>
  <c r="P6" i="21"/>
  <c r="Q7" i="21"/>
  <c r="P15" i="21"/>
  <c r="P9" i="21"/>
  <c r="P16" i="21"/>
  <c r="P13" i="21"/>
  <c r="P11" i="21"/>
  <c r="P20" i="20"/>
  <c r="P21" i="20"/>
  <c r="P17" i="20"/>
  <c r="P16" i="20"/>
  <c r="P18" i="20"/>
  <c r="P11" i="20"/>
  <c r="P13" i="20"/>
  <c r="Q7" i="20"/>
  <c r="P9" i="20"/>
  <c r="P12" i="20"/>
  <c r="P6" i="20"/>
  <c r="P19" i="20"/>
  <c r="Q19" i="18" l="1"/>
  <c r="Q26" i="18"/>
  <c r="Q12" i="18"/>
  <c r="Q21" i="18"/>
  <c r="Q27" i="18"/>
  <c r="Q42" i="18"/>
  <c r="Q29" i="18"/>
  <c r="Q57" i="18"/>
  <c r="R7" i="18"/>
  <c r="Q16" i="18"/>
  <c r="Q39" i="18"/>
  <c r="Q11" i="18"/>
  <c r="Q55" i="18"/>
  <c r="Q56" i="18"/>
  <c r="Q65" i="18"/>
  <c r="Q30" i="18"/>
  <c r="Q63" i="18"/>
  <c r="Q53" i="18"/>
  <c r="Q62" i="18"/>
  <c r="Q17" i="18"/>
  <c r="Q41" i="18"/>
  <c r="Q38" i="18"/>
  <c r="Q37" i="18"/>
  <c r="Q9" i="18"/>
  <c r="Q54" i="18"/>
  <c r="Q28" i="18"/>
  <c r="Q52" i="18"/>
  <c r="Q64" i="18"/>
  <c r="Q13" i="18"/>
  <c r="Q40" i="18"/>
  <c r="Q25" i="18"/>
  <c r="Q86" i="18"/>
  <c r="Q18" i="18"/>
  <c r="Q20" i="18"/>
  <c r="Q21" i="26"/>
  <c r="Q9" i="26"/>
  <c r="R7" i="26"/>
  <c r="Q11" i="25"/>
  <c r="Q9" i="25"/>
  <c r="R7" i="25"/>
  <c r="Q23" i="23"/>
  <c r="Q12" i="23"/>
  <c r="Q21" i="23"/>
  <c r="Q15" i="23"/>
  <c r="Q13" i="23"/>
  <c r="Q11" i="23"/>
  <c r="Q22" i="23"/>
  <c r="Q16" i="23"/>
  <c r="R7" i="23"/>
  <c r="Q14" i="23"/>
  <c r="Q9" i="23"/>
  <c r="Q16" i="22"/>
  <c r="Q11" i="22"/>
  <c r="Q12" i="22"/>
  <c r="Q15" i="22"/>
  <c r="R7" i="22"/>
  <c r="Q13" i="22"/>
  <c r="Q14" i="22"/>
  <c r="Q9" i="22"/>
  <c r="Q16" i="21"/>
  <c r="Q14" i="21"/>
  <c r="Q12" i="21"/>
  <c r="R7" i="21"/>
  <c r="Q15" i="21"/>
  <c r="Q11" i="21"/>
  <c r="Q13" i="21"/>
  <c r="Q9" i="21"/>
  <c r="Q16" i="20"/>
  <c r="Q20" i="20"/>
  <c r="Q13" i="20"/>
  <c r="Q21" i="20"/>
  <c r="Q17" i="20"/>
  <c r="R7" i="20"/>
  <c r="Q18" i="20"/>
  <c r="Q11" i="20"/>
  <c r="Q12" i="20"/>
  <c r="Q9" i="20"/>
  <c r="Q19" i="20"/>
  <c r="R41" i="18" l="1"/>
  <c r="R63" i="18"/>
  <c r="R62" i="18"/>
  <c r="R64" i="18"/>
  <c r="R42" i="18"/>
  <c r="R26" i="18"/>
  <c r="R21" i="18"/>
  <c r="R56" i="18"/>
  <c r="R27" i="18"/>
  <c r="R17" i="18"/>
  <c r="R19" i="18"/>
  <c r="R65" i="18"/>
  <c r="R12" i="18"/>
  <c r="R37" i="18"/>
  <c r="R29" i="18"/>
  <c r="R40" i="18"/>
  <c r="R11" i="18"/>
  <c r="R38" i="18"/>
  <c r="R54" i="18"/>
  <c r="R53" i="18"/>
  <c r="R86" i="18"/>
  <c r="R9" i="18"/>
  <c r="R18" i="18"/>
  <c r="R52" i="18"/>
  <c r="R16" i="18"/>
  <c r="R57" i="18"/>
  <c r="R20" i="18"/>
  <c r="S7" i="18"/>
  <c r="R39" i="18"/>
  <c r="R55" i="18"/>
  <c r="R30" i="18"/>
  <c r="R28" i="18"/>
  <c r="R25" i="18"/>
  <c r="R13" i="18"/>
  <c r="R21" i="26"/>
  <c r="R9" i="26"/>
  <c r="S7" i="26"/>
  <c r="R11" i="25"/>
  <c r="S7" i="25"/>
  <c r="R9" i="25"/>
  <c r="R16" i="23"/>
  <c r="R22" i="23"/>
  <c r="R12" i="23"/>
  <c r="R11" i="23"/>
  <c r="R23" i="23"/>
  <c r="R15" i="23"/>
  <c r="R13" i="23"/>
  <c r="S7" i="23"/>
  <c r="R9" i="23"/>
  <c r="R21" i="23"/>
  <c r="R14" i="23"/>
  <c r="R15" i="22"/>
  <c r="R16" i="22"/>
  <c r="R11" i="22"/>
  <c r="R14" i="22"/>
  <c r="R13" i="22"/>
  <c r="S7" i="22"/>
  <c r="R12" i="22"/>
  <c r="R9" i="22"/>
  <c r="R16" i="21"/>
  <c r="R15" i="21"/>
  <c r="S7" i="21"/>
  <c r="R14" i="21"/>
  <c r="R9" i="21"/>
  <c r="R11" i="21"/>
  <c r="R13" i="21"/>
  <c r="R12" i="21"/>
  <c r="R20" i="20"/>
  <c r="R13" i="20"/>
  <c r="R12" i="20"/>
  <c r="R16" i="20"/>
  <c r="S7" i="20"/>
  <c r="R21" i="20"/>
  <c r="R18" i="20"/>
  <c r="R17" i="20"/>
  <c r="R9" i="20"/>
  <c r="R19" i="20"/>
  <c r="R11" i="20"/>
  <c r="S53" i="18" l="1"/>
  <c r="S65" i="18"/>
  <c r="S21" i="18"/>
  <c r="S26" i="18"/>
  <c r="S13" i="18"/>
  <c r="S39" i="18"/>
  <c r="S42" i="18"/>
  <c r="S41" i="18"/>
  <c r="S18" i="18"/>
  <c r="S38" i="18"/>
  <c r="S25" i="18"/>
  <c r="S12" i="18"/>
  <c r="S40" i="18"/>
  <c r="S37" i="18"/>
  <c r="S86" i="18"/>
  <c r="S57" i="18"/>
  <c r="S28" i="18"/>
  <c r="S11" i="18"/>
  <c r="S64" i="18"/>
  <c r="S63" i="18"/>
  <c r="S20" i="18"/>
  <c r="S62" i="18"/>
  <c r="S30" i="18"/>
  <c r="S56" i="18"/>
  <c r="S55" i="18"/>
  <c r="S52" i="18"/>
  <c r="S29" i="18"/>
  <c r="S19" i="18"/>
  <c r="S54" i="18"/>
  <c r="T7" i="18"/>
  <c r="S16" i="18"/>
  <c r="S9" i="18"/>
  <c r="S17" i="18"/>
  <c r="S27" i="18"/>
  <c r="S21" i="26"/>
  <c r="S9" i="26"/>
  <c r="T7" i="26"/>
  <c r="S11" i="25"/>
  <c r="S9" i="25"/>
  <c r="T7" i="25"/>
  <c r="S16" i="23"/>
  <c r="S23" i="23"/>
  <c r="S15" i="23"/>
  <c r="S11" i="23"/>
  <c r="S12" i="23"/>
  <c r="S22" i="23"/>
  <c r="S21" i="23"/>
  <c r="S9" i="23"/>
  <c r="S13" i="23"/>
  <c r="S14" i="23"/>
  <c r="T7" i="23"/>
  <c r="S16" i="22"/>
  <c r="S15" i="22"/>
  <c r="S14" i="22"/>
  <c r="S11" i="22"/>
  <c r="S13" i="22"/>
  <c r="T7" i="22"/>
  <c r="S12" i="22"/>
  <c r="S9" i="22"/>
  <c r="S15" i="21"/>
  <c r="S14" i="21"/>
  <c r="S9" i="21"/>
  <c r="S16" i="21"/>
  <c r="S11" i="21"/>
  <c r="S13" i="21"/>
  <c r="T7" i="21"/>
  <c r="S12" i="21"/>
  <c r="S20" i="20"/>
  <c r="S13" i="20"/>
  <c r="S12" i="20"/>
  <c r="T7" i="20"/>
  <c r="S19" i="20"/>
  <c r="S11" i="20"/>
  <c r="S9" i="20"/>
  <c r="S17" i="20"/>
  <c r="S16" i="20"/>
  <c r="S18" i="20"/>
  <c r="S21" i="20"/>
  <c r="T28" i="18" l="1"/>
  <c r="T27" i="18"/>
  <c r="T40" i="18"/>
  <c r="T29" i="18"/>
  <c r="T39" i="18"/>
  <c r="U7" i="18"/>
  <c r="T17" i="18"/>
  <c r="T30" i="18"/>
  <c r="T9" i="18"/>
  <c r="T63" i="18"/>
  <c r="T16" i="18"/>
  <c r="T65" i="18"/>
  <c r="T42" i="18"/>
  <c r="T19" i="18"/>
  <c r="T41" i="18"/>
  <c r="T56" i="18"/>
  <c r="T52" i="18"/>
  <c r="T11" i="18"/>
  <c r="T57" i="18"/>
  <c r="T18" i="18"/>
  <c r="T26" i="18"/>
  <c r="T20" i="18"/>
  <c r="T55" i="18"/>
  <c r="T54" i="18"/>
  <c r="T38" i="18"/>
  <c r="T37" i="18"/>
  <c r="T13" i="18"/>
  <c r="T64" i="18"/>
  <c r="T12" i="18"/>
  <c r="T53" i="18"/>
  <c r="T21" i="18"/>
  <c r="T86" i="18"/>
  <c r="T62" i="18"/>
  <c r="T25" i="18"/>
  <c r="T21" i="26"/>
  <c r="T9" i="26"/>
  <c r="U7" i="26"/>
  <c r="T11" i="25"/>
  <c r="U7" i="25"/>
  <c r="T9" i="25"/>
  <c r="T23" i="23"/>
  <c r="T15" i="23"/>
  <c r="T22" i="23"/>
  <c r="T11" i="23"/>
  <c r="T14" i="23"/>
  <c r="T16" i="23"/>
  <c r="T21" i="23"/>
  <c r="T12" i="23"/>
  <c r="T9" i="23"/>
  <c r="T13" i="23"/>
  <c r="U7" i="23"/>
  <c r="T16" i="22"/>
  <c r="T15" i="22"/>
  <c r="T14" i="22"/>
  <c r="T13" i="22"/>
  <c r="U7" i="22"/>
  <c r="T12" i="22"/>
  <c r="T9" i="22"/>
  <c r="T11" i="22"/>
  <c r="T14" i="21"/>
  <c r="T16" i="21"/>
  <c r="T13" i="21"/>
  <c r="T11" i="21"/>
  <c r="T15" i="21"/>
  <c r="T9" i="21"/>
  <c r="U7" i="21"/>
  <c r="T12" i="21"/>
  <c r="T20" i="20"/>
  <c r="T13" i="20"/>
  <c r="T12" i="20"/>
  <c r="U7" i="20"/>
  <c r="T19" i="20"/>
  <c r="T11" i="20"/>
  <c r="T9" i="20"/>
  <c r="T18" i="20"/>
  <c r="T21" i="20"/>
  <c r="T16" i="20"/>
  <c r="T17" i="20"/>
  <c r="U55" i="18" l="1"/>
  <c r="U37" i="18"/>
  <c r="U56" i="18"/>
  <c r="U18" i="18"/>
  <c r="U26" i="18"/>
  <c r="U13" i="18"/>
  <c r="U29" i="18"/>
  <c r="U64" i="18"/>
  <c r="U21" i="18"/>
  <c r="V7" i="18"/>
  <c r="U28" i="18"/>
  <c r="U40" i="18"/>
  <c r="U86" i="18"/>
  <c r="U42" i="18"/>
  <c r="U41" i="18"/>
  <c r="U12" i="18"/>
  <c r="U54" i="18"/>
  <c r="U65" i="18"/>
  <c r="U25" i="18"/>
  <c r="U9" i="18"/>
  <c r="U38" i="18"/>
  <c r="U53" i="18"/>
  <c r="U57" i="18"/>
  <c r="U11" i="18"/>
  <c r="U52" i="18"/>
  <c r="U39" i="18"/>
  <c r="U62" i="18"/>
  <c r="U19" i="18"/>
  <c r="U63" i="18"/>
  <c r="U27" i="18"/>
  <c r="U17" i="18"/>
  <c r="U30" i="18"/>
  <c r="U16" i="18"/>
  <c r="U20" i="18"/>
  <c r="U21" i="26"/>
  <c r="U9" i="26"/>
  <c r="V7" i="26"/>
  <c r="U11" i="25"/>
  <c r="U9" i="25"/>
  <c r="V7" i="25"/>
  <c r="U22" i="23"/>
  <c r="U14" i="23"/>
  <c r="U21" i="23"/>
  <c r="U16" i="23"/>
  <c r="U11" i="23"/>
  <c r="U13" i="23"/>
  <c r="U15" i="23"/>
  <c r="U23" i="23"/>
  <c r="U12" i="23"/>
  <c r="U9" i="23"/>
  <c r="V7" i="23"/>
  <c r="U15" i="22"/>
  <c r="U14" i="22"/>
  <c r="U13" i="22"/>
  <c r="U16" i="22"/>
  <c r="U12" i="22"/>
  <c r="U9" i="22"/>
  <c r="U11" i="22"/>
  <c r="V7" i="22"/>
  <c r="U13" i="21"/>
  <c r="U16" i="21"/>
  <c r="U11" i="21"/>
  <c r="U15" i="21"/>
  <c r="U9" i="21"/>
  <c r="V7" i="21"/>
  <c r="U12" i="21"/>
  <c r="U14" i="21"/>
  <c r="U21" i="20"/>
  <c r="U12" i="20"/>
  <c r="V7" i="20"/>
  <c r="U9" i="20"/>
  <c r="U19" i="20"/>
  <c r="U11" i="20"/>
  <c r="U17" i="20"/>
  <c r="U18" i="20"/>
  <c r="U20" i="20"/>
  <c r="U13" i="20"/>
  <c r="U16" i="20"/>
  <c r="V17" i="18" l="1"/>
  <c r="V37" i="18"/>
  <c r="V86" i="18"/>
  <c r="V64" i="18"/>
  <c r="V62" i="18"/>
  <c r="V18" i="18"/>
  <c r="V65" i="18"/>
  <c r="V40" i="18"/>
  <c r="V21" i="18"/>
  <c r="V54" i="18"/>
  <c r="V9" i="18"/>
  <c r="V28" i="18"/>
  <c r="V12" i="18"/>
  <c r="V16" i="18"/>
  <c r="V41" i="18"/>
  <c r="V25" i="18"/>
  <c r="V26" i="18"/>
  <c r="V27" i="18"/>
  <c r="V11" i="18"/>
  <c r="V57" i="18"/>
  <c r="V19" i="18"/>
  <c r="V55" i="18"/>
  <c r="W7" i="18"/>
  <c r="V52" i="18"/>
  <c r="V63" i="18"/>
  <c r="V56" i="18"/>
  <c r="V30" i="18"/>
  <c r="V13" i="18"/>
  <c r="V53" i="18"/>
  <c r="V38" i="18"/>
  <c r="V42" i="18"/>
  <c r="V20" i="18"/>
  <c r="V29" i="18"/>
  <c r="V39" i="18"/>
  <c r="V21" i="26"/>
  <c r="V9" i="26"/>
  <c r="W7" i="26"/>
  <c r="V11" i="25"/>
  <c r="V9" i="25"/>
  <c r="W7" i="25"/>
  <c r="V21" i="23"/>
  <c r="V13" i="23"/>
  <c r="V16" i="23"/>
  <c r="V14" i="23"/>
  <c r="V22" i="23"/>
  <c r="V23" i="23"/>
  <c r="V11" i="23"/>
  <c r="V15" i="23"/>
  <c r="V12" i="23"/>
  <c r="V9" i="23"/>
  <c r="W7" i="23"/>
  <c r="V14" i="22"/>
  <c r="V15" i="22"/>
  <c r="V12" i="22"/>
  <c r="V13" i="22"/>
  <c r="V11" i="22"/>
  <c r="V9" i="22"/>
  <c r="W7" i="22"/>
  <c r="V16" i="22"/>
  <c r="V12" i="21"/>
  <c r="V11" i="21"/>
  <c r="V13" i="21"/>
  <c r="V15" i="21"/>
  <c r="V16" i="21"/>
  <c r="V14" i="21"/>
  <c r="V9" i="21"/>
  <c r="W7" i="21"/>
  <c r="V21" i="20"/>
  <c r="V20" i="20"/>
  <c r="V19" i="20"/>
  <c r="V11" i="20"/>
  <c r="V9" i="20"/>
  <c r="V16" i="20"/>
  <c r="V18" i="20"/>
  <c r="V17" i="20"/>
  <c r="V12" i="20"/>
  <c r="W7" i="20"/>
  <c r="V13" i="20"/>
  <c r="W18" i="18" l="1"/>
  <c r="W39" i="18"/>
  <c r="W20" i="18"/>
  <c r="W63" i="18"/>
  <c r="W9" i="18"/>
  <c r="W26" i="18"/>
  <c r="W37" i="18"/>
  <c r="W52" i="18"/>
  <c r="W25" i="18"/>
  <c r="X7" i="18"/>
  <c r="W56" i="18"/>
  <c r="W17" i="18"/>
  <c r="W27" i="18"/>
  <c r="W11" i="18"/>
  <c r="W38" i="18"/>
  <c r="W86" i="18"/>
  <c r="W64" i="18"/>
  <c r="W16" i="18"/>
  <c r="W65" i="18"/>
  <c r="W57" i="18"/>
  <c r="W62" i="18"/>
  <c r="W54" i="18"/>
  <c r="W6" i="18"/>
  <c r="W41" i="18"/>
  <c r="W55" i="18"/>
  <c r="W53" i="18"/>
  <c r="W21" i="18"/>
  <c r="W42" i="18"/>
  <c r="W29" i="18"/>
  <c r="W28" i="18"/>
  <c r="W13" i="18"/>
  <c r="W30" i="18"/>
  <c r="W40" i="18"/>
  <c r="W12" i="18"/>
  <c r="W19" i="18"/>
  <c r="W21" i="26"/>
  <c r="X7" i="26"/>
  <c r="W9" i="26"/>
  <c r="W6" i="26"/>
  <c r="W11" i="25"/>
  <c r="W6" i="25"/>
  <c r="W9" i="25"/>
  <c r="X7" i="25"/>
  <c r="W12" i="23"/>
  <c r="W23" i="23"/>
  <c r="W16" i="23"/>
  <c r="W14" i="23"/>
  <c r="W22" i="23"/>
  <c r="W13" i="23"/>
  <c r="W21" i="23"/>
  <c r="W15" i="23"/>
  <c r="W6" i="23"/>
  <c r="W11" i="23"/>
  <c r="W9" i="23"/>
  <c r="X7" i="23"/>
  <c r="W14" i="22"/>
  <c r="W15" i="22"/>
  <c r="W11" i="22"/>
  <c r="W13" i="22"/>
  <c r="W12" i="22"/>
  <c r="W9" i="22"/>
  <c r="W6" i="22"/>
  <c r="X7" i="22"/>
  <c r="W16" i="22"/>
  <c r="W13" i="21"/>
  <c r="W6" i="21"/>
  <c r="W15" i="21"/>
  <c r="W12" i="21"/>
  <c r="W11" i="21"/>
  <c r="W16" i="21"/>
  <c r="W9" i="21"/>
  <c r="X7" i="21"/>
  <c r="W14" i="21"/>
  <c r="W21" i="20"/>
  <c r="W20" i="20"/>
  <c r="W18" i="20"/>
  <c r="W17" i="20"/>
  <c r="W16" i="20"/>
  <c r="W19" i="20"/>
  <c r="W11" i="20"/>
  <c r="W9" i="20"/>
  <c r="W6" i="20"/>
  <c r="W12" i="20"/>
  <c r="X7" i="20"/>
  <c r="W13" i="20"/>
  <c r="X11" i="18" l="1"/>
  <c r="X29" i="18"/>
  <c r="X55" i="18"/>
  <c r="X62" i="18"/>
  <c r="X26" i="18"/>
  <c r="X41" i="18"/>
  <c r="X54" i="18"/>
  <c r="X17" i="18"/>
  <c r="X12" i="18"/>
  <c r="X16" i="18"/>
  <c r="X28" i="18"/>
  <c r="X65" i="18"/>
  <c r="X38" i="18"/>
  <c r="X19" i="18"/>
  <c r="Y7" i="18"/>
  <c r="X57" i="18"/>
  <c r="X18" i="18"/>
  <c r="X56" i="18"/>
  <c r="X39" i="18"/>
  <c r="X9" i="18"/>
  <c r="X86" i="18"/>
  <c r="X13" i="18"/>
  <c r="X37" i="18"/>
  <c r="X64" i="18"/>
  <c r="X52" i="18"/>
  <c r="X53" i="18"/>
  <c r="X27" i="18"/>
  <c r="X42" i="18"/>
  <c r="X21" i="18"/>
  <c r="X40" i="18"/>
  <c r="X63" i="18"/>
  <c r="X30" i="18"/>
  <c r="X25" i="18"/>
  <c r="X20" i="18"/>
  <c r="X21" i="26"/>
  <c r="X9" i="26"/>
  <c r="Y7" i="26"/>
  <c r="X11" i="25"/>
  <c r="Y7" i="25"/>
  <c r="X9" i="25"/>
  <c r="X11" i="23"/>
  <c r="X22" i="23"/>
  <c r="X13" i="23"/>
  <c r="X21" i="23"/>
  <c r="X15" i="23"/>
  <c r="X16" i="23"/>
  <c r="X14" i="23"/>
  <c r="X23" i="23"/>
  <c r="X12" i="23"/>
  <c r="X9" i="23"/>
  <c r="Y7" i="23"/>
  <c r="X14" i="22"/>
  <c r="X9" i="22"/>
  <c r="X12" i="22"/>
  <c r="X13" i="22"/>
  <c r="X15" i="22"/>
  <c r="X11" i="22"/>
  <c r="Y7" i="22"/>
  <c r="X16" i="22"/>
  <c r="X15" i="21"/>
  <c r="X12" i="21"/>
  <c r="X13" i="21"/>
  <c r="X16" i="21"/>
  <c r="Y7" i="21"/>
  <c r="X14" i="21"/>
  <c r="X9" i="21"/>
  <c r="X11" i="21"/>
  <c r="X20" i="20"/>
  <c r="X17" i="20"/>
  <c r="X21" i="20"/>
  <c r="X16" i="20"/>
  <c r="X18" i="20"/>
  <c r="X11" i="20"/>
  <c r="Y7" i="20"/>
  <c r="X13" i="20"/>
  <c r="X9" i="20"/>
  <c r="X19" i="20"/>
  <c r="X12" i="20"/>
  <c r="Y27" i="18" l="1"/>
  <c r="Y52" i="18"/>
  <c r="Y53" i="18"/>
  <c r="Y12" i="18"/>
  <c r="Y18" i="18"/>
  <c r="Y40" i="18"/>
  <c r="Y42" i="18"/>
  <c r="Z7" i="18"/>
  <c r="Y9" i="18"/>
  <c r="Y56" i="18"/>
  <c r="Y39" i="18"/>
  <c r="Y21" i="18"/>
  <c r="Y38" i="18"/>
  <c r="Y55" i="18"/>
  <c r="Y64" i="18"/>
  <c r="Y28" i="18"/>
  <c r="Y65" i="18"/>
  <c r="Y11" i="18"/>
  <c r="Y54" i="18"/>
  <c r="Y16" i="18"/>
  <c r="Y41" i="18"/>
  <c r="Y20" i="18"/>
  <c r="Y17" i="18"/>
  <c r="Y62" i="18"/>
  <c r="Y19" i="18"/>
  <c r="Y13" i="18"/>
  <c r="Y30" i="18"/>
  <c r="Y26" i="18"/>
  <c r="Y86" i="18"/>
  <c r="Y29" i="18"/>
  <c r="Y25" i="18"/>
  <c r="Y37" i="18"/>
  <c r="Y57" i="18"/>
  <c r="Y63" i="18"/>
  <c r="Y21" i="26"/>
  <c r="Y9" i="26"/>
  <c r="Z7" i="26"/>
  <c r="Y11" i="25"/>
  <c r="Y9" i="25"/>
  <c r="Z7" i="25"/>
  <c r="Y23" i="23"/>
  <c r="Y22" i="23"/>
  <c r="Y13" i="23"/>
  <c r="Y21" i="23"/>
  <c r="Y15" i="23"/>
  <c r="Y12" i="23"/>
  <c r="Y16" i="23"/>
  <c r="Z7" i="23"/>
  <c r="Y11" i="23"/>
  <c r="Y14" i="23"/>
  <c r="Y9" i="23"/>
  <c r="Y14" i="22"/>
  <c r="Y16" i="22"/>
  <c r="Y12" i="22"/>
  <c r="Y15" i="22"/>
  <c r="Y11" i="22"/>
  <c r="Z7" i="22"/>
  <c r="Y13" i="22"/>
  <c r="Y9" i="22"/>
  <c r="Y16" i="21"/>
  <c r="Y12" i="21"/>
  <c r="Y14" i="21"/>
  <c r="Y15" i="21"/>
  <c r="Y13" i="21"/>
  <c r="Y9" i="21"/>
  <c r="Z7" i="21"/>
  <c r="Y11" i="21"/>
  <c r="Y16" i="20"/>
  <c r="Y13" i="20"/>
  <c r="Y21" i="20"/>
  <c r="Y17" i="20"/>
  <c r="Y19" i="20"/>
  <c r="Y18" i="20"/>
  <c r="Y9" i="20"/>
  <c r="Z7" i="20"/>
  <c r="Y20" i="20"/>
  <c r="Y11" i="20"/>
  <c r="Y12" i="20"/>
  <c r="Z12" i="18" l="1"/>
  <c r="Z11" i="18"/>
  <c r="Z54" i="18"/>
  <c r="Z41" i="18"/>
  <c r="Z65" i="18"/>
  <c r="Z13" i="18"/>
  <c r="Z20" i="18"/>
  <c r="Z21" i="18"/>
  <c r="Z30" i="18"/>
  <c r="Z39" i="18"/>
  <c r="Z86" i="18"/>
  <c r="Z27" i="18"/>
  <c r="Z29" i="18"/>
  <c r="Z28" i="18"/>
  <c r="Z37" i="18"/>
  <c r="Z40" i="18"/>
  <c r="Z52" i="18"/>
  <c r="AA7" i="18"/>
  <c r="Z17" i="18"/>
  <c r="Z55" i="18"/>
  <c r="Z26" i="18"/>
  <c r="Z64" i="18"/>
  <c r="Z25" i="18"/>
  <c r="Z57" i="18"/>
  <c r="Z38" i="18"/>
  <c r="Z53" i="18"/>
  <c r="Z63" i="18"/>
  <c r="Z19" i="18"/>
  <c r="Z56" i="18"/>
  <c r="Z62" i="18"/>
  <c r="Z42" i="18"/>
  <c r="Z9" i="18"/>
  <c r="Z16" i="18"/>
  <c r="Z18" i="18"/>
  <c r="Z21" i="26"/>
  <c r="AA7" i="26"/>
  <c r="Z9" i="26"/>
  <c r="Z11" i="25"/>
  <c r="AA7" i="25"/>
  <c r="Z9" i="25"/>
  <c r="Z16" i="23"/>
  <c r="Z22" i="23"/>
  <c r="Z21" i="23"/>
  <c r="Z15" i="23"/>
  <c r="Z12" i="23"/>
  <c r="Z13" i="23"/>
  <c r="Z23" i="23"/>
  <c r="Z14" i="23"/>
  <c r="Z11" i="23"/>
  <c r="AA7" i="23"/>
  <c r="Z9" i="23"/>
  <c r="Z16" i="22"/>
  <c r="Z14" i="22"/>
  <c r="Z15" i="22"/>
  <c r="Z11" i="22"/>
  <c r="Z12" i="22"/>
  <c r="AA7" i="22"/>
  <c r="Z9" i="22"/>
  <c r="Z13" i="22"/>
  <c r="Z16" i="21"/>
  <c r="Z15" i="21"/>
  <c r="AA7" i="21"/>
  <c r="Z14" i="21"/>
  <c r="Z12" i="21"/>
  <c r="Z9" i="21"/>
  <c r="Z13" i="21"/>
  <c r="Z11" i="21"/>
  <c r="Z12" i="20"/>
  <c r="Z21" i="20"/>
  <c r="Z13" i="20"/>
  <c r="Z16" i="20"/>
  <c r="AA7" i="20"/>
  <c r="Z18" i="20"/>
  <c r="Z9" i="20"/>
  <c r="Z11" i="20"/>
  <c r="Z20" i="20"/>
  <c r="Z17" i="20"/>
  <c r="Z19" i="20"/>
  <c r="AA42" i="18" l="1"/>
  <c r="AA18" i="18"/>
  <c r="AA27" i="18"/>
  <c r="AA52" i="18"/>
  <c r="AA9" i="18"/>
  <c r="AA12" i="18"/>
  <c r="AA86" i="18"/>
  <c r="AA16" i="18"/>
  <c r="AA25" i="18"/>
  <c r="AA19" i="18"/>
  <c r="AA41" i="18"/>
  <c r="AA26" i="18"/>
  <c r="AA28" i="18"/>
  <c r="AA38" i="18"/>
  <c r="AA55" i="18"/>
  <c r="AB7" i="18"/>
  <c r="AA62" i="18"/>
  <c r="AA54" i="18"/>
  <c r="AA21" i="18"/>
  <c r="AA40" i="18"/>
  <c r="AA11" i="18"/>
  <c r="AA57" i="18"/>
  <c r="AA56" i="18"/>
  <c r="AA39" i="18"/>
  <c r="AA20" i="18"/>
  <c r="AA53" i="18"/>
  <c r="AA37" i="18"/>
  <c r="AA65" i="18"/>
  <c r="AA17" i="18"/>
  <c r="AA63" i="18"/>
  <c r="AA13" i="18"/>
  <c r="AA29" i="18"/>
  <c r="AA30" i="18"/>
  <c r="AA64" i="18"/>
  <c r="AA21" i="26"/>
  <c r="AA9" i="26"/>
  <c r="AB7" i="26"/>
  <c r="AA11" i="25"/>
  <c r="AA9" i="25"/>
  <c r="AB7" i="25"/>
  <c r="AA16" i="23"/>
  <c r="AA23" i="23"/>
  <c r="AA15" i="23"/>
  <c r="AA12" i="23"/>
  <c r="AA11" i="23"/>
  <c r="AA22" i="23"/>
  <c r="AA21" i="23"/>
  <c r="AA14" i="23"/>
  <c r="AA13" i="23"/>
  <c r="AA9" i="23"/>
  <c r="AB7" i="23"/>
  <c r="AA16" i="22"/>
  <c r="AA15" i="22"/>
  <c r="AA11" i="22"/>
  <c r="AA14" i="22"/>
  <c r="AB7" i="22"/>
  <c r="AA9" i="22"/>
  <c r="AA13" i="22"/>
  <c r="AA12" i="22"/>
  <c r="AA15" i="21"/>
  <c r="AA14" i="21"/>
  <c r="AA9" i="21"/>
  <c r="AA16" i="21"/>
  <c r="AA13" i="21"/>
  <c r="AB7" i="21"/>
  <c r="AA11" i="21"/>
  <c r="AA12" i="21"/>
  <c r="AA21" i="20"/>
  <c r="AA13" i="20"/>
  <c r="AA19" i="20"/>
  <c r="AA11" i="20"/>
  <c r="AA12" i="20"/>
  <c r="AB7" i="20"/>
  <c r="AA9" i="20"/>
  <c r="AA20" i="20"/>
  <c r="AA16" i="20"/>
  <c r="AA17" i="20"/>
  <c r="AA18" i="20"/>
  <c r="AB39" i="18" l="1"/>
  <c r="AB16" i="18"/>
  <c r="AB25" i="18"/>
  <c r="AB57" i="18"/>
  <c r="AB12" i="18"/>
  <c r="AB52" i="18"/>
  <c r="AB55" i="18"/>
  <c r="AB18" i="18"/>
  <c r="AB40" i="18"/>
  <c r="AB86" i="18"/>
  <c r="AB63" i="18"/>
  <c r="AB27" i="18"/>
  <c r="AB19" i="18"/>
  <c r="AB20" i="18"/>
  <c r="AB37" i="18"/>
  <c r="AB38" i="18"/>
  <c r="AB29" i="18"/>
  <c r="AB21" i="18"/>
  <c r="AB11" i="18"/>
  <c r="AB28" i="18"/>
  <c r="AC7" i="18"/>
  <c r="AB41" i="18"/>
  <c r="AB64" i="18"/>
  <c r="AB26" i="18"/>
  <c r="AB53" i="18"/>
  <c r="AB56" i="18"/>
  <c r="AB65" i="18"/>
  <c r="AB13" i="18"/>
  <c r="AB54" i="18"/>
  <c r="AB62" i="18"/>
  <c r="AB17" i="18"/>
  <c r="AB9" i="18"/>
  <c r="AB30" i="18"/>
  <c r="AB42" i="18"/>
  <c r="AB21" i="26"/>
  <c r="AB9" i="26"/>
  <c r="AC7" i="26"/>
  <c r="AB11" i="25"/>
  <c r="AB9" i="25"/>
  <c r="AC7" i="25"/>
  <c r="AB23" i="23"/>
  <c r="AB15" i="23"/>
  <c r="AB22" i="23"/>
  <c r="AB11" i="23"/>
  <c r="AB12" i="23"/>
  <c r="AB14" i="23"/>
  <c r="AB13" i="23"/>
  <c r="AB21" i="23"/>
  <c r="AB9" i="23"/>
  <c r="AB16" i="23"/>
  <c r="AC7" i="23"/>
  <c r="AB16" i="22"/>
  <c r="AB15" i="22"/>
  <c r="AB11" i="22"/>
  <c r="AC7" i="22"/>
  <c r="AB14" i="22"/>
  <c r="AB13" i="22"/>
  <c r="AB12" i="22"/>
  <c r="AB9" i="22"/>
  <c r="AB14" i="21"/>
  <c r="AB11" i="21"/>
  <c r="AB16" i="21"/>
  <c r="AB13" i="21"/>
  <c r="AB9" i="21"/>
  <c r="AB12" i="21"/>
  <c r="AC7" i="21"/>
  <c r="AB15" i="21"/>
  <c r="AB13" i="20"/>
  <c r="AC7" i="20"/>
  <c r="AB18" i="20"/>
  <c r="AB12" i="20"/>
  <c r="AB20" i="20"/>
  <c r="AB19" i="20"/>
  <c r="AB11" i="20"/>
  <c r="AB9" i="20"/>
  <c r="AB21" i="20"/>
  <c r="AB17" i="20"/>
  <c r="AB16" i="20"/>
  <c r="AC62" i="18" l="1"/>
  <c r="AC53" i="18"/>
  <c r="AC52" i="18"/>
  <c r="AC42" i="18"/>
  <c r="AC26" i="18"/>
  <c r="AC16" i="18"/>
  <c r="AC65" i="18"/>
  <c r="AC28" i="18"/>
  <c r="AC13" i="18"/>
  <c r="AC20" i="18"/>
  <c r="AC57" i="18"/>
  <c r="AC55" i="18"/>
  <c r="AC40" i="18"/>
  <c r="AC38" i="18"/>
  <c r="AC56" i="18"/>
  <c r="AC64" i="18"/>
  <c r="AC25" i="18"/>
  <c r="AD7" i="18"/>
  <c r="AC39" i="18"/>
  <c r="AC9" i="18"/>
  <c r="AC12" i="18"/>
  <c r="AC86" i="18"/>
  <c r="AC27" i="18"/>
  <c r="AC11" i="18"/>
  <c r="AC17" i="18"/>
  <c r="AC41" i="18"/>
  <c r="AC37" i="18"/>
  <c r="AC54" i="18"/>
  <c r="AC63" i="18"/>
  <c r="AC29" i="18"/>
  <c r="AC30" i="18"/>
  <c r="AC21" i="18"/>
  <c r="AC19" i="18"/>
  <c r="AC18" i="18"/>
  <c r="AC21" i="26"/>
  <c r="AC9" i="26"/>
  <c r="AD7" i="26"/>
  <c r="AC11" i="25"/>
  <c r="AC9" i="25"/>
  <c r="AD7" i="25"/>
  <c r="AC22" i="23"/>
  <c r="AC14" i="23"/>
  <c r="AC21" i="23"/>
  <c r="AC11" i="23"/>
  <c r="AC23" i="23"/>
  <c r="AC15" i="23"/>
  <c r="AC13" i="23"/>
  <c r="AC12" i="23"/>
  <c r="AC16" i="23"/>
  <c r="AC9" i="23"/>
  <c r="AD7" i="23"/>
  <c r="AC15" i="22"/>
  <c r="AC14" i="22"/>
  <c r="AC16" i="22"/>
  <c r="AC13" i="22"/>
  <c r="AC9" i="22"/>
  <c r="AC12" i="22"/>
  <c r="AC11" i="22"/>
  <c r="AD7" i="22"/>
  <c r="AC13" i="21"/>
  <c r="AC14" i="21"/>
  <c r="AC11" i="21"/>
  <c r="AC16" i="21"/>
  <c r="AC12" i="21"/>
  <c r="AC9" i="21"/>
  <c r="AD7" i="21"/>
  <c r="AC15" i="21"/>
  <c r="AC21" i="20"/>
  <c r="AC12" i="20"/>
  <c r="AD7" i="20"/>
  <c r="AC17" i="20"/>
  <c r="AC19" i="20"/>
  <c r="AC11" i="20"/>
  <c r="AC9" i="20"/>
  <c r="AC20" i="20"/>
  <c r="AC18" i="20"/>
  <c r="AC13" i="20"/>
  <c r="AC16" i="20"/>
  <c r="AD19" i="18" l="1"/>
  <c r="AD37" i="18"/>
  <c r="AD65" i="18"/>
  <c r="AD56" i="18"/>
  <c r="AD27" i="18"/>
  <c r="AD21" i="18"/>
  <c r="AD18" i="18"/>
  <c r="AD16" i="18"/>
  <c r="AD17" i="18"/>
  <c r="AD13" i="18"/>
  <c r="AD39" i="18"/>
  <c r="AD86" i="18"/>
  <c r="AD20" i="18"/>
  <c r="AD26" i="18"/>
  <c r="AD54" i="18"/>
  <c r="AD63" i="18"/>
  <c r="AD9" i="18"/>
  <c r="AD25" i="18"/>
  <c r="AD40" i="18"/>
  <c r="AD38" i="18"/>
  <c r="AD11" i="18"/>
  <c r="AD12" i="18"/>
  <c r="AE7" i="18"/>
  <c r="AD55" i="18"/>
  <c r="AD30" i="18"/>
  <c r="AD52" i="18"/>
  <c r="AD64" i="18"/>
  <c r="AD29" i="18"/>
  <c r="AD62" i="18"/>
  <c r="AD57" i="18"/>
  <c r="AD41" i="18"/>
  <c r="AD53" i="18"/>
  <c r="AD6" i="18"/>
  <c r="AD42" i="18"/>
  <c r="AD28" i="18"/>
  <c r="AD21" i="26"/>
  <c r="AE7" i="26"/>
  <c r="AD9" i="26"/>
  <c r="AD6" i="26"/>
  <c r="AD11" i="25"/>
  <c r="AD9" i="25"/>
  <c r="AE7" i="25"/>
  <c r="AD6" i="25"/>
  <c r="AD21" i="23"/>
  <c r="AD13" i="23"/>
  <c r="AD23" i="23"/>
  <c r="AD14" i="23"/>
  <c r="AD11" i="23"/>
  <c r="AD12" i="23"/>
  <c r="AD22" i="23"/>
  <c r="AD15" i="23"/>
  <c r="AD16" i="23"/>
  <c r="AD6" i="23"/>
  <c r="AE7" i="23"/>
  <c r="AD9" i="23"/>
  <c r="AD14" i="22"/>
  <c r="AD15" i="22"/>
  <c r="AD16" i="22"/>
  <c r="AD12" i="22"/>
  <c r="AD13" i="22"/>
  <c r="AD6" i="22"/>
  <c r="AD9" i="22"/>
  <c r="AE7" i="22"/>
  <c r="AD11" i="22"/>
  <c r="AD12" i="21"/>
  <c r="AD11" i="21"/>
  <c r="AD16" i="21"/>
  <c r="AD13" i="21"/>
  <c r="AD14" i="21"/>
  <c r="AD9" i="21"/>
  <c r="AE7" i="21"/>
  <c r="AD6" i="21"/>
  <c r="AD15" i="21"/>
  <c r="AD21" i="20"/>
  <c r="AD20" i="20"/>
  <c r="AD19" i="20"/>
  <c r="AD11" i="20"/>
  <c r="AD9" i="20"/>
  <c r="AD18" i="20"/>
  <c r="AD17" i="20"/>
  <c r="AD6" i="20"/>
  <c r="AD16" i="20"/>
  <c r="AD12" i="20"/>
  <c r="AE7" i="20"/>
  <c r="AD13" i="20"/>
  <c r="AE65" i="18" l="1"/>
  <c r="AE37" i="18"/>
  <c r="AE20" i="18"/>
  <c r="AE52" i="18"/>
  <c r="AE42" i="18"/>
  <c r="AE16" i="18"/>
  <c r="AE19" i="18"/>
  <c r="AE55" i="18"/>
  <c r="AE13" i="18"/>
  <c r="AE25" i="18"/>
  <c r="AE21" i="18"/>
  <c r="AE12" i="18"/>
  <c r="AE28" i="18"/>
  <c r="AE17" i="18"/>
  <c r="AE56" i="18"/>
  <c r="AE11" i="18"/>
  <c r="AE29" i="18"/>
  <c r="AE53" i="18"/>
  <c r="AE86" i="18"/>
  <c r="AE39" i="18"/>
  <c r="AE9" i="18"/>
  <c r="AE26" i="18"/>
  <c r="AF7" i="18"/>
  <c r="AE40" i="18"/>
  <c r="AE64" i="18"/>
  <c r="AE63" i="18"/>
  <c r="AE38" i="18"/>
  <c r="AE54" i="18"/>
  <c r="AE30" i="18"/>
  <c r="AE62" i="18"/>
  <c r="AE27" i="18"/>
  <c r="AE57" i="18"/>
  <c r="AE18" i="18"/>
  <c r="AE41" i="18"/>
  <c r="AE21" i="26"/>
  <c r="AF7" i="26"/>
  <c r="AE9" i="26"/>
  <c r="AE11" i="25"/>
  <c r="AE9" i="25"/>
  <c r="AF7" i="25"/>
  <c r="AE12" i="23"/>
  <c r="AE23" i="23"/>
  <c r="AE14" i="23"/>
  <c r="AE16" i="23"/>
  <c r="AE13" i="23"/>
  <c r="AE15" i="23"/>
  <c r="AE11" i="23"/>
  <c r="AE22" i="23"/>
  <c r="AE21" i="23"/>
  <c r="AF7" i="23"/>
  <c r="AE9" i="23"/>
  <c r="AE15" i="22"/>
  <c r="AE11" i="22"/>
  <c r="AE13" i="22"/>
  <c r="AE9" i="22"/>
  <c r="AE14" i="22"/>
  <c r="AF7" i="22"/>
  <c r="AE16" i="22"/>
  <c r="AE12" i="22"/>
  <c r="AE16" i="21"/>
  <c r="AE13" i="21"/>
  <c r="AE11" i="21"/>
  <c r="AE12" i="21"/>
  <c r="AE14" i="21"/>
  <c r="AE15" i="21"/>
  <c r="AE9" i="21"/>
  <c r="AF7" i="21"/>
  <c r="AE21" i="20"/>
  <c r="AE20" i="20"/>
  <c r="AE18" i="20"/>
  <c r="AE17" i="20"/>
  <c r="AE16" i="20"/>
  <c r="AE19" i="20"/>
  <c r="AE11" i="20"/>
  <c r="AE9" i="20"/>
  <c r="AF7" i="20"/>
  <c r="AE12" i="20"/>
  <c r="AE13" i="20"/>
  <c r="AF54" i="18" l="1"/>
  <c r="AF20" i="18"/>
  <c r="AF38" i="18"/>
  <c r="AF41" i="18"/>
  <c r="AF28" i="18"/>
  <c r="AF40" i="18"/>
  <c r="AF63" i="18"/>
  <c r="AF13" i="18"/>
  <c r="AF86" i="18"/>
  <c r="AF25" i="18"/>
  <c r="AF9" i="18"/>
  <c r="AF29" i="18"/>
  <c r="AF53" i="18"/>
  <c r="AF56" i="18"/>
  <c r="AF42" i="18"/>
  <c r="AF21" i="18"/>
  <c r="AF55" i="18"/>
  <c r="AF57" i="18"/>
  <c r="AF62" i="18"/>
  <c r="AF52" i="18"/>
  <c r="AF65" i="18"/>
  <c r="AF26" i="18"/>
  <c r="AF27" i="18"/>
  <c r="AF37" i="18"/>
  <c r="AG7" i="18"/>
  <c r="AF17" i="18"/>
  <c r="AF12" i="18"/>
  <c r="AF11" i="18"/>
  <c r="AF39" i="18"/>
  <c r="AF30" i="18"/>
  <c r="AF64" i="18"/>
  <c r="AF18" i="18"/>
  <c r="AF16" i="18"/>
  <c r="AF19" i="18"/>
  <c r="AF21" i="26"/>
  <c r="AF9" i="26"/>
  <c r="AG7" i="26"/>
  <c r="AF11" i="25"/>
  <c r="AF9" i="25"/>
  <c r="AG7" i="25"/>
  <c r="AF11" i="23"/>
  <c r="AF22" i="23"/>
  <c r="AF23" i="23"/>
  <c r="AF14" i="23"/>
  <c r="AF16" i="23"/>
  <c r="AF13" i="23"/>
  <c r="AF15" i="23"/>
  <c r="AF12" i="23"/>
  <c r="AF21" i="23"/>
  <c r="AF9" i="23"/>
  <c r="AG7" i="23"/>
  <c r="AF15" i="22"/>
  <c r="AF13" i="22"/>
  <c r="AF9" i="22"/>
  <c r="AF16" i="22"/>
  <c r="AF12" i="22"/>
  <c r="AG7" i="22"/>
  <c r="AF14" i="22"/>
  <c r="AF11" i="22"/>
  <c r="AF13" i="21"/>
  <c r="AF15" i="21"/>
  <c r="AF12" i="21"/>
  <c r="AF16" i="21"/>
  <c r="AF11" i="21"/>
  <c r="AF14" i="21"/>
  <c r="AG7" i="21"/>
  <c r="AF9" i="21"/>
  <c r="AF20" i="20"/>
  <c r="AF17" i="20"/>
  <c r="AF16" i="20"/>
  <c r="AF18" i="20"/>
  <c r="AF12" i="20"/>
  <c r="AF13" i="20"/>
  <c r="AF19" i="20"/>
  <c r="AF21" i="20"/>
  <c r="AF11" i="20"/>
  <c r="AG7" i="20"/>
  <c r="AF9" i="20"/>
  <c r="AG65" i="18" l="1"/>
  <c r="AG63" i="18"/>
  <c r="AG42" i="18"/>
  <c r="AG20" i="18"/>
  <c r="AG16" i="18"/>
  <c r="AG40" i="18"/>
  <c r="AG28" i="18"/>
  <c r="AG30" i="18"/>
  <c r="AG19" i="18"/>
  <c r="AG38" i="18"/>
  <c r="AG25" i="18"/>
  <c r="AG54" i="18"/>
  <c r="AG9" i="18"/>
  <c r="AG53" i="18"/>
  <c r="AG41" i="18"/>
  <c r="AG86" i="18"/>
  <c r="AG56" i="18"/>
  <c r="AG64" i="18"/>
  <c r="AG57" i="18"/>
  <c r="AG18" i="18"/>
  <c r="AG62" i="18"/>
  <c r="AG11" i="18"/>
  <c r="AG13" i="18"/>
  <c r="AG55" i="18"/>
  <c r="AG12" i="18"/>
  <c r="AH7" i="18"/>
  <c r="AG21" i="18"/>
  <c r="AG26" i="18"/>
  <c r="AG29" i="18"/>
  <c r="AG17" i="18"/>
  <c r="AG52" i="18"/>
  <c r="AG27" i="18"/>
  <c r="AG37" i="18"/>
  <c r="AG39" i="18"/>
  <c r="AG21" i="26"/>
  <c r="AH7" i="26"/>
  <c r="AG9" i="26"/>
  <c r="AG11" i="25"/>
  <c r="AH7" i="25"/>
  <c r="AG9" i="25"/>
  <c r="AG23" i="23"/>
  <c r="AG16" i="23"/>
  <c r="AG13" i="23"/>
  <c r="AG14" i="23"/>
  <c r="AG15" i="23"/>
  <c r="AG12" i="23"/>
  <c r="AG11" i="23"/>
  <c r="AG21" i="23"/>
  <c r="AG22" i="23"/>
  <c r="AH7" i="23"/>
  <c r="AG9" i="23"/>
  <c r="AG14" i="22"/>
  <c r="AG15" i="22"/>
  <c r="AG16" i="22"/>
  <c r="AG12" i="22"/>
  <c r="AG13" i="22"/>
  <c r="AG9" i="22"/>
  <c r="AH7" i="22"/>
  <c r="AG11" i="22"/>
  <c r="AG16" i="21"/>
  <c r="AG15" i="21"/>
  <c r="AG12" i="21"/>
  <c r="AG13" i="21"/>
  <c r="AG14" i="21"/>
  <c r="AH7" i="21"/>
  <c r="AG11" i="21"/>
  <c r="AG9" i="21"/>
  <c r="AG16" i="20"/>
  <c r="AG13" i="20"/>
  <c r="AG20" i="20"/>
  <c r="AG17" i="20"/>
  <c r="AG19" i="20"/>
  <c r="AH7" i="20"/>
  <c r="AG11" i="20"/>
  <c r="AG12" i="20"/>
  <c r="AG21" i="20"/>
  <c r="AG18" i="20"/>
  <c r="AG9" i="20"/>
  <c r="AH62" i="18" l="1"/>
  <c r="AH17" i="18"/>
  <c r="AH38" i="18"/>
  <c r="AH27" i="18"/>
  <c r="AH63" i="18"/>
  <c r="AH12" i="18"/>
  <c r="AH65" i="18"/>
  <c r="AH41" i="18"/>
  <c r="AH29" i="18"/>
  <c r="AH56" i="18"/>
  <c r="AH11" i="18"/>
  <c r="AH16" i="18"/>
  <c r="AH54" i="18"/>
  <c r="AH30" i="18"/>
  <c r="AH40" i="18"/>
  <c r="AH18" i="18"/>
  <c r="AH13" i="18"/>
  <c r="AH64" i="18"/>
  <c r="AH19" i="18"/>
  <c r="AH42" i="18"/>
  <c r="AH37" i="18"/>
  <c r="AH28" i="18"/>
  <c r="AH57" i="18"/>
  <c r="AH86" i="18"/>
  <c r="AH26" i="18"/>
  <c r="AH25" i="18"/>
  <c r="AH53" i="18"/>
  <c r="AI7" i="18"/>
  <c r="AH52" i="18"/>
  <c r="AH20" i="18"/>
  <c r="AH9" i="18"/>
  <c r="AH55" i="18"/>
  <c r="AH39" i="18"/>
  <c r="AH21" i="18"/>
  <c r="AH21" i="26"/>
  <c r="AH9" i="26"/>
  <c r="AI7" i="26"/>
  <c r="AH11" i="25"/>
  <c r="AI7" i="25"/>
  <c r="AH9" i="25"/>
  <c r="AH16" i="23"/>
  <c r="AH22" i="23"/>
  <c r="AH13" i="23"/>
  <c r="AH21" i="23"/>
  <c r="AH15" i="23"/>
  <c r="AH12" i="23"/>
  <c r="AH23" i="23"/>
  <c r="AH11" i="23"/>
  <c r="AH14" i="23"/>
  <c r="AI7" i="23"/>
  <c r="AH9" i="23"/>
  <c r="AH14" i="22"/>
  <c r="AH16" i="22"/>
  <c r="AH12" i="22"/>
  <c r="AH11" i="22"/>
  <c r="AH15" i="22"/>
  <c r="AI7" i="22"/>
  <c r="AH13" i="22"/>
  <c r="AH9" i="22"/>
  <c r="AH16" i="21"/>
  <c r="AH15" i="21"/>
  <c r="AH12" i="21"/>
  <c r="AI7" i="21"/>
  <c r="AH14" i="21"/>
  <c r="AH11" i="21"/>
  <c r="AH13" i="21"/>
  <c r="AH9" i="21"/>
  <c r="AH20" i="20"/>
  <c r="AH13" i="20"/>
  <c r="AH16" i="20"/>
  <c r="AH12" i="20"/>
  <c r="AI7" i="20"/>
  <c r="AH21" i="20"/>
  <c r="AH11" i="20"/>
  <c r="AH9" i="20"/>
  <c r="AH17" i="20"/>
  <c r="AH18" i="20"/>
  <c r="AH19" i="20"/>
  <c r="AI17" i="18" l="1"/>
  <c r="AI54" i="18"/>
  <c r="AI9" i="18"/>
  <c r="AI21" i="18"/>
  <c r="AI19" i="18"/>
  <c r="AI25" i="18"/>
  <c r="AI63" i="18"/>
  <c r="AI57" i="18"/>
  <c r="AI55" i="18"/>
  <c r="AI11" i="18"/>
  <c r="AI42" i="18"/>
  <c r="AI41" i="18"/>
  <c r="AI39" i="18"/>
  <c r="AI56" i="18"/>
  <c r="AI27" i="18"/>
  <c r="AI37" i="18"/>
  <c r="AJ7" i="18"/>
  <c r="AI30" i="18"/>
  <c r="AI12" i="18"/>
  <c r="AI16" i="18"/>
  <c r="AI62" i="18"/>
  <c r="AI13" i="18"/>
  <c r="AI18" i="18"/>
  <c r="AI38" i="18"/>
  <c r="AI20" i="18"/>
  <c r="AI40" i="18"/>
  <c r="AI86" i="18"/>
  <c r="AI28" i="18"/>
  <c r="AI64" i="18"/>
  <c r="AI29" i="18"/>
  <c r="AI52" i="18"/>
  <c r="AI65" i="18"/>
  <c r="AI26" i="18"/>
  <c r="AI53" i="18"/>
  <c r="AI21" i="26"/>
  <c r="AI9" i="26"/>
  <c r="AJ7" i="26"/>
  <c r="AI11" i="25"/>
  <c r="AI9" i="25"/>
  <c r="AJ7" i="25"/>
  <c r="AI16" i="23"/>
  <c r="AI23" i="23"/>
  <c r="AI15" i="23"/>
  <c r="AI21" i="23"/>
  <c r="AI12" i="23"/>
  <c r="AI13" i="23"/>
  <c r="AI11" i="23"/>
  <c r="AI22" i="23"/>
  <c r="AI9" i="23"/>
  <c r="AI14" i="23"/>
  <c r="AJ7" i="23"/>
  <c r="AI16" i="22"/>
  <c r="AI14" i="22"/>
  <c r="AI11" i="22"/>
  <c r="AI12" i="22"/>
  <c r="AJ7" i="22"/>
  <c r="AI13" i="22"/>
  <c r="AI9" i="22"/>
  <c r="AI15" i="22"/>
  <c r="AI15" i="21"/>
  <c r="AI14" i="21"/>
  <c r="AI9" i="21"/>
  <c r="AI12" i="21"/>
  <c r="AI11" i="21"/>
  <c r="AI13" i="21"/>
  <c r="AI16" i="21"/>
  <c r="AJ7" i="21"/>
  <c r="AI19" i="20"/>
  <c r="AI13" i="20"/>
  <c r="AI9" i="20"/>
  <c r="AI12" i="20"/>
  <c r="AJ7" i="20"/>
  <c r="AI21" i="20"/>
  <c r="AI11" i="20"/>
  <c r="AI20" i="20"/>
  <c r="AI16" i="20"/>
  <c r="AI18" i="20"/>
  <c r="AI17" i="20"/>
  <c r="AJ40" i="18" l="1"/>
  <c r="AJ64" i="18"/>
  <c r="AJ28" i="18"/>
  <c r="AJ42" i="18"/>
  <c r="AJ57" i="18"/>
  <c r="AJ21" i="18"/>
  <c r="AJ55" i="18"/>
  <c r="AJ25" i="18"/>
  <c r="AJ30" i="18"/>
  <c r="AJ13" i="18"/>
  <c r="AJ9" i="18"/>
  <c r="AJ37" i="18"/>
  <c r="AJ11" i="18"/>
  <c r="AJ41" i="18"/>
  <c r="AJ26" i="18"/>
  <c r="AJ63" i="18"/>
  <c r="AJ20" i="18"/>
  <c r="AJ17" i="18"/>
  <c r="AJ29" i="18"/>
  <c r="AJ86" i="18"/>
  <c r="AJ19" i="18"/>
  <c r="AJ65" i="18"/>
  <c r="AJ52" i="18"/>
  <c r="AJ27" i="18"/>
  <c r="AJ16" i="18"/>
  <c r="AJ56" i="18"/>
  <c r="AJ18" i="18"/>
  <c r="AK7" i="18"/>
  <c r="AJ12" i="18"/>
  <c r="AJ54" i="18"/>
  <c r="AJ53" i="18"/>
  <c r="AJ39" i="18"/>
  <c r="AJ38" i="18"/>
  <c r="AJ62" i="18"/>
  <c r="AJ21" i="26"/>
  <c r="AJ9" i="26"/>
  <c r="AK7" i="26"/>
  <c r="AJ11" i="25"/>
  <c r="AJ9" i="25"/>
  <c r="AK7" i="25"/>
  <c r="AJ23" i="23"/>
  <c r="AJ15" i="23"/>
  <c r="AJ22" i="23"/>
  <c r="AJ21" i="23"/>
  <c r="AJ12" i="23"/>
  <c r="AJ11" i="23"/>
  <c r="AJ16" i="23"/>
  <c r="AJ13" i="23"/>
  <c r="AJ9" i="23"/>
  <c r="AJ14" i="23"/>
  <c r="AK7" i="23"/>
  <c r="AJ16" i="22"/>
  <c r="AJ15" i="22"/>
  <c r="AJ14" i="22"/>
  <c r="AJ11" i="22"/>
  <c r="AK7" i="22"/>
  <c r="AJ13" i="22"/>
  <c r="AJ12" i="22"/>
  <c r="AJ9" i="22"/>
  <c r="AJ14" i="21"/>
  <c r="AJ13" i="21"/>
  <c r="AJ15" i="21"/>
  <c r="AJ11" i="21"/>
  <c r="AJ9" i="21"/>
  <c r="AJ16" i="21"/>
  <c r="AJ12" i="21"/>
  <c r="AK7" i="21"/>
  <c r="AJ13" i="20"/>
  <c r="AJ12" i="20"/>
  <c r="AK7" i="20"/>
  <c r="AJ18" i="20"/>
  <c r="AJ21" i="20"/>
  <c r="AJ19" i="20"/>
  <c r="AJ11" i="20"/>
  <c r="AJ9" i="20"/>
  <c r="AJ17" i="20"/>
  <c r="AJ20" i="20"/>
  <c r="AJ16" i="20"/>
  <c r="AK41" i="18" l="1"/>
  <c r="AK13" i="18"/>
  <c r="AK38" i="18"/>
  <c r="AK64" i="18"/>
  <c r="AK20" i="18"/>
  <c r="AK86" i="18"/>
  <c r="AK56" i="18"/>
  <c r="AK26" i="18"/>
  <c r="AK40" i="18"/>
  <c r="AK42" i="18"/>
  <c r="AK37" i="18"/>
  <c r="AL7" i="18"/>
  <c r="AK16" i="18"/>
  <c r="AK28" i="18"/>
  <c r="AK63" i="18"/>
  <c r="AK25" i="18"/>
  <c r="AK18" i="18"/>
  <c r="AK9" i="18"/>
  <c r="AK17" i="18"/>
  <c r="AK6" i="18"/>
  <c r="AK19" i="18"/>
  <c r="AK57" i="18"/>
  <c r="AK21" i="18"/>
  <c r="AK54" i="18"/>
  <c r="AK53" i="18"/>
  <c r="AK55" i="18"/>
  <c r="AK11" i="18"/>
  <c r="AK52" i="18"/>
  <c r="AK39" i="18"/>
  <c r="AK65" i="18"/>
  <c r="AK12" i="18"/>
  <c r="AK27" i="18"/>
  <c r="AK30" i="18"/>
  <c r="AK29" i="18"/>
  <c r="AK62" i="18"/>
  <c r="AK21" i="26"/>
  <c r="AK6" i="26"/>
  <c r="AK9" i="26"/>
  <c r="AL7" i="26"/>
  <c r="AK11" i="25"/>
  <c r="AK6" i="25"/>
  <c r="AK9" i="25"/>
  <c r="AL7" i="25"/>
  <c r="AK22" i="23"/>
  <c r="AK14" i="23"/>
  <c r="AK21" i="23"/>
  <c r="AK15" i="23"/>
  <c r="AK11" i="23"/>
  <c r="AK12" i="23"/>
  <c r="AK23" i="23"/>
  <c r="AK16" i="23"/>
  <c r="AK13" i="23"/>
  <c r="AK9" i="23"/>
  <c r="AL7" i="23"/>
  <c r="AK6" i="23"/>
  <c r="AK15" i="22"/>
  <c r="AK14" i="22"/>
  <c r="AK16" i="22"/>
  <c r="AK13" i="22"/>
  <c r="AK11" i="22"/>
  <c r="AK6" i="22"/>
  <c r="AK9" i="22"/>
  <c r="AK12" i="22"/>
  <c r="AL7" i="22"/>
  <c r="AK13" i="21"/>
  <c r="AK11" i="21"/>
  <c r="AK14" i="21"/>
  <c r="AK15" i="21"/>
  <c r="AL7" i="21"/>
  <c r="AK9" i="21"/>
  <c r="AK16" i="21"/>
  <c r="AK12" i="21"/>
  <c r="AK6" i="21"/>
  <c r="AK21" i="20"/>
  <c r="AK12" i="20"/>
  <c r="AL7" i="20"/>
  <c r="AK11" i="20"/>
  <c r="AK19" i="20"/>
  <c r="AK9" i="20"/>
  <c r="AK6" i="20"/>
  <c r="AK18" i="20"/>
  <c r="AK17" i="20"/>
  <c r="AK13" i="20"/>
  <c r="AK20" i="20"/>
  <c r="AK16" i="20"/>
  <c r="AL26" i="18" l="1"/>
  <c r="AL38" i="18"/>
  <c r="AL12" i="18"/>
  <c r="AL9" i="18"/>
  <c r="AL37" i="18"/>
  <c r="AL17" i="18"/>
  <c r="AL64" i="18"/>
  <c r="AL13" i="18"/>
  <c r="AM7" i="18"/>
  <c r="AL27" i="18"/>
  <c r="AL54" i="18"/>
  <c r="AL55" i="18"/>
  <c r="AL52" i="18"/>
  <c r="AL11" i="18"/>
  <c r="AL56" i="18"/>
  <c r="AL29" i="18"/>
  <c r="AL86" i="18"/>
  <c r="AL16" i="18"/>
  <c r="AL20" i="18"/>
  <c r="AL18" i="18"/>
  <c r="AL63" i="18"/>
  <c r="AL41" i="18"/>
  <c r="AL25" i="18"/>
  <c r="AL42" i="18"/>
  <c r="AL28" i="18"/>
  <c r="AL30" i="18"/>
  <c r="AL62" i="18"/>
  <c r="AL21" i="18"/>
  <c r="AL65" i="18"/>
  <c r="AL40" i="18"/>
  <c r="AL57" i="18"/>
  <c r="AL19" i="18"/>
  <c r="AL39" i="18"/>
  <c r="AL53" i="18"/>
  <c r="AL21" i="26"/>
  <c r="AL9" i="26"/>
  <c r="AM7" i="26"/>
  <c r="AL11" i="25"/>
  <c r="AL9" i="25"/>
  <c r="AM7" i="25"/>
  <c r="AL21" i="23"/>
  <c r="AL13" i="23"/>
  <c r="AL15" i="23"/>
  <c r="AL11" i="23"/>
  <c r="AL22" i="23"/>
  <c r="AL16" i="23"/>
  <c r="AL12" i="23"/>
  <c r="AL14" i="23"/>
  <c r="AL23" i="23"/>
  <c r="AM7" i="23"/>
  <c r="AL9" i="23"/>
  <c r="AL14" i="22"/>
  <c r="AL16" i="22"/>
  <c r="AL12" i="22"/>
  <c r="AL13" i="22"/>
  <c r="AL11" i="22"/>
  <c r="AL9" i="22"/>
  <c r="AL15" i="22"/>
  <c r="AM7" i="22"/>
  <c r="AL12" i="21"/>
  <c r="AL11" i="21"/>
  <c r="AL14" i="21"/>
  <c r="AL9" i="21"/>
  <c r="AM7" i="21"/>
  <c r="AL15" i="21"/>
  <c r="AL16" i="21"/>
  <c r="AL13" i="21"/>
  <c r="AL21" i="20"/>
  <c r="AL20" i="20"/>
  <c r="AL19" i="20"/>
  <c r="AL11" i="20"/>
  <c r="AL9" i="20"/>
  <c r="AL16" i="20"/>
  <c r="AL18" i="20"/>
  <c r="AL17" i="20"/>
  <c r="AL12" i="20"/>
  <c r="AM7" i="20"/>
  <c r="AL13" i="20"/>
  <c r="AM64" i="18" l="1"/>
  <c r="AM27" i="18"/>
  <c r="AM17" i="18"/>
  <c r="AM40" i="18"/>
  <c r="AM19" i="18"/>
  <c r="AM62" i="18"/>
  <c r="AM56" i="18"/>
  <c r="AM9" i="18"/>
  <c r="AM55" i="18"/>
  <c r="AM30" i="18"/>
  <c r="AM57" i="18"/>
  <c r="AM42" i="18"/>
  <c r="AM39" i="18"/>
  <c r="AM37" i="18"/>
  <c r="AM13" i="18"/>
  <c r="AM21" i="18"/>
  <c r="AM54" i="18"/>
  <c r="AM53" i="18"/>
  <c r="AM28" i="18"/>
  <c r="AM26" i="18"/>
  <c r="AM38" i="18"/>
  <c r="AN7" i="18"/>
  <c r="AM20" i="18"/>
  <c r="AM16" i="18"/>
  <c r="AM41" i="18"/>
  <c r="AM11" i="18"/>
  <c r="AM29" i="18"/>
  <c r="AM25" i="18"/>
  <c r="AM52" i="18"/>
  <c r="AM86" i="18"/>
  <c r="AM12" i="18"/>
  <c r="AM18" i="18"/>
  <c r="AM65" i="18"/>
  <c r="AM63" i="18"/>
  <c r="AM21" i="26"/>
  <c r="AN7" i="26"/>
  <c r="AM9" i="26"/>
  <c r="AM11" i="25"/>
  <c r="AM9" i="25"/>
  <c r="AN7" i="25"/>
  <c r="AM12" i="23"/>
  <c r="AM23" i="23"/>
  <c r="AM22" i="23"/>
  <c r="AM14" i="23"/>
  <c r="AM21" i="23"/>
  <c r="AM15" i="23"/>
  <c r="AM11" i="23"/>
  <c r="AM16" i="23"/>
  <c r="AM13" i="23"/>
  <c r="AM9" i="23"/>
  <c r="AN7" i="23"/>
  <c r="AM16" i="22"/>
  <c r="AM11" i="22"/>
  <c r="AM13" i="22"/>
  <c r="AM14" i="22"/>
  <c r="AM12" i="22"/>
  <c r="AM9" i="22"/>
  <c r="AN7" i="22"/>
  <c r="AM15" i="22"/>
  <c r="AM14" i="21"/>
  <c r="AM16" i="21"/>
  <c r="AM11" i="21"/>
  <c r="AM9" i="21"/>
  <c r="AN7" i="21"/>
  <c r="AM15" i="21"/>
  <c r="AM13" i="21"/>
  <c r="AM12" i="21"/>
  <c r="AM21" i="20"/>
  <c r="AM20" i="20"/>
  <c r="AM18" i="20"/>
  <c r="AM17" i="20"/>
  <c r="AM16" i="20"/>
  <c r="AM19" i="20"/>
  <c r="AM11" i="20"/>
  <c r="AM9" i="20"/>
  <c r="AN7" i="20"/>
  <c r="AM13" i="20"/>
  <c r="AM12" i="20"/>
  <c r="AN19" i="18" l="1"/>
  <c r="AN40" i="18"/>
  <c r="AN37" i="18"/>
  <c r="AN57" i="18"/>
  <c r="AN11" i="18"/>
  <c r="AN52" i="18"/>
  <c r="AN63" i="18"/>
  <c r="AN9" i="18"/>
  <c r="AN42" i="18"/>
  <c r="AN16" i="18"/>
  <c r="AN12" i="18"/>
  <c r="AN53" i="18"/>
  <c r="AN65" i="18"/>
  <c r="AN28" i="18"/>
  <c r="AN25" i="18"/>
  <c r="AN20" i="18"/>
  <c r="AN64" i="18"/>
  <c r="AN39" i="18"/>
  <c r="AN55" i="18"/>
  <c r="AN17" i="18"/>
  <c r="AN27" i="18"/>
  <c r="AO7" i="18"/>
  <c r="AN26" i="18"/>
  <c r="AN13" i="18"/>
  <c r="AN56" i="18"/>
  <c r="AN21" i="18"/>
  <c r="AN29" i="18"/>
  <c r="AN86" i="18"/>
  <c r="AN41" i="18"/>
  <c r="AN54" i="18"/>
  <c r="AN18" i="18"/>
  <c r="AN30" i="18"/>
  <c r="AN38" i="18"/>
  <c r="AN62" i="18"/>
  <c r="AN21" i="26"/>
  <c r="AN9" i="26"/>
  <c r="AO7" i="26"/>
  <c r="AN11" i="25"/>
  <c r="AN9" i="25"/>
  <c r="AO7" i="25"/>
  <c r="AN11" i="23"/>
  <c r="AN22" i="23"/>
  <c r="AN14" i="23"/>
  <c r="AN16" i="23"/>
  <c r="AN15" i="23"/>
  <c r="AN21" i="23"/>
  <c r="AN23" i="23"/>
  <c r="AN12" i="23"/>
  <c r="AN13" i="23"/>
  <c r="AN9" i="23"/>
  <c r="AO7" i="23"/>
  <c r="AN15" i="22"/>
  <c r="AN16" i="22"/>
  <c r="AN9" i="22"/>
  <c r="AN13" i="22"/>
  <c r="AN14" i="22"/>
  <c r="AN12" i="22"/>
  <c r="AN11" i="22"/>
  <c r="AO7" i="22"/>
  <c r="AN16" i="21"/>
  <c r="AN13" i="21"/>
  <c r="AN14" i="21"/>
  <c r="AN15" i="21"/>
  <c r="AN12" i="21"/>
  <c r="AN11" i="21"/>
  <c r="AN9" i="21"/>
  <c r="AO7" i="21"/>
  <c r="AN20" i="20"/>
  <c r="AN17" i="20"/>
  <c r="AN21" i="20"/>
  <c r="AN16" i="20"/>
  <c r="AN18" i="20"/>
  <c r="AO7" i="20"/>
  <c r="AN9" i="20"/>
  <c r="AN19" i="20"/>
  <c r="AN12" i="20"/>
  <c r="AN13" i="20"/>
  <c r="AN11" i="20"/>
  <c r="AO52" i="18" l="1"/>
  <c r="AO64" i="18"/>
  <c r="AO62" i="18"/>
  <c r="AO13" i="18"/>
  <c r="AO65" i="18"/>
  <c r="AO56" i="18"/>
  <c r="AO86" i="18"/>
  <c r="AO39" i="18"/>
  <c r="AO41" i="18"/>
  <c r="AO30" i="18"/>
  <c r="AO37" i="18"/>
  <c r="AO63" i="18"/>
  <c r="AO29" i="18"/>
  <c r="AO57" i="18"/>
  <c r="AO42" i="18"/>
  <c r="AO9" i="18"/>
  <c r="AO19" i="18"/>
  <c r="AO20" i="18"/>
  <c r="AO55" i="18"/>
  <c r="AO16" i="18"/>
  <c r="AO27" i="18"/>
  <c r="AO17" i="18"/>
  <c r="AP7" i="18"/>
  <c r="AO11" i="18"/>
  <c r="AO12" i="18"/>
  <c r="AO53" i="18"/>
  <c r="AO28" i="18"/>
  <c r="AO21" i="18"/>
  <c r="AO18" i="18"/>
  <c r="AO38" i="18"/>
  <c r="AO25" i="18"/>
  <c r="AO54" i="18"/>
  <c r="AO26" i="18"/>
  <c r="AO40" i="18"/>
  <c r="AO21" i="26"/>
  <c r="AP7" i="26"/>
  <c r="AO9" i="26"/>
  <c r="AO11" i="25"/>
  <c r="AO9" i="25"/>
  <c r="AP7" i="25"/>
  <c r="AO23" i="23"/>
  <c r="AO22" i="23"/>
  <c r="AO14" i="23"/>
  <c r="AO16" i="23"/>
  <c r="AO13" i="23"/>
  <c r="AO21" i="23"/>
  <c r="AO11" i="23"/>
  <c r="AP7" i="23"/>
  <c r="AO12" i="23"/>
  <c r="AO15" i="23"/>
  <c r="AO9" i="23"/>
  <c r="AO15" i="22"/>
  <c r="AO13" i="22"/>
  <c r="AO14" i="22"/>
  <c r="AO12" i="22"/>
  <c r="AO16" i="22"/>
  <c r="AO11" i="22"/>
  <c r="AO9" i="22"/>
  <c r="AP7" i="22"/>
  <c r="AO16" i="21"/>
  <c r="AO13" i="21"/>
  <c r="AO12" i="21"/>
  <c r="AO15" i="21"/>
  <c r="AO11" i="21"/>
  <c r="AO9" i="21"/>
  <c r="AO14" i="21"/>
  <c r="AP7" i="21"/>
  <c r="AO21" i="20"/>
  <c r="AO16" i="20"/>
  <c r="AO13" i="20"/>
  <c r="AO17" i="20"/>
  <c r="AO12" i="20"/>
  <c r="AP7" i="20"/>
  <c r="AO11" i="20"/>
  <c r="AO18" i="20"/>
  <c r="AO9" i="20"/>
  <c r="AO20" i="20"/>
  <c r="AO19" i="20"/>
  <c r="AP52" i="18" l="1"/>
  <c r="AP37" i="18"/>
  <c r="AP20" i="18"/>
  <c r="AP40" i="18"/>
  <c r="AP26" i="18"/>
  <c r="AP39" i="18"/>
  <c r="AP65" i="18"/>
  <c r="AP12" i="18"/>
  <c r="AP56" i="18"/>
  <c r="AP55" i="18"/>
  <c r="AP28" i="18"/>
  <c r="AP18" i="18"/>
  <c r="AP21" i="18"/>
  <c r="AP29" i="18"/>
  <c r="AP13" i="18"/>
  <c r="AP41" i="18"/>
  <c r="AP19" i="18"/>
  <c r="AP53" i="18"/>
  <c r="AP11" i="18"/>
  <c r="AP62" i="18"/>
  <c r="AP64" i="18"/>
  <c r="AP86" i="18"/>
  <c r="AP9" i="18"/>
  <c r="AP27" i="18"/>
  <c r="AP38" i="18"/>
  <c r="AP54" i="18"/>
  <c r="AP30" i="18"/>
  <c r="AP25" i="18"/>
  <c r="AP57" i="18"/>
  <c r="AP42" i="18"/>
  <c r="AQ7" i="18"/>
  <c r="AP16" i="18"/>
  <c r="AP17" i="18"/>
  <c r="AP63" i="18"/>
  <c r="AP21" i="26"/>
  <c r="AP9" i="26"/>
  <c r="AQ7" i="26"/>
  <c r="AP11" i="25"/>
  <c r="AQ7" i="25"/>
  <c r="AP9" i="25"/>
  <c r="AP16" i="23"/>
  <c r="AP22" i="23"/>
  <c r="AP13" i="23"/>
  <c r="AP14" i="23"/>
  <c r="AP21" i="23"/>
  <c r="AP23" i="23"/>
  <c r="AP12" i="23"/>
  <c r="AQ7" i="23"/>
  <c r="AP9" i="23"/>
  <c r="AP15" i="23"/>
  <c r="AP11" i="23"/>
  <c r="AP15" i="22"/>
  <c r="AP14" i="22"/>
  <c r="AP12" i="22"/>
  <c r="AP13" i="22"/>
  <c r="AP11" i="22"/>
  <c r="AP9" i="22"/>
  <c r="AQ7" i="22"/>
  <c r="AP16" i="22"/>
  <c r="AP16" i="21"/>
  <c r="AP15" i="21"/>
  <c r="AP13" i="21"/>
  <c r="AQ7" i="21"/>
  <c r="AP12" i="21"/>
  <c r="AP9" i="21"/>
  <c r="AP11" i="21"/>
  <c r="AP14" i="21"/>
  <c r="AP20" i="20"/>
  <c r="AP12" i="20"/>
  <c r="AQ7" i="20"/>
  <c r="AP13" i="20"/>
  <c r="AP21" i="20"/>
  <c r="AP16" i="20"/>
  <c r="AP17" i="20"/>
  <c r="AP19" i="20"/>
  <c r="AP11" i="20"/>
  <c r="AP18" i="20"/>
  <c r="AP9" i="20"/>
  <c r="AQ54" i="18" l="1"/>
  <c r="AQ40" i="18"/>
  <c r="AQ53" i="18"/>
  <c r="AQ62" i="18"/>
  <c r="AQ55" i="18"/>
  <c r="AQ65" i="18"/>
  <c r="AQ27" i="18"/>
  <c r="AQ86" i="18"/>
  <c r="AQ16" i="18"/>
  <c r="AQ18" i="18"/>
  <c r="AQ37" i="18"/>
  <c r="AQ17" i="18"/>
  <c r="AQ39" i="18"/>
  <c r="AQ21" i="18"/>
  <c r="AQ13" i="18"/>
  <c r="AQ63" i="18"/>
  <c r="AQ41" i="18"/>
  <c r="AQ25" i="18"/>
  <c r="AQ19" i="18"/>
  <c r="AR7" i="18"/>
  <c r="AQ20" i="18"/>
  <c r="AQ57" i="18"/>
  <c r="AQ9" i="18"/>
  <c r="AQ56" i="18"/>
  <c r="AQ28" i="18"/>
  <c r="AQ11" i="18"/>
  <c r="AQ12" i="18"/>
  <c r="AQ30" i="18"/>
  <c r="AQ26" i="18"/>
  <c r="AQ42" i="18"/>
  <c r="AQ38" i="18"/>
  <c r="AQ52" i="18"/>
  <c r="AQ64" i="18"/>
  <c r="AQ29" i="18"/>
  <c r="AQ21" i="26"/>
  <c r="AQ9" i="26"/>
  <c r="AR7" i="26"/>
  <c r="AQ11" i="25"/>
  <c r="AQ9" i="25"/>
  <c r="AR7" i="25"/>
  <c r="AQ16" i="23"/>
  <c r="AQ23" i="23"/>
  <c r="AQ15" i="23"/>
  <c r="AQ21" i="23"/>
  <c r="AQ13" i="23"/>
  <c r="AQ12" i="23"/>
  <c r="AQ22" i="23"/>
  <c r="AQ14" i="23"/>
  <c r="AQ9" i="23"/>
  <c r="AQ11" i="23"/>
  <c r="AR7" i="23"/>
  <c r="AQ16" i="22"/>
  <c r="AQ14" i="22"/>
  <c r="AQ15" i="22"/>
  <c r="AQ12" i="22"/>
  <c r="AQ11" i="22"/>
  <c r="AR7" i="22"/>
  <c r="AQ13" i="22"/>
  <c r="AQ9" i="22"/>
  <c r="AQ15" i="21"/>
  <c r="AQ14" i="21"/>
  <c r="AQ16" i="21"/>
  <c r="AQ12" i="21"/>
  <c r="AQ9" i="21"/>
  <c r="AQ13" i="21"/>
  <c r="AQ11" i="21"/>
  <c r="AR7" i="21"/>
  <c r="AQ11" i="20"/>
  <c r="AQ13" i="20"/>
  <c r="AQ20" i="20"/>
  <c r="AQ12" i="20"/>
  <c r="AR7" i="20"/>
  <c r="AQ19" i="20"/>
  <c r="AQ9" i="20"/>
  <c r="AQ18" i="20"/>
  <c r="AQ16" i="20"/>
  <c r="AQ21" i="20"/>
  <c r="AQ17" i="20"/>
  <c r="AR19" i="18" l="1"/>
  <c r="AR40" i="18"/>
  <c r="AR12" i="18"/>
  <c r="AR64" i="18"/>
  <c r="AR6" i="18"/>
  <c r="AR30" i="18"/>
  <c r="AR53" i="18"/>
  <c r="AS7" i="18"/>
  <c r="AR38" i="18"/>
  <c r="AR9" i="18"/>
  <c r="AR20" i="18"/>
  <c r="AR52" i="18"/>
  <c r="AR13" i="18"/>
  <c r="AR16" i="18"/>
  <c r="AR54" i="18"/>
  <c r="AR56" i="18"/>
  <c r="AR11" i="18"/>
  <c r="AR62" i="18"/>
  <c r="AR39" i="18"/>
  <c r="AR28" i="18"/>
  <c r="AR37" i="18"/>
  <c r="AR57" i="18"/>
  <c r="AR86" i="18"/>
  <c r="AR17" i="18"/>
  <c r="AR29" i="18"/>
  <c r="AR55" i="18"/>
  <c r="AR42" i="18"/>
  <c r="AR26" i="18"/>
  <c r="AR65" i="18"/>
  <c r="AR63" i="18"/>
  <c r="AR41" i="18"/>
  <c r="AR27" i="18"/>
  <c r="AR25" i="18"/>
  <c r="AR21" i="18"/>
  <c r="AR18" i="18"/>
  <c r="AR21" i="26"/>
  <c r="AR9" i="26"/>
  <c r="AS7" i="26"/>
  <c r="AR6" i="26"/>
  <c r="AR11" i="25"/>
  <c r="AS7" i="25"/>
  <c r="AR9" i="25"/>
  <c r="AR6" i="25"/>
  <c r="AR23" i="23"/>
  <c r="AR15" i="23"/>
  <c r="AR22" i="23"/>
  <c r="AR14" i="23"/>
  <c r="AR16" i="23"/>
  <c r="AR12" i="23"/>
  <c r="AR13" i="23"/>
  <c r="AR21" i="23"/>
  <c r="AR9" i="23"/>
  <c r="AR11" i="23"/>
  <c r="AR6" i="23"/>
  <c r="AS7" i="23"/>
  <c r="AR16" i="22"/>
  <c r="AR15" i="22"/>
  <c r="AR14" i="22"/>
  <c r="AR11" i="22"/>
  <c r="AR12" i="22"/>
  <c r="AS7" i="22"/>
  <c r="AR13" i="22"/>
  <c r="AR6" i="22"/>
  <c r="AR9" i="22"/>
  <c r="AR14" i="21"/>
  <c r="AR13" i="21"/>
  <c r="AR15" i="21"/>
  <c r="AR11" i="21"/>
  <c r="AR16" i="21"/>
  <c r="AR12" i="21"/>
  <c r="AR6" i="21"/>
  <c r="AR9" i="21"/>
  <c r="AS7" i="21"/>
  <c r="AR13" i="20"/>
  <c r="AR6" i="20"/>
  <c r="AS7" i="20"/>
  <c r="AR18" i="20"/>
  <c r="AR20" i="20"/>
  <c r="AR12" i="20"/>
  <c r="AR19" i="20"/>
  <c r="AR11" i="20"/>
  <c r="AR9" i="20"/>
  <c r="AR16" i="20"/>
  <c r="AR21" i="20"/>
  <c r="AR17" i="20"/>
  <c r="AS25" i="18" l="1"/>
  <c r="AS29" i="18"/>
  <c r="AS27" i="18"/>
  <c r="AS17" i="18"/>
  <c r="AS18" i="18"/>
  <c r="AS41" i="18"/>
  <c r="AS19" i="18"/>
  <c r="AS21" i="18"/>
  <c r="AS56" i="18"/>
  <c r="AS86" i="18"/>
  <c r="AS11" i="18"/>
  <c r="AS64" i="18"/>
  <c r="AS20" i="18"/>
  <c r="AS42" i="18"/>
  <c r="AS9" i="18"/>
  <c r="AS16" i="18"/>
  <c r="AS63" i="18"/>
  <c r="AS62" i="18"/>
  <c r="AS57" i="18"/>
  <c r="AS26" i="18"/>
  <c r="AS40" i="18"/>
  <c r="AS65" i="18"/>
  <c r="AS30" i="18"/>
  <c r="AS55" i="18"/>
  <c r="AS53" i="18"/>
  <c r="AS28" i="18"/>
  <c r="AS38" i="18"/>
  <c r="AS12" i="18"/>
  <c r="AS54" i="18"/>
  <c r="AS13" i="18"/>
  <c r="AS39" i="18"/>
  <c r="AS52" i="18"/>
  <c r="AT7" i="18"/>
  <c r="AS37" i="18"/>
  <c r="AS21" i="26"/>
  <c r="AS9" i="26"/>
  <c r="AT7" i="26"/>
  <c r="AS11" i="25"/>
  <c r="AT7" i="25"/>
  <c r="AS9" i="25"/>
  <c r="AS22" i="23"/>
  <c r="AS14" i="23"/>
  <c r="AS21" i="23"/>
  <c r="AS16" i="23"/>
  <c r="AS12" i="23"/>
  <c r="AS23" i="23"/>
  <c r="AS11" i="23"/>
  <c r="AS13" i="23"/>
  <c r="AS15" i="23"/>
  <c r="AS9" i="23"/>
  <c r="AT7" i="23"/>
  <c r="AS15" i="22"/>
  <c r="AS14" i="22"/>
  <c r="AS13" i="22"/>
  <c r="AS11" i="22"/>
  <c r="AS9" i="22"/>
  <c r="AS16" i="22"/>
  <c r="AS12" i="22"/>
  <c r="AT7" i="22"/>
  <c r="AS13" i="21"/>
  <c r="AS15" i="21"/>
  <c r="AS11" i="21"/>
  <c r="AS12" i="21"/>
  <c r="AT7" i="21"/>
  <c r="AS9" i="21"/>
  <c r="AS14" i="21"/>
  <c r="AS16" i="21"/>
  <c r="AS21" i="20"/>
  <c r="AS20" i="20"/>
  <c r="AS12" i="20"/>
  <c r="AT7" i="20"/>
  <c r="AS9" i="20"/>
  <c r="AS19" i="20"/>
  <c r="AS11" i="20"/>
  <c r="AS18" i="20"/>
  <c r="AS17" i="20"/>
  <c r="AS13" i="20"/>
  <c r="AS16" i="20"/>
  <c r="AT13" i="18" l="1"/>
  <c r="AT16" i="18"/>
  <c r="AT57" i="18"/>
  <c r="AT26" i="18"/>
  <c r="AT29" i="18"/>
  <c r="AT42" i="18"/>
  <c r="AT52" i="18"/>
  <c r="AT17" i="18"/>
  <c r="AT20" i="18"/>
  <c r="AT40" i="18"/>
  <c r="AT53" i="18"/>
  <c r="AT41" i="18"/>
  <c r="AT11" i="18"/>
  <c r="AT18" i="18"/>
  <c r="AT30" i="18"/>
  <c r="AT54" i="18"/>
  <c r="AT25" i="18"/>
  <c r="AT62" i="18"/>
  <c r="AT21" i="18"/>
  <c r="AT9" i="18"/>
  <c r="AT63" i="18"/>
  <c r="AT28" i="18"/>
  <c r="AT64" i="18"/>
  <c r="AT27" i="18"/>
  <c r="AT65" i="18"/>
  <c r="AT39" i="18"/>
  <c r="AT38" i="18"/>
  <c r="AT37" i="18"/>
  <c r="AT55" i="18"/>
  <c r="AU7" i="18"/>
  <c r="AT86" i="18"/>
  <c r="AT56" i="18"/>
  <c r="AT12" i="18"/>
  <c r="AT19" i="18"/>
  <c r="AT21" i="26"/>
  <c r="AT9" i="26"/>
  <c r="AU7" i="26"/>
  <c r="AT11" i="25"/>
  <c r="AT9" i="25"/>
  <c r="AU7" i="25"/>
  <c r="AT21" i="23"/>
  <c r="AT13" i="23"/>
  <c r="AT23" i="23"/>
  <c r="AT11" i="23"/>
  <c r="AT15" i="23"/>
  <c r="AT16" i="23"/>
  <c r="AT12" i="23"/>
  <c r="AT14" i="23"/>
  <c r="AT22" i="23"/>
  <c r="AT9" i="23"/>
  <c r="AU7" i="23"/>
  <c r="AT14" i="22"/>
  <c r="AT12" i="22"/>
  <c r="AT11" i="22"/>
  <c r="AT16" i="22"/>
  <c r="AU7" i="22"/>
  <c r="AT15" i="22"/>
  <c r="AT9" i="22"/>
  <c r="AT13" i="22"/>
  <c r="AT12" i="21"/>
  <c r="AT15" i="21"/>
  <c r="AT11" i="21"/>
  <c r="AU7" i="21"/>
  <c r="AT9" i="21"/>
  <c r="AT16" i="21"/>
  <c r="AT14" i="21"/>
  <c r="AT13" i="21"/>
  <c r="AT21" i="20"/>
  <c r="AT20" i="20"/>
  <c r="AT19" i="20"/>
  <c r="AT11" i="20"/>
  <c r="AT9" i="20"/>
  <c r="AT18" i="20"/>
  <c r="AT16" i="20"/>
  <c r="AT17" i="20"/>
  <c r="AT12" i="20"/>
  <c r="AU7" i="20"/>
  <c r="AT13" i="20"/>
  <c r="AU39" i="18" l="1"/>
  <c r="AU62" i="18"/>
  <c r="AU21" i="18"/>
  <c r="AU11" i="18"/>
  <c r="AU27" i="18"/>
  <c r="AU19" i="18"/>
  <c r="AU55" i="18"/>
  <c r="AU41" i="18"/>
  <c r="AU12" i="18"/>
  <c r="AU65" i="18"/>
  <c r="AU18" i="18"/>
  <c r="AU54" i="18"/>
  <c r="AU56" i="18"/>
  <c r="AU28" i="18"/>
  <c r="AU57" i="18"/>
  <c r="AU53" i="18"/>
  <c r="AU64" i="18"/>
  <c r="AU29" i="18"/>
  <c r="AU37" i="18"/>
  <c r="AV7" i="18"/>
  <c r="AU25" i="18"/>
  <c r="AU26" i="18"/>
  <c r="AU9" i="18"/>
  <c r="AU86" i="18"/>
  <c r="AU40" i="18"/>
  <c r="AU20" i="18"/>
  <c r="AU17" i="18"/>
  <c r="AU13" i="18"/>
  <c r="AU38" i="18"/>
  <c r="AU42" i="18"/>
  <c r="AU63" i="18"/>
  <c r="AU30" i="18"/>
  <c r="AU52" i="18"/>
  <c r="AU16" i="18"/>
  <c r="AU21" i="26"/>
  <c r="AV7" i="26"/>
  <c r="AU9" i="26"/>
  <c r="AU11" i="25"/>
  <c r="AU9" i="25"/>
  <c r="AV7" i="25"/>
  <c r="AU12" i="23"/>
  <c r="AU23" i="23"/>
  <c r="AU11" i="23"/>
  <c r="AU15" i="23"/>
  <c r="AU21" i="23"/>
  <c r="AU14" i="23"/>
  <c r="AU22" i="23"/>
  <c r="AU13" i="23"/>
  <c r="AU16" i="23"/>
  <c r="AV7" i="23"/>
  <c r="AU9" i="23"/>
  <c r="AU13" i="22"/>
  <c r="AU14" i="22"/>
  <c r="AU16" i="22"/>
  <c r="AU11" i="22"/>
  <c r="AU15" i="22"/>
  <c r="AU9" i="22"/>
  <c r="AV7" i="22"/>
  <c r="AU12" i="22"/>
  <c r="AU14" i="21"/>
  <c r="AU15" i="21"/>
  <c r="AU11" i="21"/>
  <c r="AU16" i="21"/>
  <c r="AU9" i="21"/>
  <c r="AV7" i="21"/>
  <c r="AU13" i="21"/>
  <c r="AU12" i="21"/>
  <c r="AU21" i="20"/>
  <c r="AU20" i="20"/>
  <c r="AU18" i="20"/>
  <c r="AU17" i="20"/>
  <c r="AU16" i="20"/>
  <c r="AU19" i="20"/>
  <c r="AU11" i="20"/>
  <c r="AU9" i="20"/>
  <c r="AU13" i="20"/>
  <c r="AV7" i="20"/>
  <c r="AU12" i="20"/>
  <c r="AV13" i="18" l="1"/>
  <c r="AV65" i="18"/>
  <c r="AV25" i="18"/>
  <c r="AV12" i="18"/>
  <c r="AV38" i="18"/>
  <c r="AV42" i="18"/>
  <c r="AV63" i="18"/>
  <c r="AV19" i="18"/>
  <c r="AV57" i="18"/>
  <c r="AV64" i="18"/>
  <c r="AV17" i="18"/>
  <c r="AV29" i="18"/>
  <c r="AV28" i="18"/>
  <c r="AV62" i="18"/>
  <c r="AV20" i="18"/>
  <c r="AV39" i="18"/>
  <c r="AV55" i="18"/>
  <c r="AV41" i="18"/>
  <c r="AV21" i="18"/>
  <c r="AV40" i="18"/>
  <c r="AV16" i="18"/>
  <c r="AV18" i="18"/>
  <c r="AV86" i="18"/>
  <c r="AV30" i="18"/>
  <c r="AV52" i="18"/>
  <c r="AV56" i="18"/>
  <c r="AV54" i="18"/>
  <c r="AV9" i="18"/>
  <c r="AV37" i="18"/>
  <c r="AV27" i="18"/>
  <c r="AW7" i="18"/>
  <c r="AV11" i="18"/>
  <c r="AV26" i="18"/>
  <c r="AV53" i="18"/>
  <c r="AV21" i="26"/>
  <c r="AV9" i="26"/>
  <c r="AW7" i="26"/>
  <c r="AV11" i="25"/>
  <c r="AV9" i="25"/>
  <c r="AW7" i="25"/>
  <c r="AV11" i="23"/>
  <c r="AV22" i="23"/>
  <c r="AV23" i="23"/>
  <c r="AV15" i="23"/>
  <c r="AV21" i="23"/>
  <c r="AV14" i="23"/>
  <c r="AV13" i="23"/>
  <c r="AV12" i="23"/>
  <c r="AV16" i="23"/>
  <c r="AW7" i="23"/>
  <c r="AV9" i="23"/>
  <c r="AV16" i="22"/>
  <c r="AV14" i="22"/>
  <c r="AV9" i="22"/>
  <c r="AV15" i="22"/>
  <c r="AW7" i="22"/>
  <c r="AV13" i="22"/>
  <c r="AV12" i="22"/>
  <c r="AV11" i="22"/>
  <c r="AV14" i="21"/>
  <c r="AV16" i="21"/>
  <c r="AV9" i="21"/>
  <c r="AW7" i="21"/>
  <c r="AV13" i="21"/>
  <c r="AV12" i="21"/>
  <c r="AV11" i="21"/>
  <c r="AV15" i="21"/>
  <c r="AV20" i="20"/>
  <c r="AV17" i="20"/>
  <c r="AV16" i="20"/>
  <c r="AV21" i="20"/>
  <c r="AV18" i="20"/>
  <c r="AV13" i="20"/>
  <c r="AV11" i="20"/>
  <c r="AW7" i="20"/>
  <c r="AV9" i="20"/>
  <c r="AV12" i="20"/>
  <c r="AV19" i="20"/>
  <c r="AW64" i="18" l="1"/>
  <c r="AW20" i="18"/>
  <c r="AW26" i="18"/>
  <c r="AW53" i="18"/>
  <c r="AW56" i="18"/>
  <c r="AW28" i="18"/>
  <c r="AW86" i="18"/>
  <c r="AW19" i="18"/>
  <c r="AW9" i="18"/>
  <c r="AW37" i="18"/>
  <c r="AX7" i="18"/>
  <c r="AW38" i="18"/>
  <c r="AW17" i="18"/>
  <c r="AW16" i="18"/>
  <c r="AW63" i="18"/>
  <c r="AW21" i="18"/>
  <c r="AW40" i="18"/>
  <c r="AW25" i="18"/>
  <c r="AW54" i="18"/>
  <c r="AW18" i="18"/>
  <c r="AW29" i="18"/>
  <c r="AW57" i="18"/>
  <c r="AW11" i="18"/>
  <c r="AW55" i="18"/>
  <c r="AW62" i="18"/>
  <c r="AW30" i="18"/>
  <c r="AW13" i="18"/>
  <c r="AW65" i="18"/>
  <c r="AW12" i="18"/>
  <c r="AW42" i="18"/>
  <c r="AW41" i="18"/>
  <c r="AW39" i="18"/>
  <c r="AW27" i="18"/>
  <c r="AW52" i="18"/>
  <c r="AW21" i="26"/>
  <c r="AW9" i="26"/>
  <c r="AX7" i="26"/>
  <c r="AW11" i="25"/>
  <c r="AW9" i="25"/>
  <c r="AX7" i="25"/>
  <c r="AW23" i="23"/>
  <c r="AW21" i="23"/>
  <c r="AW14" i="23"/>
  <c r="AW15" i="23"/>
  <c r="AW11" i="23"/>
  <c r="AW13" i="23"/>
  <c r="AW22" i="23"/>
  <c r="AW12" i="23"/>
  <c r="AW16" i="23"/>
  <c r="AX7" i="23"/>
  <c r="AW9" i="23"/>
  <c r="AW16" i="22"/>
  <c r="AW15" i="22"/>
  <c r="AW13" i="22"/>
  <c r="AW14" i="22"/>
  <c r="AX7" i="22"/>
  <c r="AW9" i="22"/>
  <c r="AW12" i="22"/>
  <c r="AW11" i="22"/>
  <c r="AW16" i="21"/>
  <c r="AW14" i="21"/>
  <c r="AW13" i="21"/>
  <c r="AW12" i="21"/>
  <c r="AW11" i="21"/>
  <c r="AW15" i="21"/>
  <c r="AW9" i="21"/>
  <c r="AX7" i="21"/>
  <c r="AW19" i="20"/>
  <c r="AW16" i="20"/>
  <c r="AW21" i="20"/>
  <c r="AW20" i="20"/>
  <c r="AW17" i="20"/>
  <c r="AW13" i="20"/>
  <c r="AW18" i="20"/>
  <c r="AW9" i="20"/>
  <c r="AW12" i="20"/>
  <c r="AW11" i="20"/>
  <c r="AX7" i="20"/>
  <c r="AX63" i="18" l="1"/>
  <c r="AX25" i="18"/>
  <c r="AX20" i="18"/>
  <c r="AX30" i="18"/>
  <c r="AX27" i="18"/>
  <c r="AX41" i="18"/>
  <c r="AX29" i="18"/>
  <c r="AX86" i="18"/>
  <c r="AX65" i="18"/>
  <c r="AX52" i="18"/>
  <c r="AY7" i="18"/>
  <c r="AX39" i="18"/>
  <c r="AX57" i="18"/>
  <c r="AX17" i="18"/>
  <c r="AX18" i="18"/>
  <c r="AX55" i="18"/>
  <c r="AX11" i="18"/>
  <c r="AX28" i="18"/>
  <c r="AX62" i="18"/>
  <c r="AX26" i="18"/>
  <c r="AX42" i="18"/>
  <c r="AX19" i="18"/>
  <c r="AX40" i="18"/>
  <c r="AX9" i="18"/>
  <c r="AX21" i="18"/>
  <c r="AX38" i="18"/>
  <c r="AX56" i="18"/>
  <c r="AX13" i="18"/>
  <c r="AX54" i="18"/>
  <c r="AX37" i="18"/>
  <c r="AX64" i="18"/>
  <c r="AX12" i="18"/>
  <c r="AX53" i="18"/>
  <c r="AX16" i="18"/>
  <c r="AX21" i="26"/>
  <c r="AX9" i="26"/>
  <c r="AY7" i="26"/>
  <c r="AX11" i="25"/>
  <c r="AY7" i="25"/>
  <c r="AX9" i="25"/>
  <c r="AX16" i="23"/>
  <c r="AX22" i="23"/>
  <c r="AX21" i="23"/>
  <c r="AX14" i="23"/>
  <c r="AX13" i="23"/>
  <c r="AX23" i="23"/>
  <c r="AX12" i="23"/>
  <c r="AY7" i="23"/>
  <c r="AX9" i="23"/>
  <c r="AX15" i="23"/>
  <c r="AX11" i="23"/>
  <c r="AX16" i="22"/>
  <c r="AX15" i="22"/>
  <c r="AX13" i="22"/>
  <c r="AX12" i="22"/>
  <c r="AX9" i="22"/>
  <c r="AY7" i="22"/>
  <c r="AX11" i="22"/>
  <c r="AX14" i="22"/>
  <c r="AX16" i="21"/>
  <c r="AX15" i="21"/>
  <c r="AY7" i="21"/>
  <c r="AX13" i="21"/>
  <c r="AX12" i="21"/>
  <c r="AX14" i="21"/>
  <c r="AX9" i="21"/>
  <c r="AX11" i="21"/>
  <c r="AY7" i="20"/>
  <c r="AX21" i="20"/>
  <c r="AX13" i="20"/>
  <c r="AX12" i="20"/>
  <c r="AX16" i="20"/>
  <c r="AX17" i="20"/>
  <c r="AX19" i="20"/>
  <c r="AX11" i="20"/>
  <c r="AX20" i="20"/>
  <c r="AX18" i="20"/>
  <c r="AX9" i="20"/>
  <c r="AY27" i="18" l="1"/>
  <c r="AY54" i="18"/>
  <c r="AY52" i="18"/>
  <c r="AZ7" i="18"/>
  <c r="AY37" i="18"/>
  <c r="AY63" i="18"/>
  <c r="AY13" i="18"/>
  <c r="AY56" i="18"/>
  <c r="AY6" i="18"/>
  <c r="AY25" i="18"/>
  <c r="AY26" i="18"/>
  <c r="AY17" i="18"/>
  <c r="AY86" i="18"/>
  <c r="AY55" i="18"/>
  <c r="AY21" i="18"/>
  <c r="AY40" i="18"/>
  <c r="AY9" i="18"/>
  <c r="AY29" i="18"/>
  <c r="AY28" i="18"/>
  <c r="AY38" i="18"/>
  <c r="AY62" i="18"/>
  <c r="AY39" i="18"/>
  <c r="AY30" i="18"/>
  <c r="AY57" i="18"/>
  <c r="AY19" i="18"/>
  <c r="AY42" i="18"/>
  <c r="AY12" i="18"/>
  <c r="AY11" i="18"/>
  <c r="AY18" i="18"/>
  <c r="AY64" i="18"/>
  <c r="AY20" i="18"/>
  <c r="AY41" i="18"/>
  <c r="AY16" i="18"/>
  <c r="AY65" i="18"/>
  <c r="AY53" i="18"/>
  <c r="AY21" i="26"/>
  <c r="AY9" i="26"/>
  <c r="AY6" i="26"/>
  <c r="AZ7" i="26"/>
  <c r="AY11" i="25"/>
  <c r="AY9" i="25"/>
  <c r="AZ7" i="25"/>
  <c r="AY6" i="25"/>
  <c r="AY16" i="23"/>
  <c r="AY23" i="23"/>
  <c r="AY15" i="23"/>
  <c r="AY21" i="23"/>
  <c r="AY14" i="23"/>
  <c r="AY13" i="23"/>
  <c r="AY22" i="23"/>
  <c r="AY12" i="23"/>
  <c r="AY11" i="23"/>
  <c r="AY9" i="23"/>
  <c r="AZ7" i="23"/>
  <c r="AY6" i="23"/>
  <c r="AY15" i="22"/>
  <c r="AY16" i="22"/>
  <c r="AY13" i="22"/>
  <c r="AY12" i="22"/>
  <c r="AY9" i="22"/>
  <c r="AZ7" i="22"/>
  <c r="AY11" i="22"/>
  <c r="AY14" i="22"/>
  <c r="AY6" i="22"/>
  <c r="AY15" i="21"/>
  <c r="AY14" i="21"/>
  <c r="AY9" i="21"/>
  <c r="AY13" i="21"/>
  <c r="AY12" i="21"/>
  <c r="AY16" i="21"/>
  <c r="AY11" i="21"/>
  <c r="AZ7" i="21"/>
  <c r="AY6" i="21"/>
  <c r="AY9" i="20"/>
  <c r="AY21" i="20"/>
  <c r="AY13" i="20"/>
  <c r="AY12" i="20"/>
  <c r="AZ7" i="20"/>
  <c r="AY6" i="20"/>
  <c r="AY11" i="20"/>
  <c r="AY20" i="20"/>
  <c r="AY19" i="20"/>
  <c r="AY18" i="20"/>
  <c r="AY16" i="20"/>
  <c r="AY17" i="20"/>
  <c r="AZ63" i="18" l="1"/>
  <c r="AZ53" i="18"/>
  <c r="AZ27" i="18"/>
  <c r="AZ42" i="18"/>
  <c r="AZ11" i="18"/>
  <c r="AZ12" i="18"/>
  <c r="AZ41" i="18"/>
  <c r="AZ37" i="18"/>
  <c r="AZ38" i="18"/>
  <c r="AZ57" i="18"/>
  <c r="AZ52" i="18"/>
  <c r="AZ55" i="18"/>
  <c r="AZ18" i="18"/>
  <c r="AZ62" i="18"/>
  <c r="AZ28" i="18"/>
  <c r="AZ86" i="18"/>
  <c r="AZ26" i="18"/>
  <c r="AZ21" i="18"/>
  <c r="AZ13" i="18"/>
  <c r="AZ56" i="18"/>
  <c r="AZ25" i="18"/>
  <c r="AZ65" i="18"/>
  <c r="AZ39" i="18"/>
  <c r="AZ64" i="18"/>
  <c r="AZ16" i="18"/>
  <c r="AZ17" i="18"/>
  <c r="AZ30" i="18"/>
  <c r="AZ29" i="18"/>
  <c r="BA7" i="18"/>
  <c r="AZ20" i="18"/>
  <c r="AZ9" i="18"/>
  <c r="AZ40" i="18"/>
  <c r="AZ19" i="18"/>
  <c r="AZ54" i="18"/>
  <c r="AZ21" i="26"/>
  <c r="AZ9" i="26"/>
  <c r="BA7" i="26"/>
  <c r="AZ11" i="25"/>
  <c r="AZ9" i="25"/>
  <c r="BA7" i="25"/>
  <c r="AZ23" i="23"/>
  <c r="AZ15" i="23"/>
  <c r="AZ22" i="23"/>
  <c r="AZ14" i="23"/>
  <c r="AZ13" i="23"/>
  <c r="AZ12" i="23"/>
  <c r="AZ21" i="23"/>
  <c r="AZ11" i="23"/>
  <c r="AZ9" i="23"/>
  <c r="AZ16" i="23"/>
  <c r="BA7" i="23"/>
  <c r="AZ16" i="22"/>
  <c r="AZ15" i="22"/>
  <c r="AZ12" i="22"/>
  <c r="AZ11" i="22"/>
  <c r="AZ13" i="22"/>
  <c r="BA7" i="22"/>
  <c r="AZ14" i="22"/>
  <c r="AZ9" i="22"/>
  <c r="AZ14" i="21"/>
  <c r="AZ13" i="21"/>
  <c r="AZ12" i="21"/>
  <c r="AZ16" i="21"/>
  <c r="AZ11" i="21"/>
  <c r="AZ9" i="21"/>
  <c r="AZ15" i="21"/>
  <c r="BA7" i="21"/>
  <c r="AZ21" i="20"/>
  <c r="AZ13" i="20"/>
  <c r="AZ12" i="20"/>
  <c r="BA7" i="20"/>
  <c r="AZ19" i="20"/>
  <c r="AZ11" i="20"/>
  <c r="AZ9" i="20"/>
  <c r="AZ18" i="20"/>
  <c r="AZ20" i="20"/>
  <c r="AZ16" i="20"/>
  <c r="AZ17" i="20"/>
  <c r="BA40" i="18" l="1"/>
  <c r="BA13" i="18"/>
  <c r="BA21" i="18"/>
  <c r="BA41" i="18"/>
  <c r="BA26" i="18"/>
  <c r="BA86" i="18"/>
  <c r="BA9" i="18"/>
  <c r="BA52" i="18"/>
  <c r="BB7" i="18"/>
  <c r="BA17" i="18"/>
  <c r="BA19" i="18"/>
  <c r="BA55" i="18"/>
  <c r="BA16" i="18"/>
  <c r="BA56" i="18"/>
  <c r="BA18" i="18"/>
  <c r="BA38" i="18"/>
  <c r="BA42" i="18"/>
  <c r="BA29" i="18"/>
  <c r="BA30" i="18"/>
  <c r="BA39" i="18"/>
  <c r="BA57" i="18"/>
  <c r="BA27" i="18"/>
  <c r="BA64" i="18"/>
  <c r="BA62" i="18"/>
  <c r="BA12" i="18"/>
  <c r="BA25" i="18"/>
  <c r="BA20" i="18"/>
  <c r="BA28" i="18"/>
  <c r="BA53" i="18"/>
  <c r="BA37" i="18"/>
  <c r="BA11" i="18"/>
  <c r="BA54" i="18"/>
  <c r="BA65" i="18"/>
  <c r="BA63" i="18"/>
  <c r="BA21" i="26"/>
  <c r="BA9" i="26"/>
  <c r="BB7" i="26"/>
  <c r="BA11" i="25"/>
  <c r="BB7" i="25"/>
  <c r="BA9" i="25"/>
  <c r="BA22" i="23"/>
  <c r="BA14" i="23"/>
  <c r="BA21" i="23"/>
  <c r="BA12" i="23"/>
  <c r="BA16" i="23"/>
  <c r="BA13" i="23"/>
  <c r="BA11" i="23"/>
  <c r="BA15" i="23"/>
  <c r="BA23" i="23"/>
  <c r="BA9" i="23"/>
  <c r="BB7" i="23"/>
  <c r="BA16" i="22"/>
  <c r="BA15" i="22"/>
  <c r="BA14" i="22"/>
  <c r="BA11" i="22"/>
  <c r="BA12" i="22"/>
  <c r="BA9" i="22"/>
  <c r="BA13" i="22"/>
  <c r="BB7" i="22"/>
  <c r="BA13" i="21"/>
  <c r="BA16" i="21"/>
  <c r="BA11" i="21"/>
  <c r="BA12" i="21"/>
  <c r="BA14" i="21"/>
  <c r="BA9" i="21"/>
  <c r="BB7" i="21"/>
  <c r="BA15" i="21"/>
  <c r="BA21" i="20"/>
  <c r="BA12" i="20"/>
  <c r="BB7" i="20"/>
  <c r="BA17" i="20"/>
  <c r="BA11" i="20"/>
  <c r="BA9" i="20"/>
  <c r="BA19" i="20"/>
  <c r="BA18" i="20"/>
  <c r="BA20" i="20"/>
  <c r="BA13" i="20"/>
  <c r="BA16" i="20"/>
  <c r="BB17" i="18" l="1"/>
  <c r="BB16" i="18"/>
  <c r="BB54" i="18"/>
  <c r="BC7" i="18"/>
  <c r="BB21" i="18"/>
  <c r="BB27" i="18"/>
  <c r="BB62" i="18"/>
  <c r="BB29" i="18"/>
  <c r="BB57" i="18"/>
  <c r="BB64" i="18"/>
  <c r="BB39" i="18"/>
  <c r="BB30" i="18"/>
  <c r="BB28" i="18"/>
  <c r="BB18" i="18"/>
  <c r="BB37" i="18"/>
  <c r="BB63" i="18"/>
  <c r="BB12" i="18"/>
  <c r="BB38" i="18"/>
  <c r="BB65" i="18"/>
  <c r="BB56" i="18"/>
  <c r="BB55" i="18"/>
  <c r="BB9" i="18"/>
  <c r="BB26" i="18"/>
  <c r="BB42" i="18"/>
  <c r="BB86" i="18"/>
  <c r="BB53" i="18"/>
  <c r="BB25" i="18"/>
  <c r="BB20" i="18"/>
  <c r="BB40" i="18"/>
  <c r="BB41" i="18"/>
  <c r="BB52" i="18"/>
  <c r="BB11" i="18"/>
  <c r="BB19" i="18"/>
  <c r="BB13" i="18"/>
  <c r="BB21" i="26"/>
  <c r="BB9" i="26"/>
  <c r="BC7" i="26"/>
  <c r="BB11" i="25"/>
  <c r="BB9" i="25"/>
  <c r="BC7" i="25"/>
  <c r="BB21" i="23"/>
  <c r="BB13" i="23"/>
  <c r="BB12" i="23"/>
  <c r="BB16" i="23"/>
  <c r="BB22" i="23"/>
  <c r="BB11" i="23"/>
  <c r="BB14" i="23"/>
  <c r="BB15" i="23"/>
  <c r="BB23" i="23"/>
  <c r="BB9" i="23"/>
  <c r="BC7" i="23"/>
  <c r="BB14" i="22"/>
  <c r="BB15" i="22"/>
  <c r="BB13" i="22"/>
  <c r="BB12" i="22"/>
  <c r="BB11" i="22"/>
  <c r="BB16" i="22"/>
  <c r="BB9" i="22"/>
  <c r="BC7" i="22"/>
  <c r="BB12" i="21"/>
  <c r="BB13" i="21"/>
  <c r="BB11" i="21"/>
  <c r="BB15" i="21"/>
  <c r="BB16" i="21"/>
  <c r="BC7" i="21"/>
  <c r="BB14" i="21"/>
  <c r="BB9" i="21"/>
  <c r="BB21" i="20"/>
  <c r="BB20" i="20"/>
  <c r="BB11" i="20"/>
  <c r="BB9" i="20"/>
  <c r="BB19" i="20"/>
  <c r="BB18" i="20"/>
  <c r="BB17" i="20"/>
  <c r="BB16" i="20"/>
  <c r="BB12" i="20"/>
  <c r="BC7" i="20"/>
  <c r="BB13" i="20"/>
  <c r="BC55" i="18" l="1"/>
  <c r="BC18" i="18"/>
  <c r="BC54" i="18"/>
  <c r="BC52" i="18"/>
  <c r="BC25" i="18"/>
  <c r="BC64" i="18"/>
  <c r="BC20" i="18"/>
  <c r="BC9" i="18"/>
  <c r="BC86" i="18"/>
  <c r="BC37" i="18"/>
  <c r="BC30" i="18"/>
  <c r="BC13" i="18"/>
  <c r="BC38" i="18"/>
  <c r="BC53" i="18"/>
  <c r="BC57" i="18"/>
  <c r="BC42" i="18"/>
  <c r="BC62" i="18"/>
  <c r="BC40" i="18"/>
  <c r="BC65" i="18"/>
  <c r="BC26" i="18"/>
  <c r="BC16" i="18"/>
  <c r="BC56" i="18"/>
  <c r="BD7" i="18"/>
  <c r="BC12" i="18"/>
  <c r="BC28" i="18"/>
  <c r="BC21" i="18"/>
  <c r="BC11" i="18"/>
  <c r="BC17" i="18"/>
  <c r="BC29" i="18"/>
  <c r="BC41" i="18"/>
  <c r="BC63" i="18"/>
  <c r="BC19" i="18"/>
  <c r="BC27" i="18"/>
  <c r="BC39" i="18"/>
  <c r="BC21" i="26"/>
  <c r="BD7" i="26"/>
  <c r="BC9" i="26"/>
  <c r="BC11" i="25"/>
  <c r="BD7" i="25"/>
  <c r="BC9" i="25"/>
  <c r="BC12" i="23"/>
  <c r="BC23" i="23"/>
  <c r="BC16" i="23"/>
  <c r="BC22" i="23"/>
  <c r="BC11" i="23"/>
  <c r="BC15" i="23"/>
  <c r="BC21" i="23"/>
  <c r="BC14" i="23"/>
  <c r="BC13" i="23"/>
  <c r="BC9" i="23"/>
  <c r="BD7" i="23"/>
  <c r="BC13" i="22"/>
  <c r="BC14" i="22"/>
  <c r="BC15" i="22"/>
  <c r="BC11" i="22"/>
  <c r="BC16" i="22"/>
  <c r="BC9" i="22"/>
  <c r="BD7" i="22"/>
  <c r="BC12" i="22"/>
  <c r="BC11" i="21"/>
  <c r="BC15" i="21"/>
  <c r="BC13" i="21"/>
  <c r="BC9" i="21"/>
  <c r="BC14" i="21"/>
  <c r="BD7" i="21"/>
  <c r="BC16" i="21"/>
  <c r="BC12" i="21"/>
  <c r="BC21" i="20"/>
  <c r="BC20" i="20"/>
  <c r="BC19" i="20"/>
  <c r="BC18" i="20"/>
  <c r="BC17" i="20"/>
  <c r="BC16" i="20"/>
  <c r="BC11" i="20"/>
  <c r="BC9" i="20"/>
  <c r="BD7" i="20"/>
  <c r="BC12" i="20"/>
  <c r="BC13" i="20"/>
  <c r="BD11" i="18" l="1"/>
  <c r="BD42" i="18"/>
  <c r="BD28" i="18"/>
  <c r="BD53" i="18"/>
  <c r="BD21" i="18"/>
  <c r="BD18" i="18"/>
  <c r="BD29" i="18"/>
  <c r="BD40" i="18"/>
  <c r="BD16" i="18"/>
  <c r="BD39" i="18"/>
  <c r="BD38" i="18"/>
  <c r="BD57" i="18"/>
  <c r="BD64" i="18"/>
  <c r="BD41" i="18"/>
  <c r="BD65" i="18"/>
  <c r="BD25" i="18"/>
  <c r="BD30" i="18"/>
  <c r="BD12" i="18"/>
  <c r="BD20" i="18"/>
  <c r="BD17" i="18"/>
  <c r="BD37" i="18"/>
  <c r="BD19" i="18"/>
  <c r="BD63" i="18"/>
  <c r="BD54" i="18"/>
  <c r="BE7" i="18"/>
  <c r="BD13" i="18"/>
  <c r="BD52" i="18"/>
  <c r="BD9" i="18"/>
  <c r="BD62" i="18"/>
  <c r="BD86" i="18"/>
  <c r="BD56" i="18"/>
  <c r="BD55" i="18"/>
  <c r="BD27" i="18"/>
  <c r="BD26" i="18"/>
  <c r="BD21" i="26"/>
  <c r="BD9" i="26"/>
  <c r="BE7" i="26"/>
  <c r="BD11" i="25"/>
  <c r="BE7" i="25"/>
  <c r="BD9" i="25"/>
  <c r="BD11" i="23"/>
  <c r="BD22" i="23"/>
  <c r="BD15" i="23"/>
  <c r="BD16" i="23"/>
  <c r="BD12" i="23"/>
  <c r="BD23" i="23"/>
  <c r="BD13" i="23"/>
  <c r="BD21" i="23"/>
  <c r="BD14" i="23"/>
  <c r="BD9" i="23"/>
  <c r="BE7" i="23"/>
  <c r="BD16" i="22"/>
  <c r="BD14" i="22"/>
  <c r="BD9" i="22"/>
  <c r="BD15" i="22"/>
  <c r="BD11" i="22"/>
  <c r="BD13" i="22"/>
  <c r="BD12" i="22"/>
  <c r="BE7" i="22"/>
  <c r="BD15" i="21"/>
  <c r="BD11" i="21"/>
  <c r="BD14" i="21"/>
  <c r="BD9" i="21"/>
  <c r="BE7" i="21"/>
  <c r="BD16" i="21"/>
  <c r="BD12" i="21"/>
  <c r="BD13" i="21"/>
  <c r="BD20" i="20"/>
  <c r="BD17" i="20"/>
  <c r="BD16" i="20"/>
  <c r="BD21" i="20"/>
  <c r="BD19" i="20"/>
  <c r="BD18" i="20"/>
  <c r="BD12" i="20"/>
  <c r="BD13" i="20"/>
  <c r="BD9" i="20"/>
  <c r="BD11" i="20"/>
  <c r="BE7" i="20"/>
  <c r="BE64" i="18" l="1"/>
  <c r="BE39" i="18"/>
  <c r="BE12" i="18"/>
  <c r="BE30" i="18"/>
  <c r="BE63" i="18"/>
  <c r="BE86" i="18"/>
  <c r="BE26" i="18"/>
  <c r="BE52" i="18"/>
  <c r="BE20" i="18"/>
  <c r="BE55" i="18"/>
  <c r="BE21" i="18"/>
  <c r="BE62" i="18"/>
  <c r="BF7" i="18"/>
  <c r="BE13" i="18"/>
  <c r="BE65" i="18"/>
  <c r="BE27" i="18"/>
  <c r="BE40" i="18"/>
  <c r="BE54" i="18"/>
  <c r="BE57" i="18"/>
  <c r="BE53" i="18"/>
  <c r="BE56" i="18"/>
  <c r="BE18" i="18"/>
  <c r="BE41" i="18"/>
  <c r="BE19" i="18"/>
  <c r="BE17" i="18"/>
  <c r="BE29" i="18"/>
  <c r="BE37" i="18"/>
  <c r="BE38" i="18"/>
  <c r="BE9" i="18"/>
  <c r="BE16" i="18"/>
  <c r="BE42" i="18"/>
  <c r="BE28" i="18"/>
  <c r="BE25" i="18"/>
  <c r="BE11" i="18"/>
  <c r="BE21" i="26"/>
  <c r="BE9" i="26"/>
  <c r="BF7" i="26"/>
  <c r="BE11" i="25"/>
  <c r="BE9" i="25"/>
  <c r="BF7" i="25"/>
  <c r="BE23" i="23"/>
  <c r="BE21" i="23"/>
  <c r="BE22" i="23"/>
  <c r="BE11" i="23"/>
  <c r="BE15" i="23"/>
  <c r="BE12" i="23"/>
  <c r="BE16" i="23"/>
  <c r="BF7" i="23"/>
  <c r="BE13" i="23"/>
  <c r="BE14" i="23"/>
  <c r="BE9" i="23"/>
  <c r="BE14" i="22"/>
  <c r="BE16" i="22"/>
  <c r="BF7" i="22"/>
  <c r="BE13" i="22"/>
  <c r="BE12" i="22"/>
  <c r="BE9" i="22"/>
  <c r="BE15" i="22"/>
  <c r="BE11" i="22"/>
  <c r="BE16" i="21"/>
  <c r="BE14" i="21"/>
  <c r="BE15" i="21"/>
  <c r="BE9" i="21"/>
  <c r="BF7" i="21"/>
  <c r="BE12" i="21"/>
  <c r="BE13" i="21"/>
  <c r="BE11" i="21"/>
  <c r="BE19" i="20"/>
  <c r="BE16" i="20"/>
  <c r="BE13" i="20"/>
  <c r="BE20" i="20"/>
  <c r="BE17" i="20"/>
  <c r="BE11" i="20"/>
  <c r="BE18" i="20"/>
  <c r="BE21" i="20"/>
  <c r="BF7" i="20"/>
  <c r="BE9" i="20"/>
  <c r="BE12" i="20"/>
  <c r="BF54" i="18" l="1"/>
  <c r="BF65" i="18"/>
  <c r="BF39" i="18"/>
  <c r="BF30" i="18"/>
  <c r="BG7" i="18"/>
  <c r="BF57" i="18"/>
  <c r="BF37" i="18"/>
  <c r="BF42" i="18"/>
  <c r="BF19" i="18"/>
  <c r="BF56" i="18"/>
  <c r="BF12" i="18"/>
  <c r="BF62" i="18"/>
  <c r="BF18" i="18"/>
  <c r="BF52" i="18"/>
  <c r="BF21" i="18"/>
  <c r="BF38" i="18"/>
  <c r="BF29" i="18"/>
  <c r="BF17" i="18"/>
  <c r="BF20" i="18"/>
  <c r="BF63" i="18"/>
  <c r="BF6" i="18"/>
  <c r="BF64" i="18"/>
  <c r="BF25" i="18"/>
  <c r="BF16" i="18"/>
  <c r="BF53" i="18"/>
  <c r="BF28" i="18"/>
  <c r="BF86" i="18"/>
  <c r="BF9" i="18"/>
  <c r="BF26" i="18"/>
  <c r="BF11" i="18"/>
  <c r="BF27" i="18"/>
  <c r="BF41" i="18"/>
  <c r="BF13" i="18"/>
  <c r="BF55" i="18"/>
  <c r="BF40" i="18"/>
  <c r="BF21" i="26"/>
  <c r="BF6" i="26"/>
  <c r="BF9" i="26"/>
  <c r="BG7" i="26"/>
  <c r="BF11" i="25"/>
  <c r="BG7" i="25"/>
  <c r="BF9" i="25"/>
  <c r="BF6" i="25"/>
  <c r="BF16" i="23"/>
  <c r="BF22" i="23"/>
  <c r="BF15" i="23"/>
  <c r="BF11" i="23"/>
  <c r="BF23" i="23"/>
  <c r="BF13" i="23"/>
  <c r="BG7" i="23"/>
  <c r="BF9" i="23"/>
  <c r="BF14" i="23"/>
  <c r="BF21" i="23"/>
  <c r="BF12" i="23"/>
  <c r="BF6" i="23"/>
  <c r="BF14" i="22"/>
  <c r="BF16" i="22"/>
  <c r="BF13" i="22"/>
  <c r="BF12" i="22"/>
  <c r="BF9" i="22"/>
  <c r="BG7" i="22"/>
  <c r="BF6" i="22"/>
  <c r="BF15" i="22"/>
  <c r="BF11" i="22"/>
  <c r="BF16" i="21"/>
  <c r="BF15" i="21"/>
  <c r="BG7" i="21"/>
  <c r="BF14" i="21"/>
  <c r="BF6" i="21"/>
  <c r="BF13" i="21"/>
  <c r="BF11" i="21"/>
  <c r="BF9" i="21"/>
  <c r="BF12" i="21"/>
  <c r="BF12" i="20"/>
  <c r="BF20" i="20"/>
  <c r="BF13" i="20"/>
  <c r="BF16" i="20"/>
  <c r="BG7" i="20"/>
  <c r="BF21" i="20"/>
  <c r="BF19" i="20"/>
  <c r="BF18" i="20"/>
  <c r="BF6" i="20"/>
  <c r="BF9" i="20"/>
  <c r="BF17" i="20"/>
  <c r="BF11" i="20"/>
  <c r="BG57" i="18" l="1"/>
  <c r="BG56" i="18"/>
  <c r="BG25" i="18"/>
  <c r="BG55" i="18"/>
  <c r="BG16" i="18"/>
  <c r="BG19" i="18"/>
  <c r="BG21" i="18"/>
  <c r="BG11" i="18"/>
  <c r="BG41" i="18"/>
  <c r="BG13" i="18"/>
  <c r="BG64" i="18"/>
  <c r="BG63" i="18"/>
  <c r="BG9" i="18"/>
  <c r="BG29" i="18"/>
  <c r="BG53" i="18"/>
  <c r="BG17" i="18"/>
  <c r="BG42" i="18"/>
  <c r="BG86" i="18"/>
  <c r="BG20" i="18"/>
  <c r="BG40" i="18"/>
  <c r="BG30" i="18"/>
  <c r="BG18" i="18"/>
  <c r="BH7" i="18"/>
  <c r="BG65" i="18"/>
  <c r="BG54" i="18"/>
  <c r="BG12" i="18"/>
  <c r="BG37" i="18"/>
  <c r="BG26" i="18"/>
  <c r="BG28" i="18"/>
  <c r="BG52" i="18"/>
  <c r="BG27" i="18"/>
  <c r="BG62" i="18"/>
  <c r="BG38" i="18"/>
  <c r="BG39" i="18"/>
  <c r="BG21" i="26"/>
  <c r="BH7" i="26"/>
  <c r="BG9" i="26"/>
  <c r="BG11" i="25"/>
  <c r="BG9" i="25"/>
  <c r="BH7" i="25"/>
  <c r="BG16" i="23"/>
  <c r="BG23" i="23"/>
  <c r="BG15" i="23"/>
  <c r="BG21" i="23"/>
  <c r="BG14" i="23"/>
  <c r="BG13" i="23"/>
  <c r="BG22" i="23"/>
  <c r="BG11" i="23"/>
  <c r="BG9" i="23"/>
  <c r="BG12" i="23"/>
  <c r="BH7" i="23"/>
  <c r="BG16" i="22"/>
  <c r="BG13" i="22"/>
  <c r="BG12" i="22"/>
  <c r="BG15" i="22"/>
  <c r="BG11" i="22"/>
  <c r="BG9" i="22"/>
  <c r="BH7" i="22"/>
  <c r="BG14" i="22"/>
  <c r="BG15" i="21"/>
  <c r="BG14" i="21"/>
  <c r="BG9" i="21"/>
  <c r="BG12" i="21"/>
  <c r="BG13" i="21"/>
  <c r="BG16" i="21"/>
  <c r="BG11" i="21"/>
  <c r="BH7" i="21"/>
  <c r="BG20" i="20"/>
  <c r="BG21" i="20"/>
  <c r="BG13" i="20"/>
  <c r="BG12" i="20"/>
  <c r="BH7" i="20"/>
  <c r="BG11" i="20"/>
  <c r="BG9" i="20"/>
  <c r="BG17" i="20"/>
  <c r="BG18" i="20"/>
  <c r="BG19" i="20"/>
  <c r="BG16" i="20"/>
  <c r="BH54" i="18" l="1"/>
  <c r="BH65" i="18"/>
  <c r="BH39" i="18"/>
  <c r="BH53" i="18"/>
  <c r="BH21" i="18"/>
  <c r="BH13" i="18"/>
  <c r="BH30" i="18"/>
  <c r="BH9" i="18"/>
  <c r="BH62" i="18"/>
  <c r="BH12" i="18"/>
  <c r="BH26" i="18"/>
  <c r="BH27" i="18"/>
  <c r="BH16" i="18"/>
  <c r="BH86" i="18"/>
  <c r="BH29" i="18"/>
  <c r="BH57" i="18"/>
  <c r="BH38" i="18"/>
  <c r="BH37" i="18"/>
  <c r="BH25" i="18"/>
  <c r="BH63" i="18"/>
  <c r="BH20" i="18"/>
  <c r="BI7" i="18"/>
  <c r="BH52" i="18"/>
  <c r="BH19" i="18"/>
  <c r="BH41" i="18"/>
  <c r="BH40" i="18"/>
  <c r="BH18" i="18"/>
  <c r="BH64" i="18"/>
  <c r="BH28" i="18"/>
  <c r="BH42" i="18"/>
  <c r="BH17" i="18"/>
  <c r="BH56" i="18"/>
  <c r="BH11" i="18"/>
  <c r="BH55" i="18"/>
  <c r="BH21" i="26"/>
  <c r="BI7" i="26"/>
  <c r="BH9" i="26"/>
  <c r="BH11" i="25"/>
  <c r="BH9" i="25"/>
  <c r="BI7" i="25"/>
  <c r="BH23" i="23"/>
  <c r="BH15" i="23"/>
  <c r="BH22" i="23"/>
  <c r="BH14" i="23"/>
  <c r="BH13" i="23"/>
  <c r="BH16" i="23"/>
  <c r="BH9" i="23"/>
  <c r="BH11" i="23"/>
  <c r="BH21" i="23"/>
  <c r="BH12" i="23"/>
  <c r="BI7" i="23"/>
  <c r="BH15" i="22"/>
  <c r="BH16" i="22"/>
  <c r="BH13" i="22"/>
  <c r="BH12" i="22"/>
  <c r="BH14" i="22"/>
  <c r="BH11" i="22"/>
  <c r="BH9" i="22"/>
  <c r="BI7" i="22"/>
  <c r="BH14" i="21"/>
  <c r="BH13" i="21"/>
  <c r="BH12" i="21"/>
  <c r="BH15" i="21"/>
  <c r="BI7" i="21"/>
  <c r="BH9" i="21"/>
  <c r="BH16" i="21"/>
  <c r="BH11" i="21"/>
  <c r="BH13" i="20"/>
  <c r="BI7" i="20"/>
  <c r="BH12" i="20"/>
  <c r="BH21" i="20"/>
  <c r="BH18" i="20"/>
  <c r="BH11" i="20"/>
  <c r="BH9" i="20"/>
  <c r="BH20" i="20"/>
  <c r="BH17" i="20"/>
  <c r="BH19" i="20"/>
  <c r="BH16" i="20"/>
  <c r="BI53" i="18" l="1"/>
  <c r="BI42" i="18"/>
  <c r="BI16" i="18"/>
  <c r="BI40" i="18"/>
  <c r="BI25" i="18"/>
  <c r="BI26" i="18"/>
  <c r="BI38" i="18"/>
  <c r="BI19" i="18"/>
  <c r="BI65" i="18"/>
  <c r="BI56" i="18"/>
  <c r="BI13" i="18"/>
  <c r="BI37" i="18"/>
  <c r="BI57" i="18"/>
  <c r="BI62" i="18"/>
  <c r="BI29" i="18"/>
  <c r="BI52" i="18"/>
  <c r="BI86" i="18"/>
  <c r="BI55" i="18"/>
  <c r="BI11" i="18"/>
  <c r="BI54" i="18"/>
  <c r="BJ7" i="18"/>
  <c r="BI27" i="18"/>
  <c r="BI63" i="18"/>
  <c r="BI20" i="18"/>
  <c r="BI28" i="18"/>
  <c r="BI21" i="18"/>
  <c r="BI12" i="18"/>
  <c r="BI18" i="18"/>
  <c r="BI64" i="18"/>
  <c r="BI9" i="18"/>
  <c r="BI39" i="18"/>
  <c r="BI41" i="18"/>
  <c r="BI30" i="18"/>
  <c r="BI17" i="18"/>
  <c r="BI21" i="26"/>
  <c r="BI9" i="26"/>
  <c r="BJ7" i="26"/>
  <c r="BI11" i="25"/>
  <c r="BJ7" i="25"/>
  <c r="BI9" i="25"/>
  <c r="BI22" i="23"/>
  <c r="BI14" i="23"/>
  <c r="BI21" i="23"/>
  <c r="BI13" i="23"/>
  <c r="BI23" i="23"/>
  <c r="BI12" i="23"/>
  <c r="BI15" i="23"/>
  <c r="BI16" i="23"/>
  <c r="BI11" i="23"/>
  <c r="BI9" i="23"/>
  <c r="BJ7" i="23"/>
  <c r="BI15" i="22"/>
  <c r="BI16" i="22"/>
  <c r="BI14" i="22"/>
  <c r="BI13" i="22"/>
  <c r="BI12" i="22"/>
  <c r="BI11" i="22"/>
  <c r="BI9" i="22"/>
  <c r="BJ7" i="22"/>
  <c r="BI13" i="21"/>
  <c r="BI14" i="21"/>
  <c r="BI12" i="21"/>
  <c r="BI16" i="21"/>
  <c r="BI11" i="21"/>
  <c r="BJ7" i="21"/>
  <c r="BI15" i="21"/>
  <c r="BI9" i="21"/>
  <c r="BI21" i="20"/>
  <c r="BI12" i="20"/>
  <c r="BJ7" i="20"/>
  <c r="BI19" i="20"/>
  <c r="BI11" i="20"/>
  <c r="BI9" i="20"/>
  <c r="BI17" i="20"/>
  <c r="BI18" i="20"/>
  <c r="BI13" i="20"/>
  <c r="BI16" i="20"/>
  <c r="BI20" i="20"/>
  <c r="BJ30" i="18" l="1"/>
  <c r="BJ42" i="18"/>
  <c r="BJ20" i="18"/>
  <c r="BK7" i="18"/>
  <c r="BJ37" i="18"/>
  <c r="BJ26" i="18"/>
  <c r="BJ57" i="18"/>
  <c r="BJ38" i="18"/>
  <c r="BJ25" i="18"/>
  <c r="BJ21" i="18"/>
  <c r="BJ56" i="18"/>
  <c r="BJ18" i="18"/>
  <c r="BJ17" i="18"/>
  <c r="BJ63" i="18"/>
  <c r="BJ53" i="18"/>
  <c r="BJ28" i="18"/>
  <c r="BJ62" i="18"/>
  <c r="BJ40" i="18"/>
  <c r="BJ55" i="18"/>
  <c r="BJ86" i="18"/>
  <c r="BJ65" i="18"/>
  <c r="BJ52" i="18"/>
  <c r="BJ11" i="18"/>
  <c r="BJ19" i="18"/>
  <c r="BJ16" i="18"/>
  <c r="BJ41" i="18"/>
  <c r="BJ12" i="18"/>
  <c r="BJ54" i="18"/>
  <c r="BJ13" i="18"/>
  <c r="BJ29" i="18"/>
  <c r="BJ9" i="18"/>
  <c r="BJ39" i="18"/>
  <c r="BJ64" i="18"/>
  <c r="BJ27" i="18"/>
  <c r="BJ21" i="26"/>
  <c r="BJ9" i="26"/>
  <c r="BK7" i="26"/>
  <c r="BJ11" i="25"/>
  <c r="BJ9" i="25"/>
  <c r="BK7" i="25"/>
  <c r="BJ21" i="23"/>
  <c r="BJ13" i="23"/>
  <c r="BJ23" i="23"/>
  <c r="BJ14" i="23"/>
  <c r="BJ12" i="23"/>
  <c r="BJ16" i="23"/>
  <c r="BJ22" i="23"/>
  <c r="BJ15" i="23"/>
  <c r="BJ11" i="23"/>
  <c r="BK7" i="23"/>
  <c r="BJ9" i="23"/>
  <c r="BJ16" i="22"/>
  <c r="BJ14" i="22"/>
  <c r="BJ13" i="22"/>
  <c r="BJ15" i="22"/>
  <c r="BJ12" i="22"/>
  <c r="BJ11" i="22"/>
  <c r="BJ9" i="22"/>
  <c r="BK7" i="22"/>
  <c r="BJ12" i="21"/>
  <c r="BJ16" i="21"/>
  <c r="BJ11" i="21"/>
  <c r="BJ13" i="21"/>
  <c r="BJ14" i="21"/>
  <c r="BJ15" i="21"/>
  <c r="BJ9" i="21"/>
  <c r="BK7" i="21"/>
  <c r="BJ21" i="20"/>
  <c r="BJ20" i="20"/>
  <c r="BJ11" i="20"/>
  <c r="BJ9" i="20"/>
  <c r="BJ16" i="20"/>
  <c r="BJ18" i="20"/>
  <c r="BJ19" i="20"/>
  <c r="BJ17" i="20"/>
  <c r="BJ12" i="20"/>
  <c r="BK7" i="20"/>
  <c r="BJ13" i="20"/>
  <c r="BK40" i="18" l="1"/>
  <c r="BK62" i="18"/>
  <c r="BK29" i="18"/>
  <c r="BK25" i="18"/>
  <c r="BK55" i="18"/>
  <c r="BK13" i="18"/>
  <c r="BK38" i="18"/>
  <c r="BK56" i="18"/>
  <c r="BK86" i="18"/>
  <c r="BK27" i="18"/>
  <c r="BK41" i="18"/>
  <c r="BK65" i="18"/>
  <c r="BK12" i="18"/>
  <c r="BK16" i="18"/>
  <c r="BK42" i="18"/>
  <c r="BK64" i="18"/>
  <c r="BK39" i="18"/>
  <c r="BK17" i="18"/>
  <c r="BK54" i="18"/>
  <c r="BK30" i="18"/>
  <c r="BK37" i="18"/>
  <c r="BL7" i="18"/>
  <c r="BK26" i="18"/>
  <c r="BK53" i="18"/>
  <c r="BK57" i="18"/>
  <c r="BK20" i="18"/>
  <c r="BK11" i="18"/>
  <c r="BK63" i="18"/>
  <c r="BK9" i="18"/>
  <c r="BK52" i="18"/>
  <c r="BK18" i="18"/>
  <c r="BK28" i="18"/>
  <c r="BK19" i="18"/>
  <c r="BK21" i="18"/>
  <c r="BK21" i="26"/>
  <c r="BL7" i="26"/>
  <c r="BK9" i="26"/>
  <c r="BK11" i="25"/>
  <c r="BK9" i="25"/>
  <c r="BL7" i="25"/>
  <c r="BK12" i="23"/>
  <c r="BK23" i="23"/>
  <c r="BK14" i="23"/>
  <c r="BK21" i="23"/>
  <c r="BK16" i="23"/>
  <c r="BK11" i="23"/>
  <c r="BK13" i="23"/>
  <c r="BK15" i="23"/>
  <c r="BK22" i="23"/>
  <c r="BL7" i="23"/>
  <c r="BK9" i="23"/>
  <c r="BK13" i="22"/>
  <c r="BK16" i="22"/>
  <c r="BK15" i="22"/>
  <c r="BK11" i="22"/>
  <c r="BL7" i="22"/>
  <c r="BK14" i="22"/>
  <c r="BK12" i="22"/>
  <c r="BK9" i="22"/>
  <c r="BK11" i="21"/>
  <c r="BK16" i="21"/>
  <c r="BK13" i="21"/>
  <c r="BK12" i="21"/>
  <c r="BK15" i="21"/>
  <c r="BK9" i="21"/>
  <c r="BL7" i="21"/>
  <c r="BK14" i="21"/>
  <c r="BK21" i="20"/>
  <c r="BK20" i="20"/>
  <c r="BK18" i="20"/>
  <c r="BK19" i="20"/>
  <c r="BK17" i="20"/>
  <c r="BK16" i="20"/>
  <c r="BK11" i="20"/>
  <c r="BK9" i="20"/>
  <c r="BL7" i="20"/>
  <c r="BK13" i="20"/>
  <c r="BK12" i="20"/>
  <c r="BL55" i="18" l="1"/>
  <c r="BL18" i="18"/>
  <c r="BL26" i="18"/>
  <c r="BL56" i="18"/>
  <c r="BL37" i="18"/>
  <c r="BL13" i="18"/>
  <c r="BL54" i="18"/>
  <c r="BL40" i="18"/>
  <c r="BL39" i="18"/>
  <c r="BL53" i="18"/>
  <c r="BL19" i="18"/>
  <c r="BL30" i="18"/>
  <c r="BL17" i="18"/>
  <c r="BL27" i="18"/>
  <c r="BL62" i="18"/>
  <c r="BL41" i="18"/>
  <c r="BL9" i="18"/>
  <c r="BL64" i="18"/>
  <c r="BL29" i="18"/>
  <c r="BL52" i="18"/>
  <c r="BL11" i="18"/>
  <c r="BL20" i="18"/>
  <c r="BL25" i="18"/>
  <c r="BL28" i="18"/>
  <c r="BL21" i="18"/>
  <c r="BL63" i="18"/>
  <c r="BL65" i="18"/>
  <c r="BL42" i="18"/>
  <c r="BL86" i="18"/>
  <c r="BL12" i="18"/>
  <c r="BL57" i="18"/>
  <c r="BL38" i="18"/>
  <c r="BL16" i="18"/>
  <c r="BL21" i="26"/>
  <c r="BL9" i="26"/>
  <c r="BL11" i="25"/>
  <c r="BL9" i="25"/>
  <c r="BL11" i="23"/>
  <c r="BL22" i="23"/>
  <c r="BL23" i="23"/>
  <c r="BL12" i="23"/>
  <c r="BL21" i="23"/>
  <c r="BL16" i="23"/>
  <c r="BL14" i="23"/>
  <c r="BL13" i="23"/>
  <c r="BL15" i="23"/>
  <c r="BL9" i="23"/>
  <c r="BL16" i="22"/>
  <c r="BL15" i="22"/>
  <c r="BL13" i="22"/>
  <c r="BL14" i="22"/>
  <c r="BL11" i="22"/>
  <c r="BL9" i="22"/>
  <c r="BL12" i="22"/>
  <c r="BL13" i="21"/>
  <c r="BL11" i="21"/>
  <c r="BL15" i="21"/>
  <c r="BL16" i="21"/>
  <c r="BL9" i="21"/>
  <c r="BL12" i="21"/>
  <c r="BL14" i="21"/>
  <c r="BL20" i="20"/>
  <c r="BL19" i="20"/>
  <c r="BL17" i="20"/>
  <c r="BL16" i="20"/>
  <c r="BL21" i="20"/>
  <c r="BL18" i="20"/>
  <c r="BL12" i="20"/>
  <c r="BL11" i="20"/>
  <c r="BL9" i="20"/>
  <c r="BL13"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<sst xmlns="http://schemas.openxmlformats.org/spreadsheetml/2006/main" count="451" uniqueCount="88">
  <si>
    <t>Category</t>
  </si>
  <si>
    <t>Goal</t>
  </si>
  <si>
    <t>Milestone</t>
  </si>
  <si>
    <t>Progress</t>
  </si>
  <si>
    <t>Start</t>
  </si>
  <si>
    <t>Med Risk</t>
  </si>
  <si>
    <t>High Risk</t>
  </si>
  <si>
    <t>On Track</t>
  </si>
  <si>
    <t>Legend:</t>
  </si>
  <si>
    <t>Unassigned</t>
  </si>
  <si>
    <t>Assigned to</t>
  </si>
  <si>
    <t>Days</t>
  </si>
  <si>
    <t>On track</t>
  </si>
  <si>
    <t>Low risk</t>
  </si>
  <si>
    <t>Med risk</t>
  </si>
  <si>
    <t>High risk</t>
  </si>
  <si>
    <t>Project start date:</t>
  </si>
  <si>
    <t>Scrolling increment:</t>
  </si>
  <si>
    <t>Whitley</t>
  </si>
  <si>
    <t>Decide on a Company/Project</t>
  </si>
  <si>
    <t>Contact and Set-Up Meeting</t>
  </si>
  <si>
    <t>Meet with Representative</t>
  </si>
  <si>
    <t>Whitley, Asia, Erin, Jordan</t>
  </si>
  <si>
    <t>Team 2</t>
  </si>
  <si>
    <t>MIS 4173</t>
  </si>
  <si>
    <t>Low Risk</t>
  </si>
  <si>
    <t>Spring description</t>
  </si>
  <si>
    <t>Sprint I: Project Proposal</t>
  </si>
  <si>
    <t>Asia</t>
  </si>
  <si>
    <t>Obtain Info needed for Sprint 1</t>
  </si>
  <si>
    <t>Initial Context Diagram</t>
  </si>
  <si>
    <t>Initial Use Case Diagram</t>
  </si>
  <si>
    <t>Initial Product Backlog</t>
  </si>
  <si>
    <t>Burn Down Chart</t>
  </si>
  <si>
    <t>PSPI</t>
  </si>
  <si>
    <t>Jordan</t>
  </si>
  <si>
    <t>SCRUM Meeting Log</t>
  </si>
  <si>
    <t>Create Presentation for Sprint 1</t>
  </si>
  <si>
    <t>Submit Sprint 1</t>
  </si>
  <si>
    <t>Present Sprint 1</t>
  </si>
  <si>
    <t>Sprint 2</t>
  </si>
  <si>
    <t>Erin</t>
  </si>
  <si>
    <t>Sprint 4</t>
  </si>
  <si>
    <t>Determine Non-Functional Requirements</t>
  </si>
  <si>
    <t>Update Context Diagram and Use Case Diagram</t>
  </si>
  <si>
    <t>Update Product Backlog</t>
  </si>
  <si>
    <t>Update Sprint 2 Burn Down Chart</t>
  </si>
  <si>
    <t>Update Sprint 2 Backlog</t>
  </si>
  <si>
    <t>Sprint 3</t>
  </si>
  <si>
    <t>Submit Sprint 2</t>
  </si>
  <si>
    <t>Present Sprint 2</t>
  </si>
  <si>
    <t>Review Presentation</t>
  </si>
  <si>
    <t>Update Sprint 2 PSPI (Figma)</t>
  </si>
  <si>
    <t>Update Project Plan (Gantt Chart)</t>
  </si>
  <si>
    <t>Update Project Report</t>
  </si>
  <si>
    <t>Create DFDs (level 0 &amp; level 1)</t>
  </si>
  <si>
    <t>Determine Hardware and Software Specifications</t>
  </si>
  <si>
    <t>Create Navigation Diagram</t>
  </si>
  <si>
    <t>Create Entity-Relationship Diagram</t>
  </si>
  <si>
    <t>Create Program Plan (IPO Chart)</t>
  </si>
  <si>
    <t>Determine Standard Naming Conventions</t>
  </si>
  <si>
    <t>Update Sprint 3 Burn Down Chart</t>
  </si>
  <si>
    <t>Update Sprint 3 Backlog</t>
  </si>
  <si>
    <t>Create Presentation</t>
  </si>
  <si>
    <t xml:space="preserve">Create Presentation </t>
  </si>
  <si>
    <t>Submit Sprint 3</t>
  </si>
  <si>
    <t>Create Test Plans</t>
  </si>
  <si>
    <t>Create Training Manual</t>
  </si>
  <si>
    <t>Create Technical Manual</t>
  </si>
  <si>
    <t>Update Sprint 4 Backlog</t>
  </si>
  <si>
    <t>Submit Sprint 4</t>
  </si>
  <si>
    <t>Present Sprint 4</t>
  </si>
  <si>
    <t>Sprint 6</t>
  </si>
  <si>
    <t>Sprint 5</t>
  </si>
  <si>
    <t>Personal Project Assessment</t>
  </si>
  <si>
    <t>Create Migration Plan</t>
  </si>
  <si>
    <t>Update Sprint 5 Backlog</t>
  </si>
  <si>
    <t>Update Sprint 5 Burn Down Chart</t>
  </si>
  <si>
    <t>Update Sprint 4 Burn Down Chart</t>
  </si>
  <si>
    <t>Submit Sprint 5</t>
  </si>
  <si>
    <t>Present Sprint 5</t>
  </si>
  <si>
    <t>Lessons Learned</t>
  </si>
  <si>
    <t>Explanation of challenges, problems, and discoveries</t>
  </si>
  <si>
    <t>Finalize all burndown charts, backlogs, and meeting logs</t>
  </si>
  <si>
    <t>Finalize other supporting documents</t>
  </si>
  <si>
    <t>Present Sprint 6</t>
  </si>
  <si>
    <t>Submit Sprint 6</t>
  </si>
  <si>
    <t>Present 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</si>
</sst>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10"/>
      <color theme="1"/>
      <name val="Calibri"/>
      <family val="2"/>
      <scheme val="minor"/>
    </font>
    <font>
      <sz val="11"/>
      <color rgb="FF000000"/>
      <name val="Calibri"/>
      <family val="2"/>
      <scheme val="minor"/>
    </font>
  </fonts>
  <fills count="10">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2" borderId="0" applyNumberFormat="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xf>
    <xf numFmtId="0" fontId="7" fillId="0" borderId="0" xfId="3"/>
    <xf numFmtId="0" fontId="7"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20"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8" fillId="0" borderId="3" xfId="0" applyFont="1" applyBorder="1" applyAlignment="1">
      <alignment horizontal="center" vertical="center" wrapText="1"/>
    </xf>
    <xf numFmtId="0" fontId="0" fillId="0" borderId="13" xfId="0" applyBorder="1" applyAlignment="1">
      <alignment vertical="center"/>
    </xf>
    <xf numFmtId="0" fontId="11"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4" fillId="0" borderId="10" xfId="0" applyFont="1" applyBorder="1" applyAlignment="1">
      <alignment vertical="center"/>
    </xf>
    <xf numFmtId="0" fontId="7" fillId="8" borderId="0" xfId="0" applyFont="1" applyFill="1"/>
    <xf numFmtId="164" fontId="1" fillId="9" borderId="8" xfId="0" applyNumberFormat="1" applyFont="1" applyFill="1" applyBorder="1" applyAlignment="1">
      <alignment horizontal="center" vertical="center"/>
    </xf>
    <xf numFmtId="164" fontId="1" fillId="9" borderId="5" xfId="0" applyNumberFormat="1" applyFont="1" applyFill="1" applyBorder="1" applyAlignment="1">
      <alignment horizontal="center" vertical="center"/>
    </xf>
    <xf numFmtId="164" fontId="1" fillId="9" borderId="9" xfId="0" applyNumberFormat="1" applyFont="1" applyFill="1" applyBorder="1" applyAlignment="1">
      <alignment horizontal="center" vertical="center"/>
    </xf>
    <xf numFmtId="164" fontId="1" fillId="9" borderId="2" xfId="0" applyNumberFormat="1" applyFont="1" applyFill="1" applyBorder="1" applyAlignment="1">
      <alignment horizontal="center" vertical="center"/>
    </xf>
    <xf numFmtId="164" fontId="1" fillId="9" borderId="0" xfId="0" applyNumberFormat="1" applyFont="1" applyFill="1" applyAlignment="1">
      <alignment horizontal="center" vertical="center"/>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2" fillId="0" borderId="0" xfId="0" applyFont="1" applyAlignment="1">
      <alignment horizontal="left" vertical="center" wrapText="1" indent="1"/>
    </xf>
    <xf numFmtId="0" fontId="3" fillId="0" borderId="0" xfId="0" applyFont="1" applyAlignment="1">
      <alignment horizontal="left" vertical="center" wrapText="1" indent="1"/>
    </xf>
    <xf numFmtId="0" fontId="15" fillId="8" borderId="0" xfId="0" applyFont="1" applyFill="1" applyAlignment="1">
      <alignment horizontal="left" vertical="center" indent="1"/>
    </xf>
    <xf numFmtId="0" fontId="15" fillId="8" borderId="0" xfId="0" applyFont="1" applyFill="1" applyAlignment="1">
      <alignment horizontal="center" vertical="center" wrapText="1"/>
    </xf>
    <xf numFmtId="0" fontId="0" fillId="0" borderId="0" xfId="0" applyAlignment="1">
      <alignment horizontal="left" vertical="center" wrapText="1" indent="1"/>
    </xf>
    <xf numFmtId="164" fontId="22" fillId="9" borderId="5" xfId="0" applyNumberFormat="1" applyFont="1" applyFill="1" applyBorder="1" applyAlignment="1">
      <alignment horizontal="center" vertical="center"/>
    </xf>
    <xf numFmtId="164" fontId="22" fillId="9" borderId="0" xfId="0" applyNumberFormat="1" applyFont="1" applyFill="1" applyAlignment="1">
      <alignment horizontal="center" vertical="center"/>
    </xf>
    <xf numFmtId="0" fontId="22" fillId="9" borderId="1" xfId="0" applyFont="1" applyFill="1" applyBorder="1" applyAlignment="1">
      <alignment horizontal="center" vertical="center" shrinkToFit="1"/>
    </xf>
    <xf numFmtId="0" fontId="3" fillId="0" borderId="0" xfId="0" applyFont="1" applyAlignment="1">
      <alignment vertical="center" wrapText="1"/>
    </xf>
    <xf numFmtId="0" fontId="10" fillId="5" borderId="0" xfId="0" applyFont="1" applyFill="1" applyAlignment="1">
      <alignment horizontal="center" vertical="center"/>
    </xf>
    <xf numFmtId="0" fontId="9" fillId="3" borderId="0" xfId="0" applyFont="1" applyFill="1" applyAlignment="1">
      <alignment horizontal="center" vertical="center"/>
    </xf>
    <xf numFmtId="0" fontId="19" fillId="8" borderId="0" xfId="5" applyFont="1" applyFill="1" applyAlignment="1">
      <alignment horizontal="left" vertical="center" indent="1"/>
    </xf>
    <xf numFmtId="0" fontId="18" fillId="8" borderId="0" xfId="0" applyFont="1" applyFill="1" applyAlignment="1">
      <alignment horizontal="center" vertical="center"/>
    </xf>
    <xf numFmtId="0" fontId="7" fillId="8" borderId="0" xfId="0" applyFont="1" applyFill="1" applyAlignment="1">
      <alignment horizontal="center" vertical="center"/>
    </xf>
    <xf numFmtId="0" fontId="10" fillId="4" borderId="0" xfId="11" applyFont="1" applyFill="1" applyAlignment="1">
      <alignment horizontal="center" vertical="center"/>
    </xf>
    <xf numFmtId="0" fontId="9" fillId="6" borderId="0" xfId="0" applyFont="1" applyFill="1" applyAlignment="1">
      <alignment horizontal="center" vertical="center"/>
    </xf>
    <xf numFmtId="0" fontId="10" fillId="7" borderId="0" xfId="0" applyFont="1" applyFill="1" applyAlignment="1">
      <alignment horizontal="center" vertical="center"/>
    </xf>
    <xf numFmtId="0" fontId="23" fillId="0" borderId="0" xfId="0" applyFont="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75">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74"/>
      <tableStyleElement type="headerRow" dxfId="173"/>
      <tableStyleElement type="firstRowStripe" dxfId="172"/>
      <tableStyleElement type="secondRowStripe" dxfId="171"/>
    </tableStyle>
    <tableStyle name="ToDoList" pivot="0" count="9" xr9:uid="{00000000-0011-0000-FFFF-FFFF00000000}">
      <tableStyleElement type="wholeTable" dxfId="170"/>
      <tableStyleElement type="headerRow" dxfId="169"/>
      <tableStyleElement type="totalRow" dxfId="168"/>
      <tableStyleElement type="firstColumn" dxfId="167"/>
      <tableStyleElement type="lastColumn" dxfId="166"/>
      <tableStyleElement type="firstRowStripe" dxfId="165"/>
      <tableStyleElement type="secondRowStripe" dxfId="164"/>
      <tableStyleElement type="firstColumnStripe" dxfId="163"/>
      <tableStyleElement type="secondColumnStripe" dxfId="1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ctrlProps/ctrlProp4.xml><?xml version="1.0" encoding="utf-8"?>
<formControlPr xmlns="http://schemas.microsoft.com/office/spreadsheetml/2009/9/main" objectType="Scroll" dx="39" fmlaLink="$C$7" horiz="1" max="365" page="2" val="34"/>
</file>

<file path=xl/ctrlProps/ctrlProp5.xml><?xml version="1.0" encoding="utf-8"?>
<formControlPr xmlns="http://schemas.microsoft.com/office/spreadsheetml/2009/9/main" objectType="Scroll" dx="39" fmlaLink="$C$7" horiz="1" max="365" page="2" val="58"/>
</file>

<file path=xl/ctrlProps/ctrlProp6.xml><?xml version="1.0" encoding="utf-8"?>
<formControlPr xmlns="http://schemas.microsoft.com/office/spreadsheetml/2009/9/main" objectType="Scroll" dx="39" fmlaLink="$C$7" horiz="1" max="365" page="2" val="0"/>
</file>

<file path=xl/ctrlProps/ctrlProp7.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8433" name="Scroll Bar 1" descr="Scroll bar to scroll through the Ghantt project timeline." hidden="1">
              <a:extLst>
                <a:ext uri="{63B3BB69-23CF-44E3-9099-C40C66FF867C}">
                  <a14:compatExt spid="_x0000_s18433"/>
                </a:ext>
                <a:ext uri="{FF2B5EF4-FFF2-40B4-BE49-F238E27FC236}">
                  <a16:creationId xmlns:a16="http://schemas.microsoft.com/office/drawing/2014/main" id="{E63A9E74-AC78-EC49-A16D-D389D7EF614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0481" name="Scroll Bar 1" descr="Scroll bar to scroll through the Ghantt project timeline." hidden="1">
              <a:extLst>
                <a:ext uri="{63B3BB69-23CF-44E3-9099-C40C66FF867C}">
                  <a14:compatExt spid="_x0000_s20481"/>
                </a:ext>
                <a:ext uri="{FF2B5EF4-FFF2-40B4-BE49-F238E27FC236}">
                  <a16:creationId xmlns:a16="http://schemas.microsoft.com/office/drawing/2014/main" id="{F1F343DB-D280-D044-916D-D4F1F122F7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1505" name="Scroll Bar 1" descr="Scroll bar to scroll through the Ghantt project timeline." hidden="1">
              <a:extLst>
                <a:ext uri="{63B3BB69-23CF-44E3-9099-C40C66FF867C}">
                  <a14:compatExt spid="_x0000_s21505"/>
                </a:ext>
                <a:ext uri="{FF2B5EF4-FFF2-40B4-BE49-F238E27FC236}">
                  <a16:creationId xmlns:a16="http://schemas.microsoft.com/office/drawing/2014/main" id="{EC281B62-20B7-2C46-B495-52946426F5C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2529" name="Scroll Bar 1" descr="Scroll bar to scroll through the Ghantt project timeline." hidden="1">
              <a:extLst>
                <a:ext uri="{63B3BB69-23CF-44E3-9099-C40C66FF867C}">
                  <a14:compatExt spid="_x0000_s22529"/>
                </a:ext>
                <a:ext uri="{FF2B5EF4-FFF2-40B4-BE49-F238E27FC236}">
                  <a16:creationId xmlns:a16="http://schemas.microsoft.com/office/drawing/2014/main" id="{D5FCE556-6D62-5E4E-81D8-75D65043BAF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3553" name="Scroll Bar 1" descr="Scroll bar to scroll through the Ghantt project timeline." hidden="1">
              <a:extLst>
                <a:ext uri="{63B3BB69-23CF-44E3-9099-C40C66FF867C}">
                  <a14:compatExt spid="_x0000_s23553"/>
                </a:ext>
                <a:ext uri="{FF2B5EF4-FFF2-40B4-BE49-F238E27FC236}">
                  <a16:creationId xmlns:a16="http://schemas.microsoft.com/office/drawing/2014/main" id="{EE53BA9F-C6B9-8F40-B78A-E0E59648596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24577" name="Scroll Bar 1" descr="Scroll bar to scroll through the Ghantt project timeline." hidden="1">
              <a:extLst>
                <a:ext uri="{63B3BB69-23CF-44E3-9099-C40C66FF867C}">
                  <a14:compatExt spid="_x0000_s24577"/>
                </a:ext>
                <a:ext uri="{FF2B5EF4-FFF2-40B4-BE49-F238E27FC236}">
                  <a16:creationId xmlns:a16="http://schemas.microsoft.com/office/drawing/2014/main" id="{7345E0AB-F84B-8646-8072-B910D82A47E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86" totalsRowShown="0" headerRowDxfId="161">
  <autoFilter ref="B9:G8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Spring description" dataDxfId="160"/>
    <tableColumn id="2" xr3:uid="{4492A0B8-068F-4002-9E8D-E1F5FED367F0}" name="Category" dataDxfId="159"/>
    <tableColumn id="3" xr3:uid="{DF1A764E-7050-4528-B7F9-B6AB99372146}" name="Assigned to" dataDxfId="158"/>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4D1FC7-F9A5-424D-9A63-067F074C65B3}" name="Milestones435242" displayName="Milestones435242" ref="B9:G24" totalsRowShown="0" headerRowDxfId="157">
  <autoFilter ref="B9:G2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928EE449-3049-E544-A492-A0A52DCA6F92}" name="Spring description" dataDxfId="156"/>
    <tableColumn id="2" xr3:uid="{2E9724EF-2736-4A4A-8D4F-E93D64CFD685}" name="Category" dataDxfId="155"/>
    <tableColumn id="3" xr3:uid="{3D92857C-D082-0D4E-B21E-5643A2668A58}" name="Assigned to" dataDxfId="154"/>
    <tableColumn id="4" xr3:uid="{97B152C7-BF7C-1D44-8EFE-199B2FAABBEF}" name="Progress"/>
    <tableColumn id="5" xr3:uid="{CDDC9F23-C66A-6343-9480-448D5A973740}" name="Start" dataCellStyle="Date"/>
    <tableColumn id="6" xr3:uid="{5987CE3F-6602-9646-99ED-1E96B48195B8}"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CCCA8C-80BE-F240-9335-4CF7BEDFF637}" name="Milestones4352423" displayName="Milestones4352423" ref="B9:G22" totalsRowShown="0" headerRowDxfId="153">
  <autoFilter ref="B9:G2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44C5700-7195-2A49-9FCB-4C8960A73052}" name="Spring description" dataDxfId="152"/>
    <tableColumn id="2" xr3:uid="{F5BEA0E6-8F30-B849-BF04-BFC20E35C856}" name="Category" dataDxfId="151"/>
    <tableColumn id="3" xr3:uid="{10A51E1A-2D59-454A-8996-B398E0E862ED}" name="Assigned to" dataDxfId="150"/>
    <tableColumn id="4" xr3:uid="{C822A09E-4D8B-9042-B951-769513F59006}" name="Progress"/>
    <tableColumn id="5" xr3:uid="{CBAE3282-7AE2-6F45-BEB0-127C20F2B72B}" name="Start" dataCellStyle="Date"/>
    <tableColumn id="6" xr3:uid="{F0319527-9F04-3444-BF55-0968C2765ECE}"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A77035-6B81-0B4A-B04E-C3A149CF795C}" name="Milestones43524235" displayName="Milestones43524235" ref="B9:G25" totalsRowShown="0" headerRowDxfId="149">
  <autoFilter ref="B9:G2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46420514-2B1C-3E4E-AF25-73762EA4EBC7}" name="Spring description" dataDxfId="148"/>
    <tableColumn id="2" xr3:uid="{91657C95-8DB4-FC48-A0BB-348892CD8E60}" name="Category" dataDxfId="147"/>
    <tableColumn id="3" xr3:uid="{2ED2F09E-5194-8045-B985-FB20730B96DE}" name="Assigned to" dataDxfId="146"/>
    <tableColumn id="4" xr3:uid="{8A1EEB25-DF5E-5E4A-9EE1-1819C8D440B8}" name="Progress"/>
    <tableColumn id="5" xr3:uid="{C7334F2E-F510-4744-B4E3-38291B8A5B2D}" name="Start" dataCellStyle="Date"/>
    <tableColumn id="6" xr3:uid="{BB0C10E6-CF19-0446-96C7-A41FA80EE0B5}"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11372C-267F-1341-A1E9-8C3A219FD47D}" name="Milestones435242356" displayName="Milestones435242356" ref="B9:G23" totalsRowShown="0" headerRowDxfId="145">
  <autoFilter ref="B9:G2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ABB938F2-79EE-D145-A00B-7E2BF4330331}" name="Spring description" dataDxfId="144"/>
    <tableColumn id="2" xr3:uid="{16360548-B8E5-3D41-92BF-7DE8E37C31C3}" name="Category" dataDxfId="143"/>
    <tableColumn id="3" xr3:uid="{CD58A86C-82E9-4F4A-970F-41F8CA97B7F6}" name="Assigned to" dataDxfId="142"/>
    <tableColumn id="4" xr3:uid="{BB34CE84-8050-2A42-AB18-5B1D507B4F0D}" name="Progress"/>
    <tableColumn id="5" xr3:uid="{11030642-513F-D04C-AC86-8206E7DA2B36}" name="Start" dataCellStyle="Date"/>
    <tableColumn id="6" xr3:uid="{46C7E214-00E5-4D45-8FB6-5CECDAF2E23B}"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4D9C1E-8150-D54F-B0F0-2AD41317BD1D}" name="Milestones4352423567" displayName="Milestones4352423567" ref="B9:G21" totalsRowShown="0" headerRowDxfId="141">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91470186-AAB6-7D42-9C4B-D48C48B7EDE4}" name="Spring description" dataDxfId="140"/>
    <tableColumn id="2" xr3:uid="{E087CB96-7D60-F449-B73C-4B2A4255966D}" name="Category" dataDxfId="139"/>
    <tableColumn id="3" xr3:uid="{CB3CA39A-584E-884A-82C8-EAD50844B813}" name="Assigned to" dataDxfId="138"/>
    <tableColumn id="4" xr3:uid="{D68EA372-BC04-4E4D-9975-29C7966C5A6E}" name="Progress"/>
    <tableColumn id="5" xr3:uid="{4354B489-9B51-3A46-B1A6-B867263B3F94}" name="Start" dataCellStyle="Date"/>
    <tableColumn id="6" xr3:uid="{DFEE32E7-8982-764B-87BF-09A20F565D89}"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A6D7A90-F8D4-B74C-A575-449C13B3F740}" name="Milestones43524235678" displayName="Milestones43524235678" ref="B9:G21" totalsRowShown="0" headerRowDxfId="137">
  <autoFilter ref="B9: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75C07984-C4C9-4940-A518-7BE84956108B}" name="Spring description" dataDxfId="136"/>
    <tableColumn id="2" xr3:uid="{4CF5D997-2B62-214D-93BA-B94A8D20588E}" name="Category" dataDxfId="135"/>
    <tableColumn id="3" xr3:uid="{D16CA42C-2DAC-0242-B927-DFEE350DDA1D}" name="Assigned to" dataDxfId="134"/>
    <tableColumn id="4" xr3:uid="{FC6F9783-234A-0141-BFFA-A1870CAB7B31}" name="Progress"/>
    <tableColumn id="5" xr3:uid="{1D03B897-C68E-914E-BACD-0FD11A70E215}" name="Start" dataCellStyle="Date"/>
    <tableColumn id="6" xr3:uid="{1821C8EC-F179-9B42-9E43-10A0B6A38E71}"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4.xml"/><Relationship Id="rId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5.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table" Target="../tables/table6.xml"/><Relationship Id="rId4"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table" Target="../tables/table7.xml"/><Relationship Id="rId4"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96"/>
  <sheetViews>
    <sheetView showGridLines="0" showRuler="0" topLeftCell="A69" zoomScale="80" zoomScaleNormal="80" zoomScalePageLayoutView="70" workbookViewId="0">
      <selection activeCell="F69" sqref="F69"/>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20" customHeight="1" x14ac:dyDescent="0.2">
      <c r="A3" s="4"/>
      <c r="B3" s="18"/>
      <c r="C3" s="19"/>
      <c r="D3" s="20"/>
      <c r="E3" s="20"/>
      <c r="F3" s="21"/>
      <c r="G3" s="20"/>
      <c r="H3" s="20"/>
      <c r="I3" s="34"/>
      <c r="J3" s="1"/>
      <c r="K3" s="1"/>
      <c r="L3" s="1"/>
    </row>
    <row r="4" spans="1:68"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8" ht="30" customHeight="1" x14ac:dyDescent="0.2">
      <c r="A5" s="4"/>
      <c r="B5" s="28" t="s">
        <v>22</v>
      </c>
      <c r="C5" s="24"/>
      <c r="D5" s="24"/>
      <c r="E5" s="25"/>
      <c r="F5" s="26"/>
      <c r="G5" s="25"/>
      <c r="H5" s="25"/>
    </row>
    <row r="6" spans="1:68" ht="30" customHeight="1" x14ac:dyDescent="0.25">
      <c r="A6" s="4"/>
      <c r="B6" s="29" t="s">
        <v>16</v>
      </c>
      <c r="C6" s="30" cm="1">
        <f t="array" aca="1" ref="C6" ca="1">IFERROR(IF(MIN(Milestones43524[Start])=0,DATE(2024,9,3),B11(Milestones43524[Start])),DATE(2025,1,13))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8"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8"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 customHeight="1" x14ac:dyDescent="0.2">
      <c r="A9" s="4"/>
      <c r="B9" s="53" t="s">
        <v>26</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1" t="s">
        <v>27</v>
      </c>
      <c r="C11" s="13"/>
      <c r="D11" s="13"/>
      <c r="E11" s="14"/>
      <c r="F11" s="15"/>
      <c r="G11" s="16"/>
      <c r="H11" s="13"/>
      <c r="I11" s="10" t="str">
        <f t="shared" ref="I11:X40"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40"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D40"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ca="1" si="6"/>
        <v/>
      </c>
      <c r="BE11" s="10" t="str">
        <f t="shared" ref="BE11:BL40" ca="1" si="7">IF(AND($C11="Goal",BE$7&gt;=$F11,BE$7&lt;=$F11+$G11-1),2,IF(AND($C11="Milestone",BE$7&gt;=$F11,BE$7&lt;=$F11+$G11-1),1,""))</f>
        <v/>
      </c>
      <c r="BF11" s="10" t="str">
        <f t="shared" ca="1" si="7"/>
        <v/>
      </c>
      <c r="BG11" s="10" t="str">
        <f t="shared" ca="1" si="7"/>
        <v/>
      </c>
      <c r="BH11" s="10" t="str">
        <f t="shared" ca="1" si="7"/>
        <v/>
      </c>
      <c r="BI11" s="10" t="str">
        <f t="shared" ca="1" si="7"/>
        <v/>
      </c>
      <c r="BJ11" s="10" t="str">
        <f t="shared" ca="1" si="7"/>
        <v/>
      </c>
      <c r="BK11" s="10" t="str">
        <f t="shared" ca="1" si="7"/>
        <v/>
      </c>
      <c r="BL11" s="10" t="str">
        <f t="shared" ca="1" si="7"/>
        <v/>
      </c>
      <c r="BP11" s="12"/>
    </row>
    <row r="12" spans="1:68" s="1" customFormat="1" ht="40" customHeight="1" x14ac:dyDescent="0.2">
      <c r="A12" s="4"/>
      <c r="B12" s="17" t="s">
        <v>19</v>
      </c>
      <c r="C12" s="13" t="s">
        <v>25</v>
      </c>
      <c r="D12" s="13" t="s">
        <v>22</v>
      </c>
      <c r="E12" s="14">
        <v>1</v>
      </c>
      <c r="F12" s="15">
        <f>DATE(2025,1,15)</f>
        <v>45672</v>
      </c>
      <c r="G12" s="16">
        <v>17</v>
      </c>
      <c r="H12" s="13"/>
      <c r="I12" s="10" t="str">
        <f ca="1">IF(AND($C12="Goal",I$7&gt;=$F12,I$7&lt;=$F12+$G12-1),2,IF(AND($C12="Milestone",I$7&gt;=$F12,I$7&lt;=$F12+$G12-1),1,""))</f>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6"/>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8" s="1" customFormat="1" ht="40" customHeight="1" x14ac:dyDescent="0.2">
      <c r="A13" s="4"/>
      <c r="B13" s="17" t="s">
        <v>20</v>
      </c>
      <c r="C13" s="13" t="s">
        <v>7</v>
      </c>
      <c r="D13" s="13" t="s">
        <v>28</v>
      </c>
      <c r="E13" s="14">
        <v>1</v>
      </c>
      <c r="F13" s="15">
        <f>F12+17</f>
        <v>45689</v>
      </c>
      <c r="G13" s="16">
        <v>1</v>
      </c>
      <c r="H13" s="13"/>
      <c r="I13" s="10" t="str">
        <f t="shared" ref="I13:X42" ca="1" si="8">IF(AND($C13="Goal",I$7&gt;=$F13,I$7&lt;=$F13+$G13-1),2,IF(AND($C13="Milestone",I$7&gt;=$F13,I$7&lt;=$F13+$G13-1),1,""))</f>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6"/>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8" s="1" customFormat="1" ht="40" customHeight="1" x14ac:dyDescent="0.2">
      <c r="A14" s="4"/>
      <c r="B14" s="17" t="s">
        <v>21</v>
      </c>
      <c r="C14" s="13" t="s">
        <v>7</v>
      </c>
      <c r="D14" s="13" t="s">
        <v>28</v>
      </c>
      <c r="E14" s="14">
        <v>1</v>
      </c>
      <c r="F14" s="15">
        <f>F12+17</f>
        <v>45689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8" s="1" customFormat="1" ht="40" customHeight="1" x14ac:dyDescent="0.2">
      <c r="A15" s="4"/>
      <c r="B15" s="17" t="s">
        <v>29</v>
      </c>
      <c r="C15" s="13" t="s">
        <v>5</v>
      </c>
      <c r="D15" s="13" t="s">
        <v>28</v>
      </c>
      <c r="E15" s="14">
        <v>1</v>
      </c>
      <c r="F15" s="15">
        <f>F12+18</f>
        <v>45690</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8" s="1" customFormat="1" ht="40" customHeight="1" x14ac:dyDescent="0.2">
      <c r="A16" s="3"/>
      <c r="B16" s="17" t="s">
        <v>30</v>
      </c>
      <c r="C16" s="13" t="s">
        <v>5</v>
      </c>
      <c r="D16" s="13" t="s">
        <v>41</v>
      </c>
      <c r="E16" s="14">
        <v>1</v>
      </c>
      <c r="F16" s="15">
        <f>F12+18</f>
        <v>45690</v>
      </c>
      <c r="G16" s="16">
        <v>2</v>
      </c>
      <c r="H16" s="13"/>
      <c r="I16" s="10" t="str">
        <f t="shared" ca="1" si="8"/>
        <v/>
      </c>
      <c r="J16" s="10" t="str">
        <f t="shared" ca="1" si="4"/>
        <v/>
      </c>
      <c r="K16" s="10" t="str">
        <f ca="1">IF(AND($C16="Goal",K$7&gt;=$F16,K$7&lt;=$F16+$G16-1),2,IF(AND($C16="Milestone",K$7&gt;=$F16,K$7&lt;=$F16+$G16-1),1,""))</f>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6"/>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4" s="1" customFormat="1" ht="40" customHeight="1" x14ac:dyDescent="0.2">
      <c r="A17" s="3"/>
      <c r="B17" s="17" t="s">
        <v>31</v>
      </c>
      <c r="C17" s="13" t="s">
        <v>5</v>
      </c>
      <c r="D17" s="13" t="s">
        <v>35</v>
      </c>
      <c r="E17" s="14">
        <v>1</v>
      </c>
      <c r="F17" s="15">
        <f>F12+18</f>
        <v>45690</v>
      </c>
      <c r="G17" s="16">
        <v>2</v>
      </c>
      <c r="H17" s="13"/>
      <c r="I17" s="10" t="str">
        <f t="shared" ca="1" si="8"/>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ca="1" si="5"/>
        <v/>
      </c>
      <c r="AO17" s="10" t="str">
        <f t="shared" ca="1" si="6"/>
        <v/>
      </c>
      <c r="AP17" s="10" t="str">
        <f t="shared" ca="1" si="6"/>
        <v/>
      </c>
      <c r="AQ17" s="10" t="str">
        <f t="shared" ca="1" si="6"/>
        <v/>
      </c>
      <c r="AR17" s="10" t="str">
        <f t="shared" ca="1" si="6"/>
        <v/>
      </c>
      <c r="AS17" s="10" t="str">
        <f t="shared" ca="1" si="6"/>
        <v/>
      </c>
      <c r="AT17" s="10" t="str">
        <f t="shared" ca="1" si="6"/>
        <v/>
      </c>
      <c r="AU17" s="10" t="str">
        <f t="shared" ca="1" si="6"/>
        <v/>
      </c>
      <c r="AV17" s="10" t="str">
        <f t="shared" ca="1" si="6"/>
        <v/>
      </c>
      <c r="AW17" s="10" t="str">
        <f t="shared" ca="1" si="6"/>
        <v/>
      </c>
      <c r="AX17" s="10" t="str">
        <f t="shared" ca="1" si="6"/>
        <v/>
      </c>
      <c r="AY17" s="10" t="str">
        <f t="shared" ca="1" si="6"/>
        <v/>
      </c>
      <c r="AZ17" s="10" t="str">
        <f t="shared" ca="1" si="6"/>
        <v/>
      </c>
      <c r="BA17" s="10" t="str">
        <f t="shared" ca="1" si="6"/>
        <v/>
      </c>
      <c r="BB17" s="10" t="str">
        <f t="shared" ca="1" si="6"/>
        <v/>
      </c>
      <c r="BC17" s="10" t="str">
        <f t="shared" ca="1" si="6"/>
        <v/>
      </c>
      <c r="BD17" s="10" t="str">
        <f t="shared" ca="1" si="6"/>
        <v/>
      </c>
      <c r="BE17" s="10" t="str">
        <f t="shared" ca="1" si="7"/>
        <v/>
      </c>
      <c r="BF17" s="10" t="str">
        <f t="shared" ca="1" si="7"/>
        <v/>
      </c>
      <c r="BG17" s="10" t="str">
        <f t="shared" ca="1" si="7"/>
        <v/>
      </c>
      <c r="BH17" s="10" t="str">
        <f t="shared" ca="1" si="7"/>
        <v/>
      </c>
      <c r="BI17" s="10" t="str">
        <f t="shared" ca="1" si="7"/>
        <v/>
      </c>
      <c r="BJ17" s="10" t="str">
        <f t="shared" ca="1" si="7"/>
        <v/>
      </c>
      <c r="BK17" s="10" t="str">
        <f t="shared" ca="1" si="7"/>
        <v/>
      </c>
      <c r="BL17" s="10" t="str">
        <f t="shared" ca="1" si="7"/>
        <v/>
      </c>
    </row>
    <row r="18" spans="1:64" s="1" customFormat="1" ht="40" customHeight="1" x14ac:dyDescent="0.2">
      <c r="A18" s="3"/>
      <c r="B18" s="17" t="s">
        <v>32</v>
      </c>
      <c r="C18" s="13" t="s">
        <v>5</v>
      </c>
      <c r="D18" s="13" t="s">
        <v>18</v>
      </c>
      <c r="E18" s="14">
        <v>1</v>
      </c>
      <c r="F18" s="15">
        <f>F12+18</f>
        <v>45690</v>
      </c>
      <c r="G18" s="16">
        <v>2</v>
      </c>
      <c r="H18" s="13"/>
      <c r="I18" s="10" t="str">
        <f t="shared" ca="1" si="8"/>
        <v/>
      </c>
      <c r="J18" s="10" t="str">
        <f t="shared" ca="1" si="4"/>
        <v/>
      </c>
      <c r="K18" s="10" t="str">
        <f t="shared" ca="1" si="4"/>
        <v/>
      </c>
      <c r="L18" s="10" t="str">
        <f ca="1">IF(AND($C18="Goal",L$7&gt;=$F18,L$7&lt;=$F18+$G18-1),2,IF(AND($C18="Milestone",L$7&gt;=$F18,L$7&lt;=$F18+$G18-1),1,""))</f>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t="str">
        <f t="shared" ca="1" si="5"/>
        <v/>
      </c>
      <c r="AI18" s="10" t="str">
        <f t="shared" ca="1" si="5"/>
        <v/>
      </c>
      <c r="AJ18" s="10" t="str">
        <f t="shared" ca="1" si="5"/>
        <v/>
      </c>
      <c r="AK18" s="10" t="str">
        <f t="shared" ca="1" si="5"/>
        <v/>
      </c>
      <c r="AL18" s="10" t="str">
        <f t="shared" ca="1" si="5"/>
        <v/>
      </c>
      <c r="AM18" s="10" t="str">
        <f t="shared" ca="1" si="5"/>
        <v/>
      </c>
      <c r="AN18" s="10" t="str">
        <f t="shared" ca="1" si="5"/>
        <v/>
      </c>
      <c r="AO18" s="10" t="str">
        <f t="shared" ca="1" si="6"/>
        <v/>
      </c>
      <c r="AP18" s="10" t="str">
        <f t="shared" ca="1" si="6"/>
        <v/>
      </c>
      <c r="AQ18" s="10" t="str">
        <f t="shared" ca="1" si="6"/>
        <v/>
      </c>
      <c r="AR18" s="10" t="str">
        <f t="shared" ca="1" si="6"/>
        <v/>
      </c>
      <c r="AS18" s="10" t="str">
        <f t="shared" ca="1" si="6"/>
        <v/>
      </c>
      <c r="AT18" s="10" t="str">
        <f t="shared" ca="1" si="6"/>
        <v/>
      </c>
      <c r="AU18" s="10" t="str">
        <f t="shared" ca="1" si="6"/>
        <v/>
      </c>
      <c r="AV18" s="10" t="str">
        <f t="shared" ca="1" si="6"/>
        <v/>
      </c>
      <c r="AW18" s="10" t="str">
        <f t="shared" ca="1" si="6"/>
        <v/>
      </c>
      <c r="AX18" s="10" t="str">
        <f t="shared" ca="1" si="6"/>
        <v/>
      </c>
      <c r="AY18" s="10" t="str">
        <f t="shared" ca="1" si="6"/>
        <v/>
      </c>
      <c r="AZ18" s="10" t="str">
        <f t="shared" ca="1" si="6"/>
        <v/>
      </c>
      <c r="BA18" s="10" t="str">
        <f t="shared" ca="1" si="6"/>
        <v/>
      </c>
      <c r="BB18" s="10" t="str">
        <f t="shared" ca="1" si="6"/>
        <v/>
      </c>
      <c r="BC18" s="10" t="str">
        <f t="shared" ca="1" si="6"/>
        <v/>
      </c>
      <c r="BD18" s="10" t="str">
        <f t="shared" ca="1" si="6"/>
        <v/>
      </c>
      <c r="BE18" s="10" t="str">
        <f t="shared" ca="1" si="7"/>
        <v/>
      </c>
      <c r="BF18" s="10" t="str">
        <f t="shared" ca="1" si="7"/>
        <v/>
      </c>
      <c r="BG18" s="10" t="str">
        <f t="shared" ca="1" si="7"/>
        <v/>
      </c>
      <c r="BH18" s="10" t="str">
        <f t="shared" ca="1" si="7"/>
        <v/>
      </c>
      <c r="BI18" s="10" t="str">
        <f t="shared" ca="1" si="7"/>
        <v/>
      </c>
      <c r="BJ18" s="10" t="str">
        <f t="shared" ca="1" si="7"/>
        <v/>
      </c>
      <c r="BK18" s="10" t="str">
        <f t="shared" ca="1" si="7"/>
        <v/>
      </c>
      <c r="BL18" s="10" t="str">
        <f t="shared" ca="1" si="7"/>
        <v/>
      </c>
    </row>
    <row r="19" spans="1:64" s="1" customFormat="1" ht="40" customHeight="1" x14ac:dyDescent="0.2">
      <c r="A19" s="3"/>
      <c r="B19" s="17" t="s">
        <v>33</v>
      </c>
      <c r="C19" s="13" t="s">
        <v>1</v>
      </c>
      <c r="D19" s="13" t="s">
        <v>41</v>
      </c>
      <c r="E19" s="14">
        <v>1</v>
      </c>
      <c r="F19" s="15">
        <f>F12+18</f>
        <v>45690</v>
      </c>
      <c r="G19" s="16">
        <v>2</v>
      </c>
      <c r="H19" s="13"/>
      <c r="I19" s="10" t="str">
        <f t="shared" ca="1" si="8"/>
        <v/>
      </c>
      <c r="J19" s="10" t="str">
        <f t="shared" ca="1" si="4"/>
        <v/>
      </c>
      <c r="K19" s="10" t="str">
        <f t="shared" ca="1" si="4"/>
        <v/>
      </c>
      <c r="L19" s="10" t="str">
        <f t="shared" ca="1" si="4"/>
        <v/>
      </c>
      <c r="M19" s="10" t="str">
        <f ca="1">IF(AND($C19="Goal",M$7&gt;=$F19,M$7&lt;=$F19+$G19-1),2,IF(AND($C19="Milestone",M$7&gt;=$F19,M$7&lt;=$F19+$G19-1),1,""))</f>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ref="X19:BD21" ca="1" si="9">IF(AND($C19="Goal",X$7&gt;=$F19,X$7&lt;=$F19+$G19-1),2,IF(AND($C19="Milestone",X$7&gt;=$F19,X$7&lt;=$F19+$G19-1),1,""))</f>
        <v/>
      </c>
      <c r="Y19" s="10" t="str">
        <f t="shared" ca="1" si="9"/>
        <v/>
      </c>
      <c r="Z19" s="10" t="str">
        <f t="shared" ca="1" si="9"/>
        <v/>
      </c>
      <c r="AA19" s="10" t="str">
        <f t="shared" ca="1" si="9"/>
        <v/>
      </c>
      <c r="AB19" s="10" t="str">
        <f t="shared" ca="1" si="9"/>
        <v/>
      </c>
      <c r="AC19" s="10">
        <f t="shared" ca="1" si="9"/>
        <v>2</v>
      </c>
      <c r="AD19" s="10">
        <f t="shared" ca="1" si="9"/>
        <v>2</v>
      </c>
      <c r="AE19" s="10" t="str">
        <f t="shared" ca="1" si="9"/>
        <v/>
      </c>
      <c r="AF19" s="10" t="str">
        <f t="shared" ca="1" si="9"/>
        <v/>
      </c>
      <c r="AG19" s="10" t="str">
        <f t="shared" ca="1" si="9"/>
        <v/>
      </c>
      <c r="AH19" s="10" t="str">
        <f t="shared" ca="1" si="9"/>
        <v/>
      </c>
      <c r="AI19" s="10" t="str">
        <f t="shared" ca="1" si="9"/>
        <v/>
      </c>
      <c r="AJ19" s="10" t="str">
        <f t="shared" ca="1" si="9"/>
        <v/>
      </c>
      <c r="AK19" s="10" t="str">
        <f t="shared" ca="1" si="9"/>
        <v/>
      </c>
      <c r="AL19" s="10" t="str">
        <f t="shared" ca="1" si="9"/>
        <v/>
      </c>
      <c r="AM19" s="10" t="str">
        <f t="shared" ca="1" si="9"/>
        <v/>
      </c>
      <c r="AN19" s="10" t="str">
        <f t="shared" ca="1" si="9"/>
        <v/>
      </c>
      <c r="AO19" s="10" t="str">
        <f t="shared" ca="1" si="9"/>
        <v/>
      </c>
      <c r="AP19" s="10" t="str">
        <f t="shared" ca="1" si="9"/>
        <v/>
      </c>
      <c r="AQ19" s="10" t="str">
        <f t="shared" ca="1" si="9"/>
        <v/>
      </c>
      <c r="AR19" s="10" t="str">
        <f t="shared" ca="1" si="9"/>
        <v/>
      </c>
      <c r="AS19" s="10" t="str">
        <f t="shared" ca="1" si="9"/>
        <v/>
      </c>
      <c r="AT19" s="10" t="str">
        <f t="shared" ca="1" si="9"/>
        <v/>
      </c>
      <c r="AU19" s="10" t="str">
        <f t="shared" ca="1" si="9"/>
        <v/>
      </c>
      <c r="AV19" s="10" t="str">
        <f t="shared" ca="1" si="9"/>
        <v/>
      </c>
      <c r="AW19" s="10" t="str">
        <f t="shared" ca="1" si="9"/>
        <v/>
      </c>
      <c r="AX19" s="10" t="str">
        <f t="shared" ca="1" si="9"/>
        <v/>
      </c>
      <c r="AY19" s="10" t="str">
        <f t="shared" ca="1" si="9"/>
        <v/>
      </c>
      <c r="AZ19" s="10" t="str">
        <f t="shared" ca="1" si="9"/>
        <v/>
      </c>
      <c r="BA19" s="10" t="str">
        <f t="shared" ca="1" si="9"/>
        <v/>
      </c>
      <c r="BB19" s="10" t="str">
        <f t="shared" ca="1" si="9"/>
        <v/>
      </c>
      <c r="BC19" s="10" t="str">
        <f t="shared" ca="1" si="9"/>
        <v/>
      </c>
      <c r="BD19" s="10" t="str">
        <f t="shared" ca="1" si="9"/>
        <v/>
      </c>
      <c r="BE19" s="10" t="str">
        <f t="shared" ca="1" si="7"/>
        <v/>
      </c>
      <c r="BF19" s="10" t="str">
        <f t="shared" ca="1" si="7"/>
        <v/>
      </c>
      <c r="BG19" s="10" t="str">
        <f t="shared" ca="1" si="7"/>
        <v/>
      </c>
      <c r="BH19" s="10" t="str">
        <f t="shared" ca="1" si="7"/>
        <v/>
      </c>
      <c r="BI19" s="10" t="str">
        <f t="shared" ca="1" si="7"/>
        <v/>
      </c>
      <c r="BJ19" s="10" t="str">
        <f t="shared" ca="1" si="7"/>
        <v/>
      </c>
      <c r="BK19" s="10" t="str">
        <f t="shared" ca="1" si="7"/>
        <v/>
      </c>
      <c r="BL19" s="10" t="str">
        <f t="shared" ca="1" si="7"/>
        <v/>
      </c>
    </row>
    <row r="20" spans="1:64" s="1" customFormat="1" ht="40" customHeight="1" x14ac:dyDescent="0.2">
      <c r="A20" s="3"/>
      <c r="B20" s="17" t="s">
        <v>34</v>
      </c>
      <c r="C20" s="13" t="s">
        <v>6</v>
      </c>
      <c r="D20" s="13" t="s">
        <v>22</v>
      </c>
      <c r="E20" s="14">
        <v>1</v>
      </c>
      <c r="F20" s="15">
        <f>F16</f>
        <v>45690</v>
      </c>
      <c r="G20" s="16">
        <v>2</v>
      </c>
      <c r="H20" s="13"/>
      <c r="I20" s="10" t="str">
        <f t="shared" ca="1" si="8"/>
        <v/>
      </c>
      <c r="J20" s="10" t="str">
        <f t="shared" ca="1" si="8"/>
        <v/>
      </c>
      <c r="K20" s="10" t="str">
        <f t="shared" ca="1" si="8"/>
        <v/>
      </c>
      <c r="L20" s="10" t="str">
        <f t="shared" ca="1" si="8"/>
        <v/>
      </c>
      <c r="M20" s="10" t="str">
        <f t="shared" ca="1" si="8"/>
        <v/>
      </c>
      <c r="N20" s="10" t="str">
        <f t="shared" ca="1" si="8"/>
        <v/>
      </c>
      <c r="O20" s="10" t="str">
        <f t="shared" ca="1" si="8"/>
        <v/>
      </c>
      <c r="P20" s="10" t="str">
        <f t="shared" ca="1" si="8"/>
        <v/>
      </c>
      <c r="Q20" s="10" t="str">
        <f t="shared" ca="1" si="8"/>
        <v/>
      </c>
      <c r="R20" s="10" t="str">
        <f t="shared" ca="1" si="8"/>
        <v/>
      </c>
      <c r="S20" s="10" t="str">
        <f t="shared" ca="1" si="8"/>
        <v/>
      </c>
      <c r="T20" s="10" t="str">
        <f t="shared" ca="1" si="8"/>
        <v/>
      </c>
      <c r="U20" s="10" t="str">
        <f t="shared" ca="1" si="8"/>
        <v/>
      </c>
      <c r="V20" s="10" t="str">
        <f t="shared" ca="1" si="8"/>
        <v/>
      </c>
      <c r="W20" s="10" t="str">
        <f t="shared" ca="1" si="8"/>
        <v/>
      </c>
      <c r="X20" s="10" t="str">
        <f t="shared" ca="1" si="8"/>
        <v/>
      </c>
      <c r="Y20" s="10" t="str">
        <f t="shared" ca="1" si="9"/>
        <v/>
      </c>
      <c r="Z20" s="10" t="str">
        <f t="shared" ca="1" si="9"/>
        <v/>
      </c>
      <c r="AA20" s="10" t="str">
        <f t="shared" ca="1" si="9"/>
        <v/>
      </c>
      <c r="AB20" s="10" t="str">
        <f t="shared" ca="1" si="9"/>
        <v/>
      </c>
      <c r="AC20" s="10" t="str">
        <f t="shared" ca="1" si="9"/>
        <v/>
      </c>
      <c r="AD20" s="10" t="str">
        <f t="shared" ca="1" si="9"/>
        <v/>
      </c>
      <c r="AE20" s="10" t="str">
        <f t="shared" ca="1" si="9"/>
        <v/>
      </c>
      <c r="AF20" s="10" t="str">
        <f t="shared" ca="1" si="9"/>
        <v/>
      </c>
      <c r="AG20" s="10" t="str">
        <f t="shared" ca="1" si="9"/>
        <v/>
      </c>
      <c r="AH20" s="10" t="str">
        <f t="shared" ca="1" si="9"/>
        <v/>
      </c>
      <c r="AI20" s="10" t="str">
        <f t="shared" ca="1" si="9"/>
        <v/>
      </c>
      <c r="AJ20" s="10" t="str">
        <f t="shared" ca="1" si="9"/>
        <v/>
      </c>
      <c r="AK20" s="10" t="str">
        <f t="shared" ca="1" si="9"/>
        <v/>
      </c>
      <c r="AL20" s="10" t="str">
        <f t="shared" ca="1" si="9"/>
        <v/>
      </c>
      <c r="AM20" s="10" t="str">
        <f t="shared" ca="1" si="9"/>
        <v/>
      </c>
      <c r="AN20" s="10" t="str">
        <f t="shared" ca="1" si="9"/>
        <v/>
      </c>
      <c r="AO20" s="10" t="str">
        <f t="shared" ca="1" si="9"/>
        <v/>
      </c>
      <c r="AP20" s="10" t="str">
        <f t="shared" ca="1" si="9"/>
        <v/>
      </c>
      <c r="AQ20" s="10" t="str">
        <f t="shared" ca="1" si="9"/>
        <v/>
      </c>
      <c r="AR20" s="10" t="str">
        <f t="shared" ca="1" si="9"/>
        <v/>
      </c>
      <c r="AS20" s="10" t="str">
        <f t="shared" ca="1" si="9"/>
        <v/>
      </c>
      <c r="AT20" s="10" t="str">
        <f t="shared" ca="1" si="9"/>
        <v/>
      </c>
      <c r="AU20" s="10" t="str">
        <f t="shared" ca="1" si="9"/>
        <v/>
      </c>
      <c r="AV20" s="10" t="str">
        <f t="shared" ca="1" si="9"/>
        <v/>
      </c>
      <c r="AW20" s="10" t="str">
        <f t="shared" ca="1" si="9"/>
        <v/>
      </c>
      <c r="AX20" s="10" t="str">
        <f t="shared" ca="1" si="9"/>
        <v/>
      </c>
      <c r="AY20" s="10" t="str">
        <f t="shared" ca="1" si="9"/>
        <v/>
      </c>
      <c r="AZ20" s="10" t="str">
        <f t="shared" ca="1" si="9"/>
        <v/>
      </c>
      <c r="BA20" s="10" t="str">
        <f t="shared" ca="1" si="9"/>
        <v/>
      </c>
      <c r="BB20" s="10" t="str">
        <f t="shared" ca="1" si="9"/>
        <v/>
      </c>
      <c r="BC20" s="10" t="str">
        <f t="shared" ca="1" si="9"/>
        <v/>
      </c>
      <c r="BD20" s="10" t="str">
        <f t="shared" ca="1" si="9"/>
        <v/>
      </c>
      <c r="BE20" s="10" t="str">
        <f t="shared" ca="1" si="7"/>
        <v/>
      </c>
      <c r="BF20" s="10" t="str">
        <f t="shared" ca="1" si="7"/>
        <v/>
      </c>
      <c r="BG20" s="10" t="str">
        <f t="shared" ca="1" si="7"/>
        <v/>
      </c>
      <c r="BH20" s="10" t="str">
        <f t="shared" ca="1" si="7"/>
        <v/>
      </c>
      <c r="BI20" s="10" t="str">
        <f t="shared" ca="1" si="7"/>
        <v/>
      </c>
      <c r="BJ20" s="10" t="str">
        <f t="shared" ca="1" si="7"/>
        <v/>
      </c>
      <c r="BK20" s="10" t="str">
        <f t="shared" ca="1" si="7"/>
        <v/>
      </c>
      <c r="BL20" s="10" t="str">
        <f t="shared" ca="1" si="7"/>
        <v/>
      </c>
    </row>
    <row r="21" spans="1:64" s="1" customFormat="1" ht="40" customHeight="1" x14ac:dyDescent="0.2">
      <c r="A21" s="3"/>
      <c r="B21" s="17" t="s">
        <v>36</v>
      </c>
      <c r="C21" s="13" t="s">
        <v>5</v>
      </c>
      <c r="D21" s="13" t="s">
        <v>28</v>
      </c>
      <c r="E21" s="14">
        <v>1</v>
      </c>
      <c r="F21" s="15">
        <f>F17</f>
        <v>45690</v>
      </c>
      <c r="G21" s="16">
        <v>1</v>
      </c>
      <c r="H21" s="13"/>
      <c r="I21" s="10" t="str">
        <f t="shared" ca="1" si="8"/>
        <v/>
      </c>
      <c r="J21" s="10" t="str">
        <f t="shared" ca="1" si="8"/>
        <v/>
      </c>
      <c r="K21" s="10" t="str">
        <f t="shared" ca="1" si="8"/>
        <v/>
      </c>
      <c r="L21" s="10" t="str">
        <f t="shared" ca="1" si="8"/>
        <v/>
      </c>
      <c r="M21" s="10" t="str">
        <f t="shared" ca="1" si="8"/>
        <v/>
      </c>
      <c r="N21" s="10" t="str">
        <f t="shared" ca="1" si="8"/>
        <v/>
      </c>
      <c r="O21" s="10" t="str">
        <f t="shared" ca="1" si="8"/>
        <v/>
      </c>
      <c r="P21" s="10" t="str">
        <f t="shared" ca="1" si="8"/>
        <v/>
      </c>
      <c r="Q21" s="10" t="str">
        <f t="shared" ca="1" si="8"/>
        <v/>
      </c>
      <c r="R21" s="10" t="str">
        <f t="shared" ca="1" si="8"/>
        <v/>
      </c>
      <c r="S21" s="10" t="str">
        <f t="shared" ca="1" si="8"/>
        <v/>
      </c>
      <c r="T21" s="10" t="str">
        <f t="shared" ca="1" si="8"/>
        <v/>
      </c>
      <c r="U21" s="10" t="str">
        <f t="shared" ca="1" si="8"/>
        <v/>
      </c>
      <c r="V21" s="10" t="str">
        <f t="shared" ca="1" si="8"/>
        <v/>
      </c>
      <c r="W21" s="10" t="str">
        <f t="shared" ca="1" si="8"/>
        <v/>
      </c>
      <c r="X21" s="10" t="str">
        <f t="shared" ca="1" si="8"/>
        <v/>
      </c>
      <c r="Y21" s="10" t="str">
        <f t="shared" ca="1" si="9"/>
        <v/>
      </c>
      <c r="Z21" s="10" t="str">
        <f t="shared" ca="1" si="9"/>
        <v/>
      </c>
      <c r="AA21" s="10" t="str">
        <f t="shared" ca="1" si="9"/>
        <v/>
      </c>
      <c r="AB21" s="10" t="str">
        <f t="shared" ca="1" si="9"/>
        <v/>
      </c>
      <c r="AC21" s="10" t="str">
        <f t="shared" ca="1" si="9"/>
        <v/>
      </c>
      <c r="AD21" s="10" t="str">
        <f t="shared" ca="1" si="9"/>
        <v/>
      </c>
      <c r="AE21" s="10" t="str">
        <f t="shared" ca="1" si="9"/>
        <v/>
      </c>
      <c r="AF21" s="10" t="str">
        <f t="shared" ca="1" si="9"/>
        <v/>
      </c>
      <c r="AG21" s="10" t="str">
        <f t="shared" ca="1" si="9"/>
        <v/>
      </c>
      <c r="AH21" s="10" t="str">
        <f t="shared" ca="1" si="9"/>
        <v/>
      </c>
      <c r="AI21" s="10" t="str">
        <f t="shared" ca="1" si="9"/>
        <v/>
      </c>
      <c r="AJ21" s="10" t="str">
        <f t="shared" ca="1" si="9"/>
        <v/>
      </c>
      <c r="AK21" s="10" t="str">
        <f t="shared" ca="1" si="9"/>
        <v/>
      </c>
      <c r="AL21" s="10" t="str">
        <f t="shared" ca="1" si="9"/>
        <v/>
      </c>
      <c r="AM21" s="10" t="str">
        <f t="shared" ca="1" si="9"/>
        <v/>
      </c>
      <c r="AN21" s="10" t="str">
        <f t="shared" ca="1" si="9"/>
        <v/>
      </c>
      <c r="AO21" s="10" t="str">
        <f t="shared" ca="1" si="9"/>
        <v/>
      </c>
      <c r="AP21" s="10" t="str">
        <f t="shared" ca="1" si="9"/>
        <v/>
      </c>
      <c r="AQ21" s="10" t="str">
        <f t="shared" ca="1" si="9"/>
        <v/>
      </c>
      <c r="AR21" s="10" t="str">
        <f t="shared" ca="1" si="9"/>
        <v/>
      </c>
      <c r="AS21" s="10" t="str">
        <f t="shared" ca="1" si="9"/>
        <v/>
      </c>
      <c r="AT21" s="10" t="str">
        <f t="shared" ca="1" si="9"/>
        <v/>
      </c>
      <c r="AU21" s="10" t="str">
        <f t="shared" ca="1" si="9"/>
        <v/>
      </c>
      <c r="AV21" s="10" t="str">
        <f t="shared" ca="1" si="9"/>
        <v/>
      </c>
      <c r="AW21" s="10" t="str">
        <f t="shared" ca="1" si="9"/>
        <v/>
      </c>
      <c r="AX21" s="10" t="str">
        <f t="shared" ca="1" si="9"/>
        <v/>
      </c>
      <c r="AY21" s="10" t="str">
        <f t="shared" ca="1" si="9"/>
        <v/>
      </c>
      <c r="AZ21" s="10" t="str">
        <f t="shared" ca="1" si="9"/>
        <v/>
      </c>
      <c r="BA21" s="10" t="str">
        <f t="shared" ca="1" si="9"/>
        <v/>
      </c>
      <c r="BB21" s="10" t="str">
        <f t="shared" ca="1" si="9"/>
        <v/>
      </c>
      <c r="BC21" s="10" t="str">
        <f t="shared" ca="1" si="9"/>
        <v/>
      </c>
      <c r="BD21" s="10" t="str">
        <f t="shared" ca="1" si="9"/>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row>
    <row r="22" spans="1:64" s="1" customFormat="1" ht="40" customHeight="1" x14ac:dyDescent="0.2">
      <c r="A22" s="3"/>
      <c r="B22" s="17" t="s">
        <v>37</v>
      </c>
      <c r="C22" s="13" t="s">
        <v>6</v>
      </c>
      <c r="D22" s="13" t="s">
        <v>22</v>
      </c>
      <c r="E22" s="14">
        <v>1</v>
      </c>
      <c r="F22" s="15">
        <f>F21+1</f>
        <v>45691</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38</v>
      </c>
      <c r="C23" s="13" t="s">
        <v>2</v>
      </c>
      <c r="D23" s="13" t="s">
        <v>28</v>
      </c>
      <c r="E23" s="14">
        <v>1</v>
      </c>
      <c r="F23" s="15">
        <f>F22+2</f>
        <v>45693</v>
      </c>
      <c r="G23" s="16">
        <v>1</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39</v>
      </c>
      <c r="C24" s="13" t="s">
        <v>2</v>
      </c>
      <c r="D24" s="13" t="s">
        <v>22</v>
      </c>
      <c r="E24" s="14">
        <v>1</v>
      </c>
      <c r="F24" s="15">
        <f>F23</f>
        <v>45693</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s="1" customFormat="1" ht="40" customHeight="1" x14ac:dyDescent="0.2">
      <c r="A25" s="4"/>
      <c r="B25" s="51" t="s">
        <v>40</v>
      </c>
      <c r="C25" s="13"/>
      <c r="D25" s="13"/>
      <c r="E25" s="14"/>
      <c r="F25" s="15"/>
      <c r="G25" s="16"/>
      <c r="H25" s="13"/>
      <c r="I25" s="10" t="str">
        <f t="shared" ca="1" si="8"/>
        <v/>
      </c>
      <c r="J25" s="10" t="str">
        <f t="shared" ca="1" si="4"/>
        <v/>
      </c>
      <c r="K25" s="10" t="str">
        <f t="shared" ca="1" si="4"/>
        <v/>
      </c>
      <c r="L25" s="10" t="str">
        <f t="shared" ca="1" si="4"/>
        <v/>
      </c>
      <c r="M25" s="10" t="str">
        <f t="shared" ca="1" si="4"/>
        <v/>
      </c>
      <c r="N25" s="10" t="str">
        <f t="shared" ca="1" si="4"/>
        <v/>
      </c>
      <c r="O25" s="10" t="str">
        <f t="shared" ca="1" si="4"/>
        <v/>
      </c>
      <c r="P25" s="10" t="str">
        <f t="shared" ca="1" si="4"/>
        <v/>
      </c>
      <c r="Q25" s="10" t="str">
        <f t="shared" ca="1" si="4"/>
        <v/>
      </c>
      <c r="R25" s="10" t="str">
        <f t="shared" ca="1" si="4"/>
        <v/>
      </c>
      <c r="S25" s="10" t="str">
        <f t="shared" ca="1" si="4"/>
        <v/>
      </c>
      <c r="T25" s="10" t="str">
        <f t="shared" ca="1" si="4"/>
        <v/>
      </c>
      <c r="U25" s="10" t="str">
        <f t="shared" ca="1" si="4"/>
        <v/>
      </c>
      <c r="V25" s="10" t="str">
        <f t="shared" ca="1" si="4"/>
        <v/>
      </c>
      <c r="W25" s="10" t="str">
        <f t="shared" ca="1" si="4"/>
        <v/>
      </c>
      <c r="X25" s="10" t="str">
        <f t="shared" ca="1" si="4"/>
        <v/>
      </c>
      <c r="Y25" s="10" t="str">
        <f t="shared" ca="1" si="5"/>
        <v/>
      </c>
      <c r="Z25" s="10" t="str">
        <f t="shared" ca="1" si="5"/>
        <v/>
      </c>
      <c r="AA25" s="10" t="str">
        <f t="shared" ca="1" si="5"/>
        <v/>
      </c>
      <c r="AB25" s="10" t="str">
        <f t="shared" ca="1" si="5"/>
        <v/>
      </c>
      <c r="AC25" s="10" t="str">
        <f t="shared" ca="1" si="5"/>
        <v/>
      </c>
      <c r="AD25" s="10" t="str">
        <f t="shared" ca="1" si="5"/>
        <v/>
      </c>
      <c r="AE25" s="10" t="str">
        <f t="shared" ca="1" si="5"/>
        <v/>
      </c>
      <c r="AF25" s="10" t="str">
        <f t="shared" ca="1" si="5"/>
        <v/>
      </c>
      <c r="AG25" s="10" t="str">
        <f t="shared" ca="1" si="5"/>
        <v/>
      </c>
      <c r="AH25" s="10" t="str">
        <f t="shared" ca="1" si="5"/>
        <v/>
      </c>
      <c r="AI25" s="10" t="str">
        <f t="shared" ca="1" si="5"/>
        <v/>
      </c>
      <c r="AJ25" s="10" t="str">
        <f t="shared" ca="1" si="5"/>
        <v/>
      </c>
      <c r="AK25" s="10" t="str">
        <f t="shared" ca="1" si="5"/>
        <v/>
      </c>
      <c r="AL25" s="10" t="str">
        <f t="shared" ca="1" si="5"/>
        <v/>
      </c>
      <c r="AM25" s="10" t="str">
        <f t="shared" ca="1" si="5"/>
        <v/>
      </c>
      <c r="AN25" s="10" t="str">
        <f t="shared" ca="1" si="5"/>
        <v/>
      </c>
      <c r="AO25" s="10" t="str">
        <f t="shared" ca="1" si="6"/>
        <v/>
      </c>
      <c r="AP25" s="10" t="str">
        <f t="shared" ca="1" si="6"/>
        <v/>
      </c>
      <c r="AQ25" s="10" t="str">
        <f t="shared" ca="1" si="6"/>
        <v/>
      </c>
      <c r="AR25" s="10" t="str">
        <f t="shared" ca="1" si="6"/>
        <v/>
      </c>
      <c r="AS25" s="10" t="str">
        <f t="shared" ca="1" si="6"/>
        <v/>
      </c>
      <c r="AT25" s="10" t="str">
        <f t="shared" ca="1" si="6"/>
        <v/>
      </c>
      <c r="AU25" s="10" t="str">
        <f t="shared" ca="1" si="6"/>
        <v/>
      </c>
      <c r="AV25" s="10" t="str">
        <f t="shared" ca="1" si="6"/>
        <v/>
      </c>
      <c r="AW25" s="10" t="str">
        <f t="shared" ca="1" si="6"/>
        <v/>
      </c>
      <c r="AX25" s="10" t="str">
        <f t="shared" ca="1" si="6"/>
        <v/>
      </c>
      <c r="AY25" s="10" t="str">
        <f t="shared" ca="1" si="6"/>
        <v/>
      </c>
      <c r="AZ25" s="10" t="str">
        <f t="shared" ca="1" si="6"/>
        <v/>
      </c>
      <c r="BA25" s="10" t="str">
        <f t="shared" ca="1" si="6"/>
        <v/>
      </c>
      <c r="BB25" s="10" t="str">
        <f t="shared" ca="1" si="6"/>
        <v/>
      </c>
      <c r="BC25" s="10" t="str">
        <f t="shared" ca="1" si="6"/>
        <v/>
      </c>
      <c r="BD25" s="10" t="str">
        <f t="shared" ca="1" si="6"/>
        <v/>
      </c>
      <c r="BE25" s="10" t="str">
        <f t="shared" ca="1" si="7"/>
        <v/>
      </c>
      <c r="BF25" s="10" t="str">
        <f t="shared" ca="1" si="7"/>
        <v/>
      </c>
      <c r="BG25" s="10" t="str">
        <f t="shared" ca="1" si="7"/>
        <v/>
      </c>
      <c r="BH25" s="10" t="str">
        <f t="shared" ca="1" si="7"/>
        <v/>
      </c>
      <c r="BI25" s="10" t="str">
        <f t="shared" ca="1" si="7"/>
        <v/>
      </c>
      <c r="BJ25" s="10" t="str">
        <f t="shared" ca="1" si="7"/>
        <v/>
      </c>
      <c r="BK25" s="10" t="str">
        <f t="shared" ca="1" si="7"/>
        <v/>
      </c>
      <c r="BL25" s="10" t="str">
        <f t="shared" ca="1" si="7"/>
        <v/>
      </c>
    </row>
    <row r="26" spans="1:64" s="1" customFormat="1" ht="40" customHeight="1" x14ac:dyDescent="0.2">
      <c r="A26" s="4"/>
      <c r="B26" s="17" t="s">
        <v>43</v>
      </c>
      <c r="C26" s="13" t="s">
        <v>5</v>
      </c>
      <c r="D26" s="13"/>
      <c r="E26" s="14">
        <v>0.05</v>
      </c>
      <c r="F26" s="15">
        <f>F24+6</f>
        <v>45699</v>
      </c>
      <c r="G26" s="16">
        <v>2</v>
      </c>
      <c r="H26" s="13"/>
      <c r="I26" s="10" t="str">
        <f t="shared" ca="1" si="8"/>
        <v/>
      </c>
      <c r="J26" s="10" t="str">
        <f t="shared" ca="1" si="4"/>
        <v/>
      </c>
      <c r="K26" s="10" t="str">
        <f t="shared" ca="1" si="4"/>
        <v/>
      </c>
      <c r="L26" s="10" t="str">
        <f t="shared" ca="1" si="4"/>
        <v/>
      </c>
      <c r="M26" s="10" t="str">
        <f t="shared" ca="1" si="4"/>
        <v/>
      </c>
      <c r="N26" s="10" t="str">
        <f t="shared" ca="1" si="4"/>
        <v/>
      </c>
      <c r="O26" s="10" t="str">
        <f t="shared" ca="1" si="4"/>
        <v/>
      </c>
      <c r="P26" s="10" t="str">
        <f t="shared" ca="1" si="4"/>
        <v/>
      </c>
      <c r="Q26" s="10" t="str">
        <f t="shared" ca="1" si="4"/>
        <v/>
      </c>
      <c r="R26" s="10" t="str">
        <f t="shared" ca="1" si="4"/>
        <v/>
      </c>
      <c r="S26" s="10" t="str">
        <f t="shared" ca="1" si="4"/>
        <v/>
      </c>
      <c r="T26" s="10" t="str">
        <f t="shared" ca="1" si="4"/>
        <v/>
      </c>
      <c r="U26" s="10" t="str">
        <f t="shared" ca="1" si="4"/>
        <v/>
      </c>
      <c r="V26" s="10" t="str">
        <f t="shared" ca="1" si="4"/>
        <v/>
      </c>
      <c r="W26" s="10" t="str">
        <f t="shared" ca="1" si="4"/>
        <v/>
      </c>
      <c r="X26" s="10" t="str">
        <f t="shared" ca="1" si="4"/>
        <v/>
      </c>
      <c r="Y26" s="10" t="str">
        <f t="shared" ca="1" si="5"/>
        <v/>
      </c>
      <c r="Z26" s="10" t="str">
        <f t="shared" ca="1" si="5"/>
        <v/>
      </c>
      <c r="AA26" s="10" t="str">
        <f t="shared" ca="1" si="5"/>
        <v/>
      </c>
      <c r="AB26" s="10" t="str">
        <f t="shared" ca="1" si="5"/>
        <v/>
      </c>
      <c r="AC26" s="10" t="str">
        <f t="shared" ca="1" si="5"/>
        <v/>
      </c>
      <c r="AD26" s="10" t="str">
        <f t="shared" ca="1" si="5"/>
        <v/>
      </c>
      <c r="AE26" s="10" t="str">
        <f t="shared" ca="1" si="5"/>
        <v/>
      </c>
      <c r="AF26" s="10" t="str">
        <f t="shared" ca="1" si="5"/>
        <v/>
      </c>
      <c r="AG26" s="10" t="str">
        <f t="shared" ca="1" si="5"/>
        <v/>
      </c>
      <c r="AH26" s="10" t="str">
        <f t="shared" ca="1" si="5"/>
        <v/>
      </c>
      <c r="AI26" s="10" t="str">
        <f t="shared" ca="1" si="5"/>
        <v/>
      </c>
      <c r="AJ26" s="10" t="str">
        <f t="shared" ca="1" si="5"/>
        <v/>
      </c>
      <c r="AK26" s="10" t="str">
        <f t="shared" ca="1" si="5"/>
        <v/>
      </c>
      <c r="AL26" s="10" t="str">
        <f t="shared" ca="1" si="5"/>
        <v/>
      </c>
      <c r="AM26" s="10" t="str">
        <f t="shared" ca="1" si="5"/>
        <v/>
      </c>
      <c r="AN26" s="10" t="str">
        <f t="shared" ca="1" si="5"/>
        <v/>
      </c>
      <c r="AO26" s="10" t="str">
        <f t="shared" ca="1" si="6"/>
        <v/>
      </c>
      <c r="AP26" s="10" t="str">
        <f t="shared" ca="1" si="6"/>
        <v/>
      </c>
      <c r="AQ26" s="10" t="str">
        <f t="shared" ca="1" si="6"/>
        <v/>
      </c>
      <c r="AR26" s="10" t="str">
        <f t="shared" ca="1" si="6"/>
        <v/>
      </c>
      <c r="AS26" s="10" t="str">
        <f t="shared" ca="1" si="6"/>
        <v/>
      </c>
      <c r="AT26" s="10" t="str">
        <f t="shared" ca="1" si="6"/>
        <v/>
      </c>
      <c r="AU26" s="10" t="str">
        <f t="shared" ca="1" si="6"/>
        <v/>
      </c>
      <c r="AV26" s="10" t="str">
        <f t="shared" ca="1" si="6"/>
        <v/>
      </c>
      <c r="AW26" s="10" t="str">
        <f t="shared" ca="1" si="6"/>
        <v/>
      </c>
      <c r="AX26" s="10" t="str">
        <f t="shared" ca="1" si="6"/>
        <v/>
      </c>
      <c r="AY26" s="10" t="str">
        <f t="shared" ca="1" si="6"/>
        <v/>
      </c>
      <c r="AZ26" s="10" t="str">
        <f t="shared" ca="1" si="6"/>
        <v/>
      </c>
      <c r="BA26" s="10" t="str">
        <f t="shared" ca="1" si="6"/>
        <v/>
      </c>
      <c r="BB26" s="10" t="str">
        <f t="shared" ca="1" si="6"/>
        <v/>
      </c>
      <c r="BC26" s="10" t="str">
        <f t="shared" ca="1" si="6"/>
        <v/>
      </c>
      <c r="BD26" s="10" t="str">
        <f t="shared" ca="1" si="6"/>
        <v/>
      </c>
      <c r="BE26" s="10" t="str">
        <f t="shared" ca="1" si="7"/>
        <v/>
      </c>
      <c r="BF26" s="10" t="str">
        <f t="shared" ca="1" si="7"/>
        <v/>
      </c>
      <c r="BG26" s="10" t="str">
        <f t="shared" ca="1" si="7"/>
        <v/>
      </c>
      <c r="BH26" s="10" t="str">
        <f t="shared" ca="1" si="7"/>
        <v/>
      </c>
      <c r="BI26" s="10" t="str">
        <f t="shared" ca="1" si="7"/>
        <v/>
      </c>
      <c r="BJ26" s="10" t="str">
        <f t="shared" ca="1" si="7"/>
        <v/>
      </c>
      <c r="BK26" s="10" t="str">
        <f t="shared" ca="1" si="7"/>
        <v/>
      </c>
      <c r="BL26" s="10" t="str">
        <f t="shared" ca="1" si="7"/>
        <v/>
      </c>
    </row>
    <row r="27" spans="1:64" s="1" customFormat="1" ht="40" customHeight="1" x14ac:dyDescent="0.2">
      <c r="A27" s="3"/>
      <c r="B27" s="17" t="s">
        <v>44</v>
      </c>
      <c r="C27" s="13" t="s">
        <v>6</v>
      </c>
      <c r="D27" s="13"/>
      <c r="E27" s="14">
        <v>0.15</v>
      </c>
      <c r="F27" s="15">
        <f>F26</f>
        <v>45699</v>
      </c>
      <c r="G27" s="16">
        <v>2</v>
      </c>
      <c r="H27" s="13"/>
      <c r="I27" s="10" t="str">
        <f t="shared" ca="1" si="8"/>
        <v/>
      </c>
      <c r="J27" s="10" t="str">
        <f t="shared" ca="1" si="4"/>
        <v/>
      </c>
      <c r="K27" s="10" t="str">
        <f t="shared" ca="1" si="4"/>
        <v/>
      </c>
      <c r="L27" s="10" t="str">
        <f t="shared" ca="1" si="4"/>
        <v/>
      </c>
      <c r="M27" s="10" t="str">
        <f t="shared" ca="1" si="4"/>
        <v/>
      </c>
      <c r="N27" s="10" t="str">
        <f t="shared" ca="1" si="4"/>
        <v/>
      </c>
      <c r="O27" s="10" t="str">
        <f t="shared" ca="1" si="4"/>
        <v/>
      </c>
      <c r="P27" s="10" t="str">
        <f t="shared" ca="1" si="4"/>
        <v/>
      </c>
      <c r="Q27" s="10" t="str">
        <f t="shared" ca="1" si="4"/>
        <v/>
      </c>
      <c r="R27" s="10" t="str">
        <f t="shared" ca="1" si="4"/>
        <v/>
      </c>
      <c r="S27" s="10" t="str">
        <f t="shared" ca="1" si="4"/>
        <v/>
      </c>
      <c r="T27" s="10" t="str">
        <f t="shared" ca="1" si="4"/>
        <v/>
      </c>
      <c r="U27" s="10" t="str">
        <f t="shared" ca="1" si="4"/>
        <v/>
      </c>
      <c r="V27" s="10" t="str">
        <f t="shared" ca="1" si="4"/>
        <v/>
      </c>
      <c r="W27" s="10" t="str">
        <f t="shared" ca="1" si="4"/>
        <v/>
      </c>
      <c r="X27" s="10" t="str">
        <f t="shared" ca="1" si="4"/>
        <v/>
      </c>
      <c r="Y27" s="10" t="str">
        <f t="shared" ca="1" si="5"/>
        <v/>
      </c>
      <c r="Z27" s="10" t="str">
        <f t="shared" ca="1" si="5"/>
        <v/>
      </c>
      <c r="AA27" s="10" t="str">
        <f t="shared" ca="1" si="5"/>
        <v/>
      </c>
      <c r="AB27" s="10" t="str">
        <f t="shared" ca="1" si="5"/>
        <v/>
      </c>
      <c r="AC27" s="10" t="str">
        <f t="shared" ca="1" si="5"/>
        <v/>
      </c>
      <c r="AD27" s="10" t="str">
        <f t="shared" ca="1" si="5"/>
        <v/>
      </c>
      <c r="AE27" s="10" t="str">
        <f t="shared" ca="1" si="5"/>
        <v/>
      </c>
      <c r="AF27" s="10" t="str">
        <f t="shared" ca="1" si="5"/>
        <v/>
      </c>
      <c r="AG27" s="10" t="str">
        <f t="shared" ca="1" si="5"/>
        <v/>
      </c>
      <c r="AH27" s="10" t="str">
        <f t="shared" ca="1" si="5"/>
        <v/>
      </c>
      <c r="AI27" s="10" t="str">
        <f t="shared" ca="1" si="5"/>
        <v/>
      </c>
      <c r="AJ27" s="10" t="str">
        <f t="shared" ca="1" si="5"/>
        <v/>
      </c>
      <c r="AK27" s="10" t="str">
        <f t="shared" ca="1" si="5"/>
        <v/>
      </c>
      <c r="AL27" s="10" t="str">
        <f t="shared" ca="1" si="5"/>
        <v/>
      </c>
      <c r="AM27" s="10" t="str">
        <f t="shared" ca="1" si="5"/>
        <v/>
      </c>
      <c r="AN27" s="10" t="str">
        <f t="shared" ca="1" si="5"/>
        <v/>
      </c>
      <c r="AO27" s="10" t="str">
        <f t="shared" ca="1" si="6"/>
        <v/>
      </c>
      <c r="AP27" s="10" t="str">
        <f t="shared" ca="1" si="6"/>
        <v/>
      </c>
      <c r="AQ27" s="10" t="str">
        <f t="shared" ca="1" si="6"/>
        <v/>
      </c>
      <c r="AR27" s="10" t="str">
        <f t="shared" ca="1" si="6"/>
        <v/>
      </c>
      <c r="AS27" s="10" t="str">
        <f t="shared" ca="1" si="6"/>
        <v/>
      </c>
      <c r="AT27" s="10" t="str">
        <f t="shared" ca="1" si="6"/>
        <v/>
      </c>
      <c r="AU27" s="10" t="str">
        <f t="shared" ca="1" si="6"/>
        <v/>
      </c>
      <c r="AV27" s="10" t="str">
        <f t="shared" ca="1" si="6"/>
        <v/>
      </c>
      <c r="AW27" s="10" t="str">
        <f t="shared" ca="1" si="6"/>
        <v/>
      </c>
      <c r="AX27" s="10" t="str">
        <f t="shared" ca="1" si="6"/>
        <v/>
      </c>
      <c r="AY27" s="10" t="str">
        <f t="shared" ca="1" si="6"/>
        <v/>
      </c>
      <c r="AZ27" s="10" t="str">
        <f t="shared" ca="1" si="6"/>
        <v/>
      </c>
      <c r="BA27" s="10" t="str">
        <f t="shared" ca="1" si="6"/>
        <v/>
      </c>
      <c r="BB27" s="10" t="str">
        <f t="shared" ca="1" si="6"/>
        <v/>
      </c>
      <c r="BC27" s="10" t="str">
        <f t="shared" ca="1" si="6"/>
        <v/>
      </c>
      <c r="BD27" s="10" t="str">
        <f t="shared" ca="1" si="6"/>
        <v/>
      </c>
      <c r="BE27" s="10" t="str">
        <f t="shared" ca="1" si="7"/>
        <v/>
      </c>
      <c r="BF27" s="10" t="str">
        <f t="shared" ca="1" si="7"/>
        <v/>
      </c>
      <c r="BG27" s="10" t="str">
        <f t="shared" ca="1" si="7"/>
        <v/>
      </c>
      <c r="BH27" s="10" t="str">
        <f t="shared" ca="1" si="7"/>
        <v/>
      </c>
      <c r="BI27" s="10" t="str">
        <f t="shared" ca="1" si="7"/>
        <v/>
      </c>
      <c r="BJ27" s="10" t="str">
        <f t="shared" ca="1" si="7"/>
        <v/>
      </c>
      <c r="BK27" s="10" t="str">
        <f t="shared" ca="1" si="7"/>
        <v/>
      </c>
      <c r="BL27" s="10" t="str">
        <f t="shared" ca="1" si="7"/>
        <v/>
      </c>
    </row>
    <row r="28" spans="1:64" s="1" customFormat="1" ht="40" customHeight="1" x14ac:dyDescent="0.2">
      <c r="A28" s="3"/>
      <c r="B28" s="17" t="s">
        <v>45</v>
      </c>
      <c r="C28" s="13" t="s">
        <v>6</v>
      </c>
      <c r="D28" s="13"/>
      <c r="E28" s="14">
        <v>0.15</v>
      </c>
      <c r="F28" s="15">
        <f>F26</f>
        <v>45699</v>
      </c>
      <c r="G28" s="16">
        <v>2</v>
      </c>
      <c r="H28" s="13"/>
      <c r="I28" s="10" t="str">
        <f t="shared" ca="1" si="8"/>
        <v/>
      </c>
      <c r="J28" s="10" t="str">
        <f t="shared" ca="1" si="4"/>
        <v/>
      </c>
      <c r="K28" s="10" t="str">
        <f t="shared" ca="1" si="4"/>
        <v/>
      </c>
      <c r="L28" s="10" t="str">
        <f t="shared" ca="1" si="4"/>
        <v/>
      </c>
      <c r="M28" s="10" t="str">
        <f t="shared" ca="1" si="4"/>
        <v/>
      </c>
      <c r="N28" s="10" t="str">
        <f t="shared" ca="1" si="4"/>
        <v/>
      </c>
      <c r="O28" s="10" t="str">
        <f t="shared" ca="1" si="4"/>
        <v/>
      </c>
      <c r="P28" s="10" t="str">
        <f t="shared" ca="1" si="4"/>
        <v/>
      </c>
      <c r="Q28" s="10" t="str">
        <f t="shared" ca="1" si="4"/>
        <v/>
      </c>
      <c r="R28" s="10" t="str">
        <f t="shared" ca="1" si="4"/>
        <v/>
      </c>
      <c r="S28" s="10" t="str">
        <f t="shared" ca="1" si="4"/>
        <v/>
      </c>
      <c r="T28" s="10" t="str">
        <f t="shared" ca="1" si="4"/>
        <v/>
      </c>
      <c r="U28" s="10" t="str">
        <f t="shared" ca="1" si="4"/>
        <v/>
      </c>
      <c r="V28" s="10" t="str">
        <f t="shared" ca="1" si="4"/>
        <v/>
      </c>
      <c r="W28" s="10" t="str">
        <f t="shared" ca="1" si="4"/>
        <v/>
      </c>
      <c r="X28" s="10" t="str">
        <f t="shared" ca="1" si="4"/>
        <v/>
      </c>
      <c r="Y28" s="10" t="str">
        <f t="shared" ca="1" si="5"/>
        <v/>
      </c>
      <c r="Z28" s="10" t="str">
        <f t="shared" ca="1" si="5"/>
        <v/>
      </c>
      <c r="AA28" s="10" t="str">
        <f t="shared" ca="1" si="5"/>
        <v/>
      </c>
      <c r="AB28" s="10" t="str">
        <f t="shared" ca="1" si="5"/>
        <v/>
      </c>
      <c r="AC28" s="10" t="str">
        <f t="shared" ca="1" si="5"/>
        <v/>
      </c>
      <c r="AD28" s="10" t="str">
        <f t="shared" ca="1" si="5"/>
        <v/>
      </c>
      <c r="AE28" s="10" t="str">
        <f t="shared" ca="1" si="5"/>
        <v/>
      </c>
      <c r="AF28" s="10" t="str">
        <f t="shared" ca="1" si="5"/>
        <v/>
      </c>
      <c r="AG28" s="10" t="str">
        <f t="shared" ca="1" si="5"/>
        <v/>
      </c>
      <c r="AH28" s="10" t="str">
        <f t="shared" ca="1" si="5"/>
        <v/>
      </c>
      <c r="AI28" s="10" t="str">
        <f t="shared" ca="1" si="5"/>
        <v/>
      </c>
      <c r="AJ28" s="10" t="str">
        <f t="shared" ca="1" si="5"/>
        <v/>
      </c>
      <c r="AK28" s="10" t="str">
        <f t="shared" ca="1" si="5"/>
        <v/>
      </c>
      <c r="AL28" s="10" t="str">
        <f t="shared" ca="1" si="5"/>
        <v/>
      </c>
      <c r="AM28" s="10" t="str">
        <f t="shared" ca="1" si="5"/>
        <v/>
      </c>
      <c r="AN28" s="10" t="str">
        <f t="shared" ca="1" si="5"/>
        <v/>
      </c>
      <c r="AO28" s="10" t="str">
        <f t="shared" ca="1" si="6"/>
        <v/>
      </c>
      <c r="AP28" s="10" t="str">
        <f t="shared" ca="1" si="6"/>
        <v/>
      </c>
      <c r="AQ28" s="10" t="str">
        <f t="shared" ca="1" si="6"/>
        <v/>
      </c>
      <c r="AR28" s="10" t="str">
        <f t="shared" ca="1" si="6"/>
        <v/>
      </c>
      <c r="AS28" s="10" t="str">
        <f t="shared" ca="1" si="6"/>
        <v/>
      </c>
      <c r="AT28" s="10" t="str">
        <f t="shared" ca="1" si="6"/>
        <v/>
      </c>
      <c r="AU28" s="10" t="str">
        <f t="shared" ca="1" si="6"/>
        <v/>
      </c>
      <c r="AV28" s="10" t="str">
        <f t="shared" ca="1" si="6"/>
        <v/>
      </c>
      <c r="AW28" s="10" t="str">
        <f t="shared" ca="1" si="6"/>
        <v/>
      </c>
      <c r="AX28" s="10" t="str">
        <f t="shared" ca="1" si="6"/>
        <v/>
      </c>
      <c r="AY28" s="10" t="str">
        <f t="shared" ca="1" si="6"/>
        <v/>
      </c>
      <c r="AZ28" s="10" t="str">
        <f t="shared" ca="1" si="6"/>
        <v/>
      </c>
      <c r="BA28" s="10" t="str">
        <f t="shared" ca="1" si="6"/>
        <v/>
      </c>
      <c r="BB28" s="10" t="str">
        <f t="shared" ca="1" si="6"/>
        <v/>
      </c>
      <c r="BC28" s="10" t="str">
        <f t="shared" ca="1" si="6"/>
        <v/>
      </c>
      <c r="BD28" s="10" t="str">
        <f t="shared" ca="1" si="6"/>
        <v/>
      </c>
      <c r="BE28" s="10" t="str">
        <f t="shared" ca="1" si="7"/>
        <v/>
      </c>
      <c r="BF28" s="10" t="str">
        <f t="shared" ca="1" si="7"/>
        <v/>
      </c>
      <c r="BG28" s="10" t="str">
        <f t="shared" ca="1" si="7"/>
        <v/>
      </c>
      <c r="BH28" s="10" t="str">
        <f t="shared" ca="1" si="7"/>
        <v/>
      </c>
      <c r="BI28" s="10" t="str">
        <f t="shared" ca="1" si="7"/>
        <v/>
      </c>
      <c r="BJ28" s="10" t="str">
        <f t="shared" ca="1" si="7"/>
        <v/>
      </c>
      <c r="BK28" s="10" t="str">
        <f t="shared" ca="1" si="7"/>
        <v/>
      </c>
      <c r="BL28" s="10" t="str">
        <f t="shared" ca="1" si="7"/>
        <v/>
      </c>
    </row>
    <row r="29" spans="1:64" s="1" customFormat="1" ht="40" customHeight="1" x14ac:dyDescent="0.2">
      <c r="A29" s="3"/>
      <c r="B29" s="17" t="s">
        <v>47</v>
      </c>
      <c r="C29" s="13" t="s">
        <v>6</v>
      </c>
      <c r="D29" s="13"/>
      <c r="E29" s="14">
        <v>0.15</v>
      </c>
      <c r="F29" s="15">
        <f>F26</f>
        <v>45699</v>
      </c>
      <c r="G29" s="16">
        <v>2</v>
      </c>
      <c r="H29" s="13"/>
      <c r="I29" s="10" t="str">
        <f t="shared" ca="1" si="8"/>
        <v/>
      </c>
      <c r="J29" s="10" t="str">
        <f t="shared" ca="1" si="4"/>
        <v/>
      </c>
      <c r="K29" s="10" t="str">
        <f t="shared" ca="1" si="4"/>
        <v/>
      </c>
      <c r="L29" s="10" t="str">
        <f t="shared" ca="1" si="4"/>
        <v/>
      </c>
      <c r="M29" s="10" t="str">
        <f t="shared" ca="1" si="4"/>
        <v/>
      </c>
      <c r="N29" s="10" t="str">
        <f t="shared" ca="1" si="4"/>
        <v/>
      </c>
      <c r="O29" s="10" t="str">
        <f t="shared" ca="1" si="4"/>
        <v/>
      </c>
      <c r="P29" s="10" t="str">
        <f t="shared" ca="1" si="4"/>
        <v/>
      </c>
      <c r="Q29" s="10" t="str">
        <f t="shared" ca="1" si="4"/>
        <v/>
      </c>
      <c r="R29" s="10" t="str">
        <f t="shared" ca="1" si="4"/>
        <v/>
      </c>
      <c r="S29" s="10" t="str">
        <f t="shared" ca="1" si="4"/>
        <v/>
      </c>
      <c r="T29" s="10" t="str">
        <f t="shared" ca="1" si="4"/>
        <v/>
      </c>
      <c r="U29" s="10" t="str">
        <f t="shared" ca="1" si="4"/>
        <v/>
      </c>
      <c r="V29" s="10" t="str">
        <f t="shared" ca="1" si="4"/>
        <v/>
      </c>
      <c r="W29" s="10" t="str">
        <f t="shared" ca="1" si="4"/>
        <v/>
      </c>
      <c r="X29" s="10" t="str">
        <f t="shared" ca="1" si="4"/>
        <v/>
      </c>
      <c r="Y29" s="10" t="str">
        <f t="shared" ca="1" si="5"/>
        <v/>
      </c>
      <c r="Z29" s="10" t="str">
        <f t="shared" ca="1" si="5"/>
        <v/>
      </c>
      <c r="AA29" s="10" t="str">
        <f t="shared" ca="1" si="5"/>
        <v/>
      </c>
      <c r="AB29" s="10" t="str">
        <f t="shared" ca="1" si="5"/>
        <v/>
      </c>
      <c r="AC29" s="10" t="str">
        <f t="shared" ca="1" si="5"/>
        <v/>
      </c>
      <c r="AD29" s="10" t="str">
        <f t="shared" ca="1" si="5"/>
        <v/>
      </c>
      <c r="AE29" s="10" t="str">
        <f t="shared" ca="1" si="5"/>
        <v/>
      </c>
      <c r="AF29" s="10" t="str">
        <f t="shared" ca="1" si="5"/>
        <v/>
      </c>
      <c r="AG29" s="10" t="str">
        <f t="shared" ca="1" si="5"/>
        <v/>
      </c>
      <c r="AH29" s="10" t="str">
        <f t="shared" ca="1" si="5"/>
        <v/>
      </c>
      <c r="AI29" s="10" t="str">
        <f t="shared" ca="1" si="5"/>
        <v/>
      </c>
      <c r="AJ29" s="10" t="str">
        <f t="shared" ca="1" si="5"/>
        <v/>
      </c>
      <c r="AK29" s="10" t="str">
        <f t="shared" ca="1" si="5"/>
        <v/>
      </c>
      <c r="AL29" s="10" t="str">
        <f t="shared" ca="1" si="5"/>
        <v/>
      </c>
      <c r="AM29" s="10" t="str">
        <f t="shared" ca="1" si="5"/>
        <v/>
      </c>
      <c r="AN29" s="10" t="str">
        <f t="shared" ca="1" si="5"/>
        <v/>
      </c>
      <c r="AO29" s="10" t="str">
        <f t="shared" ca="1" si="6"/>
        <v/>
      </c>
      <c r="AP29" s="10" t="str">
        <f t="shared" ca="1" si="6"/>
        <v/>
      </c>
      <c r="AQ29" s="10" t="str">
        <f t="shared" ca="1" si="6"/>
        <v/>
      </c>
      <c r="AR29" s="10" t="str">
        <f t="shared" ca="1" si="6"/>
        <v/>
      </c>
      <c r="AS29" s="10" t="str">
        <f t="shared" ca="1" si="6"/>
        <v/>
      </c>
      <c r="AT29" s="10" t="str">
        <f t="shared" ca="1" si="6"/>
        <v/>
      </c>
      <c r="AU29" s="10" t="str">
        <f t="shared" ca="1" si="6"/>
        <v/>
      </c>
      <c r="AV29" s="10" t="str">
        <f t="shared" ca="1" si="6"/>
        <v/>
      </c>
      <c r="AW29" s="10" t="str">
        <f t="shared" ca="1" si="6"/>
        <v/>
      </c>
      <c r="AX29" s="10" t="str">
        <f t="shared" ca="1" si="6"/>
        <v/>
      </c>
      <c r="AY29" s="10" t="str">
        <f t="shared" ca="1" si="6"/>
        <v/>
      </c>
      <c r="AZ29" s="10" t="str">
        <f t="shared" ca="1" si="6"/>
        <v/>
      </c>
      <c r="BA29" s="10" t="str">
        <f t="shared" ca="1" si="6"/>
        <v/>
      </c>
      <c r="BB29" s="10" t="str">
        <f t="shared" ca="1" si="6"/>
        <v/>
      </c>
      <c r="BC29" s="10" t="str">
        <f t="shared" ca="1" si="6"/>
        <v/>
      </c>
      <c r="BD29" s="10" t="str">
        <f t="shared" ca="1" si="6"/>
        <v/>
      </c>
      <c r="BE29" s="10" t="str">
        <f t="shared" ca="1" si="7"/>
        <v/>
      </c>
      <c r="BF29" s="10" t="str">
        <f t="shared" ca="1" si="7"/>
        <v/>
      </c>
      <c r="BG29" s="10" t="str">
        <f t="shared" ca="1" si="7"/>
        <v/>
      </c>
      <c r="BH29" s="10" t="str">
        <f t="shared" ca="1" si="7"/>
        <v/>
      </c>
      <c r="BI29" s="10" t="str">
        <f t="shared" ca="1" si="7"/>
        <v/>
      </c>
      <c r="BJ29" s="10" t="str">
        <f t="shared" ca="1" si="7"/>
        <v/>
      </c>
      <c r="BK29" s="10" t="str">
        <f t="shared" ca="1" si="7"/>
        <v/>
      </c>
      <c r="BL29" s="10" t="str">
        <f t="shared" ca="1" si="7"/>
        <v/>
      </c>
    </row>
    <row r="30" spans="1:64" s="1" customFormat="1" ht="40" customHeight="1" x14ac:dyDescent="0.2">
      <c r="A30" s="3"/>
      <c r="B30" s="17" t="s">
        <v>46</v>
      </c>
      <c r="C30" s="13" t="s">
        <v>6</v>
      </c>
      <c r="D30" s="13"/>
      <c r="E30" s="14">
        <v>0.15</v>
      </c>
      <c r="F30" s="15">
        <f>F26</f>
        <v>45699</v>
      </c>
      <c r="G30" s="16">
        <v>2</v>
      </c>
      <c r="H30" s="13"/>
      <c r="I30" s="10" t="str">
        <f t="shared" ca="1" si="8"/>
        <v/>
      </c>
      <c r="J30" s="10" t="str">
        <f t="shared" ca="1" si="4"/>
        <v/>
      </c>
      <c r="K30" s="10" t="str">
        <f t="shared" ca="1" si="4"/>
        <v/>
      </c>
      <c r="L30" s="10" t="str">
        <f t="shared" ca="1" si="4"/>
        <v/>
      </c>
      <c r="M30" s="10" t="str">
        <f t="shared" ca="1" si="4"/>
        <v/>
      </c>
      <c r="N30" s="10" t="str">
        <f t="shared" ca="1" si="4"/>
        <v/>
      </c>
      <c r="O30" s="10" t="str">
        <f t="shared" ca="1" si="4"/>
        <v/>
      </c>
      <c r="P30" s="10" t="str">
        <f t="shared" ca="1" si="4"/>
        <v/>
      </c>
      <c r="Q30" s="10" t="str">
        <f t="shared" ca="1" si="4"/>
        <v/>
      </c>
      <c r="R30" s="10" t="str">
        <f t="shared" ca="1" si="4"/>
        <v/>
      </c>
      <c r="S30" s="10" t="str">
        <f t="shared" ca="1" si="4"/>
        <v/>
      </c>
      <c r="T30" s="10" t="str">
        <f t="shared" ca="1" si="4"/>
        <v/>
      </c>
      <c r="U30" s="10" t="str">
        <f t="shared" ca="1" si="4"/>
        <v/>
      </c>
      <c r="V30" s="10" t="str">
        <f t="shared" ca="1" si="4"/>
        <v/>
      </c>
      <c r="W30" s="10" t="str">
        <f t="shared" ca="1" si="4"/>
        <v/>
      </c>
      <c r="X30" s="10" t="str">
        <f t="shared" ca="1" si="4"/>
        <v/>
      </c>
      <c r="Y30" s="10" t="str">
        <f t="shared" ca="1" si="5"/>
        <v/>
      </c>
      <c r="Z30" s="10" t="str">
        <f t="shared" ca="1" si="5"/>
        <v/>
      </c>
      <c r="AA30" s="10" t="str">
        <f t="shared" ca="1" si="5"/>
        <v/>
      </c>
      <c r="AB30" s="10" t="str">
        <f t="shared" ca="1" si="5"/>
        <v/>
      </c>
      <c r="AC30" s="10" t="str">
        <f t="shared" ca="1" si="5"/>
        <v/>
      </c>
      <c r="AD30" s="10" t="str">
        <f t="shared" ca="1" si="5"/>
        <v/>
      </c>
      <c r="AE30" s="10" t="str">
        <f t="shared" ca="1" si="5"/>
        <v/>
      </c>
      <c r="AF30" s="10" t="str">
        <f t="shared" ca="1" si="5"/>
        <v/>
      </c>
      <c r="AG30" s="10" t="str">
        <f t="shared" ca="1" si="5"/>
        <v/>
      </c>
      <c r="AH30" s="10" t="str">
        <f t="shared" ca="1" si="5"/>
        <v/>
      </c>
      <c r="AI30" s="10" t="str">
        <f t="shared" ca="1" si="5"/>
        <v/>
      </c>
      <c r="AJ30" s="10" t="str">
        <f t="shared" ca="1" si="5"/>
        <v/>
      </c>
      <c r="AK30" s="10" t="str">
        <f t="shared" ca="1" si="5"/>
        <v/>
      </c>
      <c r="AL30" s="10" t="str">
        <f t="shared" ca="1" si="5"/>
        <v/>
      </c>
      <c r="AM30" s="10" t="str">
        <f t="shared" ca="1" si="5"/>
        <v/>
      </c>
      <c r="AN30" s="10" t="str">
        <f t="shared" ca="1" si="5"/>
        <v/>
      </c>
      <c r="AO30" s="10" t="str">
        <f t="shared" ca="1" si="6"/>
        <v/>
      </c>
      <c r="AP30" s="10" t="str">
        <f t="shared" ca="1" si="6"/>
        <v/>
      </c>
      <c r="AQ30" s="10" t="str">
        <f t="shared" ca="1" si="6"/>
        <v/>
      </c>
      <c r="AR30" s="10" t="str">
        <f t="shared" ca="1" si="6"/>
        <v/>
      </c>
      <c r="AS30" s="10" t="str">
        <f t="shared" ca="1" si="6"/>
        <v/>
      </c>
      <c r="AT30" s="10" t="str">
        <f t="shared" ca="1" si="6"/>
        <v/>
      </c>
      <c r="AU30" s="10" t="str">
        <f t="shared" ca="1" si="6"/>
        <v/>
      </c>
      <c r="AV30" s="10" t="str">
        <f t="shared" ca="1" si="6"/>
        <v/>
      </c>
      <c r="AW30" s="10" t="str">
        <f t="shared" ca="1" si="6"/>
        <v/>
      </c>
      <c r="AX30" s="10" t="str">
        <f t="shared" ca="1" si="6"/>
        <v/>
      </c>
      <c r="AY30" s="10" t="str">
        <f t="shared" ca="1" si="6"/>
        <v/>
      </c>
      <c r="AZ30" s="10" t="str">
        <f t="shared" ca="1" si="6"/>
        <v/>
      </c>
      <c r="BA30" s="10" t="str">
        <f t="shared" ca="1" si="6"/>
        <v/>
      </c>
      <c r="BB30" s="10" t="str">
        <f t="shared" ca="1" si="6"/>
        <v/>
      </c>
      <c r="BC30" s="10" t="str">
        <f t="shared" ca="1" si="6"/>
        <v/>
      </c>
      <c r="BD30" s="10" t="str">
        <f t="shared" ca="1" si="6"/>
        <v/>
      </c>
      <c r="BE30" s="10" t="str">
        <f t="shared" ca="1" si="7"/>
        <v/>
      </c>
      <c r="BF30" s="10" t="str">
        <f t="shared" ca="1" si="7"/>
        <v/>
      </c>
      <c r="BG30" s="10" t="str">
        <f t="shared" ca="1" si="7"/>
        <v/>
      </c>
      <c r="BH30" s="10" t="str">
        <f t="shared" ca="1" si="7"/>
        <v/>
      </c>
      <c r="BI30" s="10" t="str">
        <f t="shared" ca="1" si="7"/>
        <v/>
      </c>
      <c r="BJ30" s="10" t="str">
        <f t="shared" ca="1" si="7"/>
        <v/>
      </c>
      <c r="BK30" s="10" t="str">
        <f t="shared" ca="1" si="7"/>
        <v/>
      </c>
      <c r="BL30" s="10" t="str">
        <f t="shared" ca="1" si="7"/>
        <v/>
      </c>
    </row>
    <row r="31" spans="1:64" s="1" customFormat="1" ht="40" customHeight="1" x14ac:dyDescent="0.2">
      <c r="A31" s="3"/>
      <c r="B31" s="17" t="s">
        <v>52</v>
      </c>
      <c r="C31" s="13" t="s">
        <v>6</v>
      </c>
      <c r="D31" s="13"/>
      <c r="E31" s="14">
        <v>0</v>
      </c>
      <c r="F31" s="15">
        <f>F26</f>
        <v>45699</v>
      </c>
      <c r="G31" s="16">
        <v>2</v>
      </c>
      <c r="H31" s="13"/>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row>
    <row r="32" spans="1:64" s="1" customFormat="1" ht="40" customHeight="1" x14ac:dyDescent="0.2">
      <c r="A32" s="3"/>
      <c r="B32" s="17" t="s">
        <v>53</v>
      </c>
      <c r="C32" s="13" t="s">
        <v>6</v>
      </c>
      <c r="D32" s="13" t="s">
        <v>18</v>
      </c>
      <c r="E32" s="14">
        <v>0.5</v>
      </c>
      <c r="F32" s="15">
        <f>F26</f>
        <v>45699</v>
      </c>
      <c r="G32" s="16">
        <v>2</v>
      </c>
      <c r="H32" s="13"/>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row>
    <row r="33" spans="1:64" s="1" customFormat="1" ht="40" customHeight="1" x14ac:dyDescent="0.2">
      <c r="A33" s="3"/>
      <c r="B33" s="17" t="s">
        <v>64</v>
      </c>
      <c r="C33" s="13" t="s">
        <v>6</v>
      </c>
      <c r="D33" s="13" t="s">
        <v>22</v>
      </c>
      <c r="E33" s="14">
        <v>0</v>
      </c>
      <c r="F33" s="15">
        <f>F26+1</f>
        <v>45700</v>
      </c>
      <c r="G33" s="16">
        <v>1</v>
      </c>
      <c r="H33" s="13"/>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row>
    <row r="34" spans="1:64" s="1" customFormat="1" ht="40" customHeight="1" x14ac:dyDescent="0.2">
      <c r="A34" s="3"/>
      <c r="B34" s="17" t="s">
        <v>51</v>
      </c>
      <c r="C34" s="13" t="s">
        <v>25</v>
      </c>
      <c r="D34" s="13" t="s">
        <v>22</v>
      </c>
      <c r="E34" s="14">
        <v>0</v>
      </c>
      <c r="F34" s="15">
        <f>F33+4</f>
        <v>45704</v>
      </c>
      <c r="G34" s="16">
        <v>2</v>
      </c>
      <c r="H34" s="13"/>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row>
    <row r="35" spans="1:64" s="1" customFormat="1" ht="40" customHeight="1" x14ac:dyDescent="0.2">
      <c r="A35" s="3"/>
      <c r="B35" s="17" t="s">
        <v>49</v>
      </c>
      <c r="C35" s="13" t="s">
        <v>2</v>
      </c>
      <c r="D35" s="13" t="s">
        <v>28</v>
      </c>
      <c r="E35" s="14">
        <v>0</v>
      </c>
      <c r="F35" s="15">
        <f>F34+2</f>
        <v>45706</v>
      </c>
      <c r="G35" s="16">
        <v>1</v>
      </c>
      <c r="H35" s="13"/>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row>
    <row r="36" spans="1:64" s="1" customFormat="1" ht="40" customHeight="1" x14ac:dyDescent="0.2">
      <c r="A36" s="3"/>
      <c r="B36" s="17" t="s">
        <v>50</v>
      </c>
      <c r="C36" s="13" t="s">
        <v>2</v>
      </c>
      <c r="D36" s="13" t="s">
        <v>28</v>
      </c>
      <c r="E36" s="14">
        <v>0</v>
      </c>
      <c r="F36" s="15">
        <f>F35</f>
        <v>45706</v>
      </c>
      <c r="G36" s="16">
        <v>1</v>
      </c>
      <c r="H36" s="13"/>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row>
    <row r="37" spans="1:64" s="1" customFormat="1" ht="40" customHeight="1" x14ac:dyDescent="0.2">
      <c r="A37" s="3"/>
      <c r="B37" s="51" t="s">
        <v>48</v>
      </c>
      <c r="C37" s="13"/>
      <c r="D37" s="13"/>
      <c r="E37" s="14"/>
      <c r="F37" s="15"/>
      <c r="G37" s="16"/>
      <c r="H37" s="13"/>
      <c r="I37" s="10" t="str">
        <f t="shared" ca="1" si="8"/>
        <v/>
      </c>
      <c r="J37" s="10" t="str">
        <f t="shared" ca="1" si="4"/>
        <v/>
      </c>
      <c r="K37" s="10" t="str">
        <f t="shared" ca="1" si="4"/>
        <v/>
      </c>
      <c r="L37" s="10" t="str">
        <f t="shared" ca="1" si="4"/>
        <v/>
      </c>
      <c r="M37" s="10" t="str">
        <f t="shared" ca="1" si="4"/>
        <v/>
      </c>
      <c r="N37" s="10" t="str">
        <f t="shared" ca="1" si="4"/>
        <v/>
      </c>
      <c r="O37" s="10" t="str">
        <f t="shared" ca="1" si="4"/>
        <v/>
      </c>
      <c r="P37" s="10" t="str">
        <f t="shared" ca="1" si="4"/>
        <v/>
      </c>
      <c r="Q37" s="10" t="str">
        <f t="shared" ca="1" si="4"/>
        <v/>
      </c>
      <c r="R37" s="10" t="str">
        <f t="shared" ca="1" si="4"/>
        <v/>
      </c>
      <c r="S37" s="10" t="str">
        <f t="shared" ca="1" si="4"/>
        <v/>
      </c>
      <c r="T37" s="10" t="str">
        <f t="shared" ca="1" si="4"/>
        <v/>
      </c>
      <c r="U37" s="10" t="str">
        <f t="shared" ca="1" si="4"/>
        <v/>
      </c>
      <c r="V37" s="10" t="str">
        <f t="shared" ca="1" si="4"/>
        <v/>
      </c>
      <c r="W37" s="10" t="str">
        <f t="shared" ca="1" si="4"/>
        <v/>
      </c>
      <c r="X37" s="10" t="str">
        <f t="shared" ca="1" si="4"/>
        <v/>
      </c>
      <c r="Y37" s="10" t="str">
        <f t="shared" ca="1" si="5"/>
        <v/>
      </c>
      <c r="Z37" s="10" t="str">
        <f t="shared" ca="1" si="5"/>
        <v/>
      </c>
      <c r="AA37" s="10" t="str">
        <f t="shared" ca="1" si="5"/>
        <v/>
      </c>
      <c r="AB37" s="10" t="str">
        <f t="shared" ca="1" si="5"/>
        <v/>
      </c>
      <c r="AC37" s="10" t="str">
        <f t="shared" ca="1" si="5"/>
        <v/>
      </c>
      <c r="AD37" s="10" t="str">
        <f t="shared" ca="1" si="5"/>
        <v/>
      </c>
      <c r="AE37" s="10" t="str">
        <f t="shared" ca="1" si="5"/>
        <v/>
      </c>
      <c r="AF37" s="10" t="str">
        <f t="shared" ca="1" si="5"/>
        <v/>
      </c>
      <c r="AG37" s="10" t="str">
        <f t="shared" ca="1" si="5"/>
        <v/>
      </c>
      <c r="AH37" s="10" t="str">
        <f t="shared" ca="1" si="5"/>
        <v/>
      </c>
      <c r="AI37" s="10" t="str">
        <f t="shared" ca="1" si="5"/>
        <v/>
      </c>
      <c r="AJ37" s="10" t="str">
        <f t="shared" ca="1" si="5"/>
        <v/>
      </c>
      <c r="AK37" s="10" t="str">
        <f t="shared" ca="1" si="5"/>
        <v/>
      </c>
      <c r="AL37" s="10" t="str">
        <f t="shared" ca="1" si="5"/>
        <v/>
      </c>
      <c r="AM37" s="10" t="str">
        <f t="shared" ca="1" si="5"/>
        <v/>
      </c>
      <c r="AN37" s="10" t="str">
        <f t="shared" ca="1" si="5"/>
        <v/>
      </c>
      <c r="AO37" s="10" t="str">
        <f t="shared" ca="1" si="6"/>
        <v/>
      </c>
      <c r="AP37" s="10" t="str">
        <f t="shared" ca="1" si="6"/>
        <v/>
      </c>
      <c r="AQ37" s="10" t="str">
        <f t="shared" ca="1" si="6"/>
        <v/>
      </c>
      <c r="AR37" s="10" t="str">
        <f t="shared" ca="1" si="6"/>
        <v/>
      </c>
      <c r="AS37" s="10" t="str">
        <f t="shared" ca="1" si="6"/>
        <v/>
      </c>
      <c r="AT37" s="10" t="str">
        <f t="shared" ca="1" si="6"/>
        <v/>
      </c>
      <c r="AU37" s="10" t="str">
        <f t="shared" ca="1" si="6"/>
        <v/>
      </c>
      <c r="AV37" s="10" t="str">
        <f t="shared" ca="1" si="6"/>
        <v/>
      </c>
      <c r="AW37" s="10" t="str">
        <f t="shared" ca="1" si="6"/>
        <v/>
      </c>
      <c r="AX37" s="10" t="str">
        <f t="shared" ca="1" si="6"/>
        <v/>
      </c>
      <c r="AY37" s="10" t="str">
        <f t="shared" ca="1" si="6"/>
        <v/>
      </c>
      <c r="AZ37" s="10" t="str">
        <f t="shared" ca="1" si="6"/>
        <v/>
      </c>
      <c r="BA37" s="10" t="str">
        <f t="shared" ca="1" si="6"/>
        <v/>
      </c>
      <c r="BB37" s="10" t="str">
        <f t="shared" ca="1" si="6"/>
        <v/>
      </c>
      <c r="BC37" s="10" t="str">
        <f t="shared" ca="1" si="6"/>
        <v/>
      </c>
      <c r="BD37" s="10" t="str">
        <f t="shared" ca="1" si="6"/>
        <v/>
      </c>
      <c r="BE37" s="10" t="str">
        <f t="shared" ca="1" si="7"/>
        <v/>
      </c>
      <c r="BF37" s="10" t="str">
        <f t="shared" ca="1" si="7"/>
        <v/>
      </c>
      <c r="BG37" s="10" t="str">
        <f t="shared" ca="1" si="7"/>
        <v/>
      </c>
      <c r="BH37" s="10" t="str">
        <f t="shared" ca="1" si="7"/>
        <v/>
      </c>
      <c r="BI37" s="10" t="str">
        <f t="shared" ca="1" si="7"/>
        <v/>
      </c>
      <c r="BJ37" s="10" t="str">
        <f t="shared" ca="1" si="7"/>
        <v/>
      </c>
      <c r="BK37" s="10" t="str">
        <f t="shared" ca="1" si="7"/>
        <v/>
      </c>
      <c r="BL37" s="10" t="str">
        <f t="shared" ca="1" si="7"/>
        <v/>
      </c>
    </row>
    <row r="38" spans="1:64" s="1" customFormat="1" ht="40" customHeight="1" x14ac:dyDescent="0.2">
      <c r="A38" s="3"/>
      <c r="B38" s="17" t="s">
        <v>54</v>
      </c>
      <c r="C38" s="13" t="s">
        <v>5</v>
      </c>
      <c r="D38" s="13"/>
      <c r="E38" s="14">
        <v>0</v>
      </c>
      <c r="F38" s="15">
        <f>F36+1</f>
        <v>45707</v>
      </c>
      <c r="G38" s="16">
        <v>20</v>
      </c>
      <c r="H38" s="13"/>
      <c r="I38" s="10" t="str">
        <f t="shared" ca="1" si="8"/>
        <v/>
      </c>
      <c r="J38" s="10" t="str">
        <f t="shared" ca="1" si="4"/>
        <v/>
      </c>
      <c r="K38" s="10" t="str">
        <f t="shared" ca="1" si="4"/>
        <v/>
      </c>
      <c r="L38" s="10" t="str">
        <f t="shared" ca="1" si="4"/>
        <v/>
      </c>
      <c r="M38" s="10" t="str">
        <f t="shared" ca="1" si="4"/>
        <v/>
      </c>
      <c r="N38" s="10" t="str">
        <f t="shared" ca="1" si="4"/>
        <v/>
      </c>
      <c r="O38" s="10" t="str">
        <f t="shared" ca="1" si="4"/>
        <v/>
      </c>
      <c r="P38" s="10" t="str">
        <f t="shared" ca="1" si="4"/>
        <v/>
      </c>
      <c r="Q38" s="10" t="str">
        <f t="shared" ca="1" si="4"/>
        <v/>
      </c>
      <c r="R38" s="10" t="str">
        <f t="shared" ca="1" si="4"/>
        <v/>
      </c>
      <c r="S38" s="10" t="str">
        <f t="shared" ca="1" si="4"/>
        <v/>
      </c>
      <c r="T38" s="10" t="str">
        <f t="shared" ca="1" si="4"/>
        <v/>
      </c>
      <c r="U38" s="10" t="str">
        <f t="shared" ca="1" si="4"/>
        <v/>
      </c>
      <c r="V38" s="10" t="str">
        <f t="shared" ca="1" si="4"/>
        <v/>
      </c>
      <c r="W38" s="10" t="str">
        <f t="shared" ca="1" si="4"/>
        <v/>
      </c>
      <c r="X38" s="10" t="str">
        <f t="shared" ca="1" si="4"/>
        <v/>
      </c>
      <c r="Y38" s="10" t="str">
        <f t="shared" ca="1" si="5"/>
        <v/>
      </c>
      <c r="Z38" s="10" t="str">
        <f t="shared" ca="1" si="5"/>
        <v/>
      </c>
      <c r="AA38" s="10" t="str">
        <f t="shared" ca="1" si="5"/>
        <v/>
      </c>
      <c r="AB38" s="10" t="str">
        <f t="shared" ca="1" si="5"/>
        <v/>
      </c>
      <c r="AC38" s="10" t="str">
        <f t="shared" ca="1" si="5"/>
        <v/>
      </c>
      <c r="AD38" s="10" t="str">
        <f t="shared" ca="1" si="5"/>
        <v/>
      </c>
      <c r="AE38" s="10" t="str">
        <f t="shared" ca="1" si="5"/>
        <v/>
      </c>
      <c r="AF38" s="10" t="str">
        <f t="shared" ca="1" si="5"/>
        <v/>
      </c>
      <c r="AG38" s="10" t="str">
        <f t="shared" ca="1" si="5"/>
        <v/>
      </c>
      <c r="AH38" s="10" t="str">
        <f t="shared" ca="1" si="5"/>
        <v/>
      </c>
      <c r="AI38" s="10" t="str">
        <f t="shared" ca="1" si="5"/>
        <v/>
      </c>
      <c r="AJ38" s="10" t="str">
        <f t="shared" ca="1" si="5"/>
        <v/>
      </c>
      <c r="AK38" s="10" t="str">
        <f t="shared" ca="1" si="5"/>
        <v/>
      </c>
      <c r="AL38" s="10" t="str">
        <f t="shared" ca="1" si="5"/>
        <v/>
      </c>
      <c r="AM38" s="10" t="str">
        <f t="shared" ca="1" si="5"/>
        <v/>
      </c>
      <c r="AN38" s="10" t="str">
        <f t="shared" ca="1" si="5"/>
        <v/>
      </c>
      <c r="AO38" s="10" t="str">
        <f t="shared" ca="1" si="6"/>
        <v/>
      </c>
      <c r="AP38" s="10" t="str">
        <f t="shared" ca="1" si="6"/>
        <v/>
      </c>
      <c r="AQ38" s="10" t="str">
        <f t="shared" ca="1" si="6"/>
        <v/>
      </c>
      <c r="AR38" s="10" t="str">
        <f t="shared" ca="1" si="6"/>
        <v/>
      </c>
      <c r="AS38" s="10" t="str">
        <f t="shared" ca="1" si="6"/>
        <v/>
      </c>
      <c r="AT38" s="10" t="str">
        <f t="shared" ca="1" si="6"/>
        <v/>
      </c>
      <c r="AU38" s="10" t="str">
        <f t="shared" ca="1" si="6"/>
        <v/>
      </c>
      <c r="AV38" s="10" t="str">
        <f t="shared" ca="1" si="6"/>
        <v/>
      </c>
      <c r="AW38" s="10" t="str">
        <f t="shared" ca="1" si="6"/>
        <v/>
      </c>
      <c r="AX38" s="10" t="str">
        <f t="shared" ca="1" si="6"/>
        <v/>
      </c>
      <c r="AY38" s="10" t="str">
        <f t="shared" ca="1" si="6"/>
        <v/>
      </c>
      <c r="AZ38" s="10" t="str">
        <f t="shared" ca="1" si="6"/>
        <v/>
      </c>
      <c r="BA38" s="10" t="str">
        <f t="shared" ca="1" si="6"/>
        <v/>
      </c>
      <c r="BB38" s="10" t="str">
        <f t="shared" ca="1" si="6"/>
        <v/>
      </c>
      <c r="BC38" s="10" t="str">
        <f t="shared" ca="1" si="6"/>
        <v/>
      </c>
      <c r="BD38" s="10" t="str">
        <f t="shared" ca="1" si="6"/>
        <v/>
      </c>
      <c r="BE38" s="10" t="str">
        <f t="shared" ca="1" si="7"/>
        <v/>
      </c>
      <c r="BF38" s="10" t="str">
        <f t="shared" ca="1" si="7"/>
        <v/>
      </c>
      <c r="BG38" s="10" t="str">
        <f t="shared" ca="1" si="7"/>
        <v/>
      </c>
      <c r="BH38" s="10" t="str">
        <f t="shared" ca="1" si="7"/>
        <v/>
      </c>
      <c r="BI38" s="10" t="str">
        <f t="shared" ca="1" si="7"/>
        <v/>
      </c>
      <c r="BJ38" s="10" t="str">
        <f t="shared" ca="1" si="7"/>
        <v/>
      </c>
      <c r="BK38" s="10" t="str">
        <f t="shared" ca="1" si="7"/>
        <v/>
      </c>
      <c r="BL38" s="10" t="str">
        <f t="shared" ca="1" si="7"/>
        <v/>
      </c>
    </row>
    <row r="39" spans="1:64" s="1" customFormat="1" ht="40" customHeight="1" x14ac:dyDescent="0.2">
      <c r="A39" s="3"/>
      <c r="B39" s="17" t="s">
        <v>55</v>
      </c>
      <c r="C39" s="13" t="s">
        <v>6</v>
      </c>
      <c r="D39" s="13"/>
      <c r="E39" s="14">
        <v>0</v>
      </c>
      <c r="F39" s="15">
        <f>F38+1</f>
        <v>45708</v>
      </c>
      <c r="G39" s="16">
        <v>17</v>
      </c>
      <c r="H39" s="13"/>
      <c r="I39" s="10" t="str">
        <f t="shared" ca="1" si="8"/>
        <v/>
      </c>
      <c r="J39" s="10" t="str">
        <f t="shared" ca="1" si="4"/>
        <v/>
      </c>
      <c r="K39" s="10" t="str">
        <f t="shared" ca="1" si="4"/>
        <v/>
      </c>
      <c r="L39" s="10" t="str">
        <f t="shared" ca="1" si="4"/>
        <v/>
      </c>
      <c r="M39" s="10" t="str">
        <f t="shared" ca="1" si="4"/>
        <v/>
      </c>
      <c r="N39" s="10" t="str">
        <f t="shared" ca="1" si="4"/>
        <v/>
      </c>
      <c r="O39" s="10" t="str">
        <f t="shared" ca="1" si="4"/>
        <v/>
      </c>
      <c r="P39" s="10" t="str">
        <f t="shared" ca="1" si="4"/>
        <v/>
      </c>
      <c r="Q39" s="10" t="str">
        <f t="shared" ca="1" si="4"/>
        <v/>
      </c>
      <c r="R39" s="10" t="str">
        <f t="shared" ca="1" si="4"/>
        <v/>
      </c>
      <c r="S39" s="10" t="str">
        <f t="shared" ca="1" si="4"/>
        <v/>
      </c>
      <c r="T39" s="10" t="str">
        <f t="shared" ca="1" si="4"/>
        <v/>
      </c>
      <c r="U39" s="10" t="str">
        <f t="shared" ca="1" si="4"/>
        <v/>
      </c>
      <c r="V39" s="10" t="str">
        <f t="shared" ca="1" si="4"/>
        <v/>
      </c>
      <c r="W39" s="10" t="str">
        <f t="shared" ca="1" si="4"/>
        <v/>
      </c>
      <c r="X39" s="10" t="str">
        <f t="shared" ca="1" si="4"/>
        <v/>
      </c>
      <c r="Y39" s="10" t="str">
        <f t="shared" ca="1" si="5"/>
        <v/>
      </c>
      <c r="Z39" s="10" t="str">
        <f t="shared" ca="1" si="5"/>
        <v/>
      </c>
      <c r="AA39" s="10" t="str">
        <f t="shared" ca="1" si="5"/>
        <v/>
      </c>
      <c r="AB39" s="10" t="str">
        <f t="shared" ca="1" si="5"/>
        <v/>
      </c>
      <c r="AC39" s="10" t="str">
        <f t="shared" ca="1" si="5"/>
        <v/>
      </c>
      <c r="AD39" s="10" t="str">
        <f t="shared" ca="1" si="5"/>
        <v/>
      </c>
      <c r="AE39" s="10" t="str">
        <f t="shared" ca="1" si="5"/>
        <v/>
      </c>
      <c r="AF39" s="10" t="str">
        <f t="shared" ca="1" si="5"/>
        <v/>
      </c>
      <c r="AG39" s="10" t="str">
        <f t="shared" ca="1" si="5"/>
        <v/>
      </c>
      <c r="AH39" s="10" t="str">
        <f t="shared" ca="1" si="5"/>
        <v/>
      </c>
      <c r="AI39" s="10" t="str">
        <f t="shared" ca="1" si="5"/>
        <v/>
      </c>
      <c r="AJ39" s="10" t="str">
        <f t="shared" ca="1" si="5"/>
        <v/>
      </c>
      <c r="AK39" s="10" t="str">
        <f t="shared" ca="1" si="5"/>
        <v/>
      </c>
      <c r="AL39" s="10" t="str">
        <f t="shared" ca="1" si="5"/>
        <v/>
      </c>
      <c r="AM39" s="10" t="str">
        <f t="shared" ca="1" si="5"/>
        <v/>
      </c>
      <c r="AN39" s="10" t="str">
        <f t="shared" ca="1" si="5"/>
        <v/>
      </c>
      <c r="AO39" s="10" t="str">
        <f t="shared" ca="1" si="6"/>
        <v/>
      </c>
      <c r="AP39" s="10" t="str">
        <f t="shared" ca="1" si="6"/>
        <v/>
      </c>
      <c r="AQ39" s="10" t="str">
        <f t="shared" ca="1" si="6"/>
        <v/>
      </c>
      <c r="AR39" s="10" t="str">
        <f t="shared" ca="1" si="6"/>
        <v/>
      </c>
      <c r="AS39" s="10" t="str">
        <f t="shared" ca="1" si="6"/>
        <v/>
      </c>
      <c r="AT39" s="10" t="str">
        <f t="shared" ca="1" si="6"/>
        <v/>
      </c>
      <c r="AU39" s="10" t="str">
        <f t="shared" ca="1" si="6"/>
        <v/>
      </c>
      <c r="AV39" s="10" t="str">
        <f t="shared" ca="1" si="6"/>
        <v/>
      </c>
      <c r="AW39" s="10" t="str">
        <f t="shared" ca="1" si="6"/>
        <v/>
      </c>
      <c r="AX39" s="10" t="str">
        <f t="shared" ca="1" si="6"/>
        <v/>
      </c>
      <c r="AY39" s="10" t="str">
        <f t="shared" ca="1" si="6"/>
        <v/>
      </c>
      <c r="AZ39" s="10" t="str">
        <f t="shared" ca="1" si="6"/>
        <v/>
      </c>
      <c r="BA39" s="10" t="str">
        <f t="shared" ca="1" si="6"/>
        <v/>
      </c>
      <c r="BB39" s="10" t="str">
        <f t="shared" ca="1" si="6"/>
        <v/>
      </c>
      <c r="BC39" s="10" t="str">
        <f t="shared" ca="1" si="6"/>
        <v/>
      </c>
      <c r="BD39" s="10" t="str">
        <f t="shared" ca="1" si="6"/>
        <v/>
      </c>
      <c r="BE39" s="10" t="str">
        <f t="shared" ca="1" si="7"/>
        <v/>
      </c>
      <c r="BF39" s="10" t="str">
        <f t="shared" ca="1" si="7"/>
        <v/>
      </c>
      <c r="BG39" s="10" t="str">
        <f t="shared" ca="1" si="7"/>
        <v/>
      </c>
      <c r="BH39" s="10" t="str">
        <f t="shared" ca="1" si="7"/>
        <v/>
      </c>
      <c r="BI39" s="10" t="str">
        <f t="shared" ca="1" si="7"/>
        <v/>
      </c>
      <c r="BJ39" s="10" t="str">
        <f t="shared" ca="1" si="7"/>
        <v/>
      </c>
      <c r="BK39" s="10" t="str">
        <f t="shared" ca="1" si="7"/>
        <v/>
      </c>
      <c r="BL39" s="10" t="str">
        <f t="shared" ca="1" si="7"/>
        <v/>
      </c>
    </row>
    <row r="40" spans="1:64" s="1" customFormat="1" ht="40" customHeight="1" x14ac:dyDescent="0.2">
      <c r="A40" s="3"/>
      <c r="B40" s="17" t="s">
        <v>56</v>
      </c>
      <c r="C40" s="13" t="s">
        <v>6</v>
      </c>
      <c r="D40" s="13"/>
      <c r="E40" s="14">
        <v>0</v>
      </c>
      <c r="F40" s="15">
        <f>F38+1</f>
        <v>45708</v>
      </c>
      <c r="G40" s="16">
        <v>17</v>
      </c>
      <c r="H40" s="13"/>
      <c r="I40" s="10" t="str">
        <f t="shared" ca="1" si="8"/>
        <v/>
      </c>
      <c r="J40" s="10" t="str">
        <f t="shared" ca="1" si="4"/>
        <v/>
      </c>
      <c r="K40" s="10" t="str">
        <f t="shared" ca="1" si="4"/>
        <v/>
      </c>
      <c r="L40" s="10" t="str">
        <f t="shared" ca="1" si="4"/>
        <v/>
      </c>
      <c r="M40" s="10" t="str">
        <f t="shared" ca="1" si="4"/>
        <v/>
      </c>
      <c r="N40" s="10" t="str">
        <f t="shared" ca="1" si="4"/>
        <v/>
      </c>
      <c r="O40" s="10" t="str">
        <f t="shared" ca="1" si="4"/>
        <v/>
      </c>
      <c r="P40" s="10" t="str">
        <f t="shared" ca="1" si="4"/>
        <v/>
      </c>
      <c r="Q40" s="10" t="str">
        <f t="shared" ca="1" si="4"/>
        <v/>
      </c>
      <c r="R40" s="10" t="str">
        <f t="shared" ca="1" si="4"/>
        <v/>
      </c>
      <c r="S40" s="10" t="str">
        <f t="shared" ca="1" si="4"/>
        <v/>
      </c>
      <c r="T40" s="10" t="str">
        <f t="shared" ca="1" si="4"/>
        <v/>
      </c>
      <c r="U40" s="10" t="str">
        <f t="shared" ca="1" si="4"/>
        <v/>
      </c>
      <c r="V40" s="10" t="str">
        <f t="shared" ca="1" si="4"/>
        <v/>
      </c>
      <c r="W40" s="10" t="str">
        <f t="shared" ca="1" si="4"/>
        <v/>
      </c>
      <c r="X40" s="10" t="str">
        <f t="shared" ca="1" si="4"/>
        <v/>
      </c>
      <c r="Y40" s="10" t="str">
        <f t="shared" ca="1" si="5"/>
        <v/>
      </c>
      <c r="Z40" s="10" t="str">
        <f t="shared" ca="1" si="5"/>
        <v/>
      </c>
      <c r="AA40" s="10" t="str">
        <f t="shared" ca="1" si="5"/>
        <v/>
      </c>
      <c r="AB40" s="10" t="str">
        <f t="shared" ca="1" si="5"/>
        <v/>
      </c>
      <c r="AC40" s="10" t="str">
        <f t="shared" ca="1" si="5"/>
        <v/>
      </c>
      <c r="AD40" s="10" t="str">
        <f t="shared" ca="1" si="5"/>
        <v/>
      </c>
      <c r="AE40" s="10" t="str">
        <f t="shared" ca="1" si="5"/>
        <v/>
      </c>
      <c r="AF40" s="10" t="str">
        <f t="shared" ca="1" si="5"/>
        <v/>
      </c>
      <c r="AG40" s="10" t="str">
        <f t="shared" ca="1" si="5"/>
        <v/>
      </c>
      <c r="AH40" s="10" t="str">
        <f t="shared" ca="1" si="5"/>
        <v/>
      </c>
      <c r="AI40" s="10" t="str">
        <f t="shared" ca="1" si="5"/>
        <v/>
      </c>
      <c r="AJ40" s="10" t="str">
        <f t="shared" ca="1" si="5"/>
        <v/>
      </c>
      <c r="AK40" s="10" t="str">
        <f t="shared" ca="1" si="5"/>
        <v/>
      </c>
      <c r="AL40" s="10" t="str">
        <f t="shared" ca="1" si="5"/>
        <v/>
      </c>
      <c r="AM40" s="10" t="str">
        <f t="shared" ca="1" si="5"/>
        <v/>
      </c>
      <c r="AN40" s="10" t="str">
        <f t="shared" ref="AN40:BC65" ca="1" si="10">IF(AND($C40="Goal",AN$7&gt;=$F40,AN$7&lt;=$F40+$G40-1),2,IF(AND($C40="Milestone",AN$7&gt;=$F40,AN$7&lt;=$F40+$G40-1),1,""))</f>
        <v/>
      </c>
      <c r="AO40" s="10" t="str">
        <f t="shared" ca="1" si="6"/>
        <v/>
      </c>
      <c r="AP40" s="10" t="str">
        <f t="shared" ca="1" si="6"/>
        <v/>
      </c>
      <c r="AQ40" s="10" t="str">
        <f t="shared" ca="1" si="6"/>
        <v/>
      </c>
      <c r="AR40" s="10" t="str">
        <f t="shared" ca="1" si="6"/>
        <v/>
      </c>
      <c r="AS40" s="10" t="str">
        <f t="shared" ca="1" si="6"/>
        <v/>
      </c>
      <c r="AT40" s="10" t="str">
        <f t="shared" ca="1" si="6"/>
        <v/>
      </c>
      <c r="AU40" s="10" t="str">
        <f t="shared" ca="1" si="6"/>
        <v/>
      </c>
      <c r="AV40" s="10" t="str">
        <f t="shared" ca="1" si="6"/>
        <v/>
      </c>
      <c r="AW40" s="10" t="str">
        <f t="shared" ca="1" si="6"/>
        <v/>
      </c>
      <c r="AX40" s="10" t="str">
        <f t="shared" ca="1" si="6"/>
        <v/>
      </c>
      <c r="AY40" s="10" t="str">
        <f t="shared" ca="1" si="6"/>
        <v/>
      </c>
      <c r="AZ40" s="10" t="str">
        <f t="shared" ca="1" si="6"/>
        <v/>
      </c>
      <c r="BA40" s="10" t="str">
        <f t="shared" ca="1" si="6"/>
        <v/>
      </c>
      <c r="BB40" s="10" t="str">
        <f t="shared" ca="1" si="6"/>
        <v/>
      </c>
      <c r="BC40" s="10" t="str">
        <f t="shared" ca="1" si="6"/>
        <v/>
      </c>
      <c r="BD40" s="10" t="str">
        <f t="shared" ref="BD40:BL65" ca="1" si="11">IF(AND($C40="Goal",BD$7&gt;=$F40,BD$7&lt;=$F40+$G40-1),2,IF(AND($C40="Milestone",BD$7&gt;=$F40,BD$7&lt;=$F40+$G40-1),1,""))</f>
        <v/>
      </c>
      <c r="BE40" s="10" t="str">
        <f t="shared" ca="1" si="7"/>
        <v/>
      </c>
      <c r="BF40" s="10" t="str">
        <f t="shared" ca="1" si="7"/>
        <v/>
      </c>
      <c r="BG40" s="10" t="str">
        <f t="shared" ca="1" si="7"/>
        <v/>
      </c>
      <c r="BH40" s="10" t="str">
        <f t="shared" ca="1" si="7"/>
        <v/>
      </c>
      <c r="BI40" s="10" t="str">
        <f t="shared" ca="1" si="7"/>
        <v/>
      </c>
      <c r="BJ40" s="10" t="str">
        <f t="shared" ca="1" si="7"/>
        <v/>
      </c>
      <c r="BK40" s="10" t="str">
        <f t="shared" ca="1" si="7"/>
        <v/>
      </c>
      <c r="BL40" s="10" t="str">
        <f t="shared" ca="1" si="7"/>
        <v/>
      </c>
    </row>
    <row r="41" spans="1:64" s="1" customFormat="1" ht="40" customHeight="1" x14ac:dyDescent="0.2">
      <c r="A41" s="3"/>
      <c r="B41" s="17" t="s">
        <v>57</v>
      </c>
      <c r="C41" s="13" t="s">
        <v>6</v>
      </c>
      <c r="D41" s="13"/>
      <c r="E41" s="14">
        <v>0</v>
      </c>
      <c r="F41" s="15">
        <f>F38+1</f>
        <v>45708</v>
      </c>
      <c r="G41" s="16">
        <v>17</v>
      </c>
      <c r="H41" s="13"/>
      <c r="I41" s="10" t="str">
        <f t="shared" ca="1" si="8"/>
        <v/>
      </c>
      <c r="J41" s="10" t="str">
        <f t="shared" ca="1" si="8"/>
        <v/>
      </c>
      <c r="K41" s="10" t="str">
        <f t="shared" ca="1" si="8"/>
        <v/>
      </c>
      <c r="L41" s="10" t="str">
        <f t="shared" ca="1" si="8"/>
        <v/>
      </c>
      <c r="M41" s="10" t="str">
        <f t="shared" ca="1" si="8"/>
        <v/>
      </c>
      <c r="N41" s="10" t="str">
        <f t="shared" ca="1" si="8"/>
        <v/>
      </c>
      <c r="O41" s="10" t="str">
        <f t="shared" ca="1" si="8"/>
        <v/>
      </c>
      <c r="P41" s="10" t="str">
        <f t="shared" ca="1" si="8"/>
        <v/>
      </c>
      <c r="Q41" s="10" t="str">
        <f t="shared" ca="1" si="8"/>
        <v/>
      </c>
      <c r="R41" s="10" t="str">
        <f t="shared" ca="1" si="8"/>
        <v/>
      </c>
      <c r="S41" s="10" t="str">
        <f t="shared" ca="1" si="8"/>
        <v/>
      </c>
      <c r="T41" s="10" t="str">
        <f t="shared" ca="1" si="8"/>
        <v/>
      </c>
      <c r="U41" s="10" t="str">
        <f t="shared" ca="1" si="8"/>
        <v/>
      </c>
      <c r="V41" s="10" t="str">
        <f t="shared" ca="1" si="8"/>
        <v/>
      </c>
      <c r="W41" s="10" t="str">
        <f t="shared" ca="1" si="8"/>
        <v/>
      </c>
      <c r="X41" s="10" t="str">
        <f t="shared" ca="1" si="8"/>
        <v/>
      </c>
      <c r="Y41" s="10" t="str">
        <f t="shared" ref="Y41:AM65" ca="1" si="12">IF(AND($C41="Goal",Y$7&gt;=$F41,Y$7&lt;=$F41+$G41-1),2,IF(AND($C41="Milestone",Y$7&gt;=$F41,Y$7&lt;=$F41+$G41-1),1,""))</f>
        <v/>
      </c>
      <c r="Z41" s="10" t="str">
        <f t="shared" ca="1" si="12"/>
        <v/>
      </c>
      <c r="AA41" s="10" t="str">
        <f t="shared" ca="1" si="12"/>
        <v/>
      </c>
      <c r="AB41" s="10" t="str">
        <f t="shared" ca="1" si="12"/>
        <v/>
      </c>
      <c r="AC41" s="10" t="str">
        <f t="shared" ca="1" si="12"/>
        <v/>
      </c>
      <c r="AD41" s="10" t="str">
        <f t="shared" ca="1" si="12"/>
        <v/>
      </c>
      <c r="AE41" s="10" t="str">
        <f t="shared" ca="1" si="12"/>
        <v/>
      </c>
      <c r="AF41" s="10" t="str">
        <f t="shared" ca="1" si="12"/>
        <v/>
      </c>
      <c r="AG41" s="10" t="str">
        <f t="shared" ca="1" si="12"/>
        <v/>
      </c>
      <c r="AH41" s="10" t="str">
        <f t="shared" ca="1" si="12"/>
        <v/>
      </c>
      <c r="AI41" s="10" t="str">
        <f t="shared" ca="1" si="12"/>
        <v/>
      </c>
      <c r="AJ41" s="10" t="str">
        <f t="shared" ca="1" si="12"/>
        <v/>
      </c>
      <c r="AK41" s="10" t="str">
        <f t="shared" ca="1" si="12"/>
        <v/>
      </c>
      <c r="AL41" s="10" t="str">
        <f t="shared" ca="1" si="12"/>
        <v/>
      </c>
      <c r="AM41" s="10" t="str">
        <f t="shared" ca="1" si="12"/>
        <v/>
      </c>
      <c r="AN41" s="10" t="str">
        <f t="shared" ca="1" si="10"/>
        <v/>
      </c>
      <c r="AO41" s="10" t="str">
        <f t="shared" ca="1" si="10"/>
        <v/>
      </c>
      <c r="AP41" s="10" t="str">
        <f t="shared" ca="1" si="10"/>
        <v/>
      </c>
      <c r="AQ41" s="10" t="str">
        <f t="shared" ca="1" si="10"/>
        <v/>
      </c>
      <c r="AR41" s="10" t="str">
        <f t="shared" ca="1" si="10"/>
        <v/>
      </c>
      <c r="AS41" s="10" t="str">
        <f t="shared" ca="1" si="10"/>
        <v/>
      </c>
      <c r="AT41" s="10" t="str">
        <f t="shared" ca="1" si="10"/>
        <v/>
      </c>
      <c r="AU41" s="10" t="str">
        <f t="shared" ca="1" si="10"/>
        <v/>
      </c>
      <c r="AV41" s="10" t="str">
        <f t="shared" ca="1" si="10"/>
        <v/>
      </c>
      <c r="AW41" s="10" t="str">
        <f t="shared" ca="1" si="10"/>
        <v/>
      </c>
      <c r="AX41" s="10" t="str">
        <f t="shared" ca="1" si="10"/>
        <v/>
      </c>
      <c r="AY41" s="10" t="str">
        <f t="shared" ca="1" si="10"/>
        <v/>
      </c>
      <c r="AZ41" s="10" t="str">
        <f t="shared" ca="1" si="10"/>
        <v/>
      </c>
      <c r="BA41" s="10" t="str">
        <f t="shared" ca="1" si="10"/>
        <v/>
      </c>
      <c r="BB41" s="10" t="str">
        <f t="shared" ca="1" si="10"/>
        <v/>
      </c>
      <c r="BC41" s="10" t="str">
        <f t="shared" ca="1" si="10"/>
        <v/>
      </c>
      <c r="BD41" s="10" t="str">
        <f t="shared" ca="1" si="11"/>
        <v/>
      </c>
      <c r="BE41" s="10" t="str">
        <f t="shared" ca="1" si="11"/>
        <v/>
      </c>
      <c r="BF41" s="10" t="str">
        <f t="shared" ca="1" si="11"/>
        <v/>
      </c>
      <c r="BG41" s="10" t="str">
        <f t="shared" ca="1" si="11"/>
        <v/>
      </c>
      <c r="BH41" s="10" t="str">
        <f t="shared" ca="1" si="11"/>
        <v/>
      </c>
      <c r="BI41" s="10" t="str">
        <f t="shared" ca="1" si="11"/>
        <v/>
      </c>
      <c r="BJ41" s="10" t="str">
        <f t="shared" ca="1" si="11"/>
        <v/>
      </c>
      <c r="BK41" s="10" t="str">
        <f t="shared" ca="1" si="11"/>
        <v/>
      </c>
      <c r="BL41" s="10" t="str">
        <f t="shared" ca="1" si="11"/>
        <v/>
      </c>
    </row>
    <row r="42" spans="1:64" s="1" customFormat="1" ht="40" customHeight="1" x14ac:dyDescent="0.2">
      <c r="A42" s="3"/>
      <c r="B42" s="17" t="s">
        <v>58</v>
      </c>
      <c r="C42" s="13" t="s">
        <v>6</v>
      </c>
      <c r="D42" s="13"/>
      <c r="E42" s="14">
        <v>0</v>
      </c>
      <c r="F42" s="15">
        <f>F38+1</f>
        <v>45708</v>
      </c>
      <c r="G42" s="16">
        <v>17</v>
      </c>
      <c r="H42" s="13"/>
      <c r="I42" s="10" t="str">
        <f t="shared" ca="1" si="8"/>
        <v/>
      </c>
      <c r="J42" s="10" t="str">
        <f t="shared" ca="1" si="8"/>
        <v/>
      </c>
      <c r="K42" s="10" t="str">
        <f t="shared" ca="1" si="8"/>
        <v/>
      </c>
      <c r="L42" s="10" t="str">
        <f t="shared" ca="1" si="8"/>
        <v/>
      </c>
      <c r="M42" s="10" t="str">
        <f t="shared" ca="1" si="8"/>
        <v/>
      </c>
      <c r="N42" s="10" t="str">
        <f t="shared" ca="1" si="8"/>
        <v/>
      </c>
      <c r="O42" s="10" t="str">
        <f t="shared" ca="1" si="8"/>
        <v/>
      </c>
      <c r="P42" s="10" t="str">
        <f t="shared" ca="1" si="8"/>
        <v/>
      </c>
      <c r="Q42" s="10" t="str">
        <f t="shared" ca="1" si="8"/>
        <v/>
      </c>
      <c r="R42" s="10" t="str">
        <f t="shared" ca="1" si="8"/>
        <v/>
      </c>
      <c r="S42" s="10" t="str">
        <f t="shared" ca="1" si="8"/>
        <v/>
      </c>
      <c r="T42" s="10" t="str">
        <f t="shared" ca="1" si="8"/>
        <v/>
      </c>
      <c r="U42" s="10" t="str">
        <f t="shared" ca="1" si="8"/>
        <v/>
      </c>
      <c r="V42" s="10" t="str">
        <f t="shared" ca="1" si="8"/>
        <v/>
      </c>
      <c r="W42" s="10" t="str">
        <f t="shared" ca="1" si="8"/>
        <v/>
      </c>
      <c r="X42" s="10" t="str">
        <f t="shared" ca="1" si="8"/>
        <v/>
      </c>
      <c r="Y42" s="10" t="str">
        <f t="shared" ca="1" si="12"/>
        <v/>
      </c>
      <c r="Z42" s="10" t="str">
        <f t="shared" ca="1" si="12"/>
        <v/>
      </c>
      <c r="AA42" s="10" t="str">
        <f t="shared" ca="1" si="12"/>
        <v/>
      </c>
      <c r="AB42" s="10" t="str">
        <f t="shared" ca="1" si="12"/>
        <v/>
      </c>
      <c r="AC42" s="10" t="str">
        <f t="shared" ca="1" si="12"/>
        <v/>
      </c>
      <c r="AD42" s="10" t="str">
        <f t="shared" ca="1" si="12"/>
        <v/>
      </c>
      <c r="AE42" s="10" t="str">
        <f t="shared" ca="1" si="12"/>
        <v/>
      </c>
      <c r="AF42" s="10" t="str">
        <f t="shared" ca="1" si="12"/>
        <v/>
      </c>
      <c r="AG42" s="10" t="str">
        <f t="shared" ca="1" si="12"/>
        <v/>
      </c>
      <c r="AH42" s="10" t="str">
        <f t="shared" ca="1" si="12"/>
        <v/>
      </c>
      <c r="AI42" s="10" t="str">
        <f t="shared" ca="1" si="12"/>
        <v/>
      </c>
      <c r="AJ42" s="10" t="str">
        <f t="shared" ca="1" si="12"/>
        <v/>
      </c>
      <c r="AK42" s="10" t="str">
        <f t="shared" ca="1" si="12"/>
        <v/>
      </c>
      <c r="AL42" s="10" t="str">
        <f t="shared" ca="1" si="12"/>
        <v/>
      </c>
      <c r="AM42" s="10" t="str">
        <f t="shared" ca="1" si="12"/>
        <v/>
      </c>
      <c r="AN42" s="10" t="str">
        <f t="shared" ca="1" si="10"/>
        <v/>
      </c>
      <c r="AO42" s="10" t="str">
        <f t="shared" ca="1" si="10"/>
        <v/>
      </c>
      <c r="AP42" s="10" t="str">
        <f t="shared" ca="1" si="10"/>
        <v/>
      </c>
      <c r="AQ42" s="10" t="str">
        <f t="shared" ca="1" si="10"/>
        <v/>
      </c>
      <c r="AR42" s="10" t="str">
        <f t="shared" ca="1" si="10"/>
        <v/>
      </c>
      <c r="AS42" s="10" t="str">
        <f t="shared" ca="1" si="10"/>
        <v/>
      </c>
      <c r="AT42" s="10" t="str">
        <f t="shared" ca="1" si="10"/>
        <v/>
      </c>
      <c r="AU42" s="10" t="str">
        <f t="shared" ca="1" si="10"/>
        <v/>
      </c>
      <c r="AV42" s="10" t="str">
        <f t="shared" ca="1" si="10"/>
        <v/>
      </c>
      <c r="AW42" s="10" t="str">
        <f t="shared" ca="1" si="10"/>
        <v/>
      </c>
      <c r="AX42" s="10" t="str">
        <f t="shared" ca="1" si="10"/>
        <v/>
      </c>
      <c r="AY42" s="10" t="str">
        <f t="shared" ca="1" si="10"/>
        <v/>
      </c>
      <c r="AZ42" s="10" t="str">
        <f t="shared" ca="1" si="10"/>
        <v/>
      </c>
      <c r="BA42" s="10" t="str">
        <f t="shared" ca="1" si="10"/>
        <v/>
      </c>
      <c r="BB42" s="10" t="str">
        <f t="shared" ca="1" si="10"/>
        <v/>
      </c>
      <c r="BC42" s="10" t="str">
        <f t="shared" ca="1" si="10"/>
        <v/>
      </c>
      <c r="BD42" s="10" t="str">
        <f t="shared" ca="1" si="11"/>
        <v/>
      </c>
      <c r="BE42" s="10" t="str">
        <f t="shared" ca="1" si="11"/>
        <v/>
      </c>
      <c r="BF42" s="10" t="str">
        <f t="shared" ca="1" si="11"/>
        <v/>
      </c>
      <c r="BG42" s="10" t="str">
        <f t="shared" ca="1" si="11"/>
        <v/>
      </c>
      <c r="BH42" s="10" t="str">
        <f t="shared" ca="1" si="11"/>
        <v/>
      </c>
      <c r="BI42" s="10" t="str">
        <f t="shared" ca="1" si="11"/>
        <v/>
      </c>
      <c r="BJ42" s="10" t="str">
        <f t="shared" ca="1" si="11"/>
        <v/>
      </c>
      <c r="BK42" s="10" t="str">
        <f t="shared" ca="1" si="11"/>
        <v/>
      </c>
      <c r="BL42" s="10" t="str">
        <f t="shared" ca="1" si="11"/>
        <v/>
      </c>
    </row>
    <row r="43" spans="1:64" s="1" customFormat="1" ht="40" customHeight="1" x14ac:dyDescent="0.2">
      <c r="A43" s="3"/>
      <c r="B43" s="17" t="s">
        <v>59</v>
      </c>
      <c r="C43" s="13" t="s">
        <v>6</v>
      </c>
      <c r="D43" s="13"/>
      <c r="E43" s="14">
        <v>0</v>
      </c>
      <c r="F43" s="15">
        <f>F38+1</f>
        <v>45708</v>
      </c>
      <c r="G43" s="16">
        <v>17</v>
      </c>
      <c r="H43" s="13"/>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row>
    <row r="44" spans="1:64" s="1" customFormat="1" ht="40" customHeight="1" x14ac:dyDescent="0.2">
      <c r="A44" s="3"/>
      <c r="B44" s="17" t="s">
        <v>60</v>
      </c>
      <c r="C44" s="13" t="s">
        <v>6</v>
      </c>
      <c r="D44" s="13"/>
      <c r="E44" s="14">
        <v>0</v>
      </c>
      <c r="F44" s="15">
        <f>F38+1</f>
        <v>45708</v>
      </c>
      <c r="G44" s="16">
        <v>17</v>
      </c>
      <c r="H44" s="13"/>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row>
    <row r="45" spans="1:64" s="1" customFormat="1" ht="40" customHeight="1" x14ac:dyDescent="0.2">
      <c r="A45" s="3" t="s">
        <v>45</v>
      </c>
      <c r="B45" s="17" t="s">
        <v>62</v>
      </c>
      <c r="C45" s="13" t="s">
        <v>5</v>
      </c>
      <c r="D45" s="13"/>
      <c r="E45" s="14">
        <v>0</v>
      </c>
      <c r="F45" s="15">
        <f>F38+16</f>
        <v>45723</v>
      </c>
      <c r="G45" s="16">
        <v>2</v>
      </c>
      <c r="H45" s="13"/>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row>
    <row r="46" spans="1:64" s="1" customFormat="1" ht="40" customHeight="1" x14ac:dyDescent="0.2">
      <c r="A46" s="3"/>
      <c r="B46" s="17" t="s">
        <v>61</v>
      </c>
      <c r="C46" s="13" t="s">
        <v>5</v>
      </c>
      <c r="D46" s="13"/>
      <c r="E46" s="14">
        <v>0</v>
      </c>
      <c r="F46" s="15">
        <f>F38+16</f>
        <v>45723</v>
      </c>
      <c r="G46" s="16">
        <v>2</v>
      </c>
      <c r="H46" s="13"/>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row>
    <row r="47" spans="1:64" s="1" customFormat="1" ht="40" customHeight="1" x14ac:dyDescent="0.2">
      <c r="A47" s="3"/>
      <c r="B47" s="17" t="s">
        <v>53</v>
      </c>
      <c r="C47" s="13" t="s">
        <v>5</v>
      </c>
      <c r="D47" s="13"/>
      <c r="E47" s="14">
        <v>0</v>
      </c>
      <c r="F47" s="15">
        <f>F38+16</f>
        <v>45723</v>
      </c>
      <c r="G47" s="16">
        <v>1</v>
      </c>
      <c r="H47" s="13"/>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row>
    <row r="48" spans="1:64" s="1" customFormat="1" ht="40" customHeight="1" x14ac:dyDescent="0.2">
      <c r="A48" s="3"/>
      <c r="B48" s="17" t="s">
        <v>63</v>
      </c>
      <c r="C48" s="13" t="s">
        <v>1</v>
      </c>
      <c r="D48" s="13"/>
      <c r="E48" s="14">
        <v>0</v>
      </c>
      <c r="F48" s="15">
        <f>F38+17</f>
        <v>45724</v>
      </c>
      <c r="G48" s="16">
        <v>1</v>
      </c>
      <c r="H48" s="13"/>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row>
    <row r="49" spans="1:65" s="1" customFormat="1" ht="40" customHeight="1" x14ac:dyDescent="0.2">
      <c r="A49" s="3"/>
      <c r="B49" s="17" t="s">
        <v>51</v>
      </c>
      <c r="C49" s="13" t="s">
        <v>25</v>
      </c>
      <c r="D49" s="13"/>
      <c r="E49" s="14">
        <v>0</v>
      </c>
      <c r="F49" s="15">
        <f>F38+18</f>
        <v>45725</v>
      </c>
      <c r="G49" s="16">
        <v>2</v>
      </c>
      <c r="H49" s="13"/>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row>
    <row r="50" spans="1:65" s="1" customFormat="1" ht="40" customHeight="1" x14ac:dyDescent="0.2">
      <c r="A50" s="3"/>
      <c r="B50" s="17" t="s">
        <v>65</v>
      </c>
      <c r="C50" s="13" t="s">
        <v>2</v>
      </c>
      <c r="D50" s="13"/>
      <c r="E50" s="14">
        <v>0</v>
      </c>
      <c r="F50" s="15">
        <f>F38+20</f>
        <v>45727</v>
      </c>
      <c r="G50" s="16">
        <v>1</v>
      </c>
      <c r="H50" s="13"/>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row>
    <row r="51" spans="1:65" s="1" customFormat="1" ht="40" customHeight="1" x14ac:dyDescent="0.2">
      <c r="A51" s="3"/>
      <c r="B51" s="17" t="s">
        <v>87</v>
      </c>
      <c r="C51" s="13" t="s">
        <v>2</v>
      </c>
      <c r="D51" s="13"/>
      <c r="E51" s="14">
        <v>0</v>
      </c>
      <c r="F51" s="15">
        <f>F38+20</f>
        <v>45727</v>
      </c>
      <c r="G51" s="16">
        <v>1</v>
      </c>
      <c r="H51" s="13"/>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row>
    <row r="52" spans="1:65" s="1" customFormat="1" ht="40" customHeight="1" x14ac:dyDescent="0.2">
      <c r="A52" s="3"/>
      <c r="B52" s="51" t="s">
        <v>42</v>
      </c>
      <c r="C52" s="13"/>
      <c r="D52" s="13"/>
      <c r="E52" s="14"/>
      <c r="F52" s="15"/>
      <c r="G52" s="16"/>
      <c r="H52" s="13"/>
      <c r="I52" s="10" t="str">
        <f t="shared" ref="I52:X65" ca="1" si="13">IF(AND($C52="Goal",I$7&gt;=$F52,I$7&lt;=$F52+$G52-1),2,IF(AND($C52="Milestone",I$7&gt;=$F52,I$7&lt;=$F52+$G52-1),1,""))</f>
        <v/>
      </c>
      <c r="J52" s="10" t="str">
        <f t="shared" ca="1" si="13"/>
        <v/>
      </c>
      <c r="K52" s="10" t="str">
        <f t="shared" ca="1" si="13"/>
        <v/>
      </c>
      <c r="L52" s="10" t="str">
        <f t="shared" ca="1" si="13"/>
        <v/>
      </c>
      <c r="M52" s="10" t="str">
        <f t="shared" ca="1" si="13"/>
        <v/>
      </c>
      <c r="N52" s="10" t="str">
        <f t="shared" ca="1" si="13"/>
        <v/>
      </c>
      <c r="O52" s="10" t="str">
        <f t="shared" ca="1" si="13"/>
        <v/>
      </c>
      <c r="P52" s="10" t="str">
        <f t="shared" ca="1" si="13"/>
        <v/>
      </c>
      <c r="Q52" s="10" t="str">
        <f t="shared" ca="1" si="13"/>
        <v/>
      </c>
      <c r="R52" s="10" t="str">
        <f t="shared" ca="1" si="13"/>
        <v/>
      </c>
      <c r="S52" s="10" t="str">
        <f t="shared" ca="1" si="13"/>
        <v/>
      </c>
      <c r="T52" s="10" t="str">
        <f t="shared" ca="1" si="13"/>
        <v/>
      </c>
      <c r="U52" s="10" t="str">
        <f t="shared" ca="1" si="13"/>
        <v/>
      </c>
      <c r="V52" s="10" t="str">
        <f t="shared" ca="1" si="13"/>
        <v/>
      </c>
      <c r="W52" s="10" t="str">
        <f t="shared" ca="1" si="13"/>
        <v/>
      </c>
      <c r="X52" s="10" t="str">
        <f t="shared" ca="1" si="13"/>
        <v/>
      </c>
      <c r="Y52" s="10" t="str">
        <f t="shared" ca="1" si="12"/>
        <v/>
      </c>
      <c r="Z52" s="10" t="str">
        <f t="shared" ca="1" si="12"/>
        <v/>
      </c>
      <c r="AA52" s="10" t="str">
        <f t="shared" ca="1" si="12"/>
        <v/>
      </c>
      <c r="AB52" s="10" t="str">
        <f t="shared" ca="1" si="12"/>
        <v/>
      </c>
      <c r="AC52" s="10" t="str">
        <f t="shared" ca="1" si="12"/>
        <v/>
      </c>
      <c r="AD52" s="10" t="str">
        <f t="shared" ca="1" si="12"/>
        <v/>
      </c>
      <c r="AE52" s="10" t="str">
        <f t="shared" ca="1" si="12"/>
        <v/>
      </c>
      <c r="AF52" s="10" t="str">
        <f t="shared" ca="1" si="12"/>
        <v/>
      </c>
      <c r="AG52" s="10" t="str">
        <f t="shared" ca="1" si="12"/>
        <v/>
      </c>
      <c r="AH52" s="10" t="str">
        <f t="shared" ca="1" si="12"/>
        <v/>
      </c>
      <c r="AI52" s="10" t="str">
        <f t="shared" ca="1" si="12"/>
        <v/>
      </c>
      <c r="AJ52" s="10" t="str">
        <f t="shared" ca="1" si="12"/>
        <v/>
      </c>
      <c r="AK52" s="10" t="str">
        <f t="shared" ca="1" si="12"/>
        <v/>
      </c>
      <c r="AL52" s="10" t="str">
        <f t="shared" ca="1" si="12"/>
        <v/>
      </c>
      <c r="AM52" s="10" t="str">
        <f t="shared" ca="1" si="12"/>
        <v/>
      </c>
      <c r="AN52" s="10" t="str">
        <f t="shared" ca="1" si="10"/>
        <v/>
      </c>
      <c r="AO52" s="10" t="str">
        <f t="shared" ca="1" si="10"/>
        <v/>
      </c>
      <c r="AP52" s="10" t="str">
        <f t="shared" ca="1" si="10"/>
        <v/>
      </c>
      <c r="AQ52" s="10" t="str">
        <f t="shared" ca="1" si="10"/>
        <v/>
      </c>
      <c r="AR52" s="10" t="str">
        <f t="shared" ca="1" si="10"/>
        <v/>
      </c>
      <c r="AS52" s="10" t="str">
        <f t="shared" ca="1" si="10"/>
        <v/>
      </c>
      <c r="AT52" s="10" t="str">
        <f t="shared" ca="1" si="10"/>
        <v/>
      </c>
      <c r="AU52" s="10" t="str">
        <f t="shared" ca="1" si="10"/>
        <v/>
      </c>
      <c r="AV52" s="10" t="str">
        <f t="shared" ca="1" si="10"/>
        <v/>
      </c>
      <c r="AW52" s="10" t="str">
        <f t="shared" ca="1" si="10"/>
        <v/>
      </c>
      <c r="AX52" s="10" t="str">
        <f t="shared" ca="1" si="10"/>
        <v/>
      </c>
      <c r="AY52" s="10" t="str">
        <f t="shared" ca="1" si="10"/>
        <v/>
      </c>
      <c r="AZ52" s="10" t="str">
        <f t="shared" ca="1" si="10"/>
        <v/>
      </c>
      <c r="BA52" s="10" t="str">
        <f t="shared" ca="1" si="10"/>
        <v/>
      </c>
      <c r="BB52" s="10" t="str">
        <f t="shared" ca="1" si="10"/>
        <v/>
      </c>
      <c r="BC52" s="10" t="str">
        <f t="shared" ca="1" si="10"/>
        <v/>
      </c>
      <c r="BD52" s="10" t="str">
        <f t="shared" ca="1" si="11"/>
        <v/>
      </c>
      <c r="BE52" s="10" t="str">
        <f t="shared" ca="1" si="11"/>
        <v/>
      </c>
      <c r="BF52" s="10" t="str">
        <f t="shared" ca="1" si="11"/>
        <v/>
      </c>
      <c r="BG52" s="10" t="str">
        <f t="shared" ca="1" si="11"/>
        <v/>
      </c>
      <c r="BH52" s="10" t="str">
        <f t="shared" ca="1" si="11"/>
        <v/>
      </c>
      <c r="BI52" s="10" t="str">
        <f t="shared" ca="1" si="11"/>
        <v/>
      </c>
      <c r="BJ52" s="10" t="str">
        <f t="shared" ca="1" si="11"/>
        <v/>
      </c>
      <c r="BK52" s="10" t="str">
        <f t="shared" ca="1" si="11"/>
        <v/>
      </c>
      <c r="BL52" s="10" t="str">
        <f t="shared" ca="1" si="11"/>
        <v/>
      </c>
    </row>
    <row r="53" spans="1:65" s="1" customFormat="1" ht="40" customHeight="1" x14ac:dyDescent="0.2">
      <c r="A53" s="3"/>
      <c r="B53" s="17" t="s">
        <v>54</v>
      </c>
      <c r="C53" s="13" t="s">
        <v>5</v>
      </c>
      <c r="D53" s="13" t="s">
        <v>18</v>
      </c>
      <c r="E53" s="14">
        <v>0</v>
      </c>
      <c r="F53" s="15">
        <f>F51+1</f>
        <v>45728</v>
      </c>
      <c r="G53" s="16">
        <v>1</v>
      </c>
      <c r="H53" s="13"/>
      <c r="I53" s="10" t="str">
        <f t="shared" ca="1" si="13"/>
        <v/>
      </c>
      <c r="J53" s="10" t="str">
        <f t="shared" ca="1" si="13"/>
        <v/>
      </c>
      <c r="K53" s="10" t="str">
        <f t="shared" ca="1" si="13"/>
        <v/>
      </c>
      <c r="L53" s="10" t="str">
        <f t="shared" ca="1" si="13"/>
        <v/>
      </c>
      <c r="M53" s="10" t="str">
        <f t="shared" ca="1" si="13"/>
        <v/>
      </c>
      <c r="N53" s="10" t="str">
        <f t="shared" ca="1" si="13"/>
        <v/>
      </c>
      <c r="O53" s="10" t="str">
        <f t="shared" ca="1" si="13"/>
        <v/>
      </c>
      <c r="P53" s="10" t="str">
        <f t="shared" ca="1" si="13"/>
        <v/>
      </c>
      <c r="Q53" s="10" t="str">
        <f t="shared" ca="1" si="13"/>
        <v/>
      </c>
      <c r="R53" s="10" t="str">
        <f t="shared" ca="1" si="13"/>
        <v/>
      </c>
      <c r="S53" s="10" t="str">
        <f t="shared" ca="1" si="13"/>
        <v/>
      </c>
      <c r="T53" s="10" t="str">
        <f t="shared" ca="1" si="13"/>
        <v/>
      </c>
      <c r="U53" s="10" t="str">
        <f t="shared" ca="1" si="13"/>
        <v/>
      </c>
      <c r="V53" s="10" t="str">
        <f t="shared" ca="1" si="13"/>
        <v/>
      </c>
      <c r="W53" s="10" t="str">
        <f t="shared" ca="1" si="13"/>
        <v/>
      </c>
      <c r="X53" s="10" t="str">
        <f t="shared" ca="1" si="13"/>
        <v/>
      </c>
      <c r="Y53" s="10" t="str">
        <f t="shared" ca="1" si="12"/>
        <v/>
      </c>
      <c r="Z53" s="10" t="str">
        <f t="shared" ca="1" si="12"/>
        <v/>
      </c>
      <c r="AA53" s="10" t="str">
        <f t="shared" ca="1" si="12"/>
        <v/>
      </c>
      <c r="AB53" s="10" t="str">
        <f t="shared" ca="1" si="12"/>
        <v/>
      </c>
      <c r="AC53" s="10" t="str">
        <f t="shared" ca="1" si="12"/>
        <v/>
      </c>
      <c r="AD53" s="10" t="str">
        <f t="shared" ca="1" si="12"/>
        <v/>
      </c>
      <c r="AE53" s="10" t="str">
        <f t="shared" ca="1" si="12"/>
        <v/>
      </c>
      <c r="AF53" s="10" t="str">
        <f t="shared" ca="1" si="12"/>
        <v/>
      </c>
      <c r="AG53" s="10" t="str">
        <f t="shared" ca="1" si="12"/>
        <v/>
      </c>
      <c r="AH53" s="10" t="str">
        <f t="shared" ca="1" si="12"/>
        <v/>
      </c>
      <c r="AI53" s="10" t="str">
        <f t="shared" ca="1" si="12"/>
        <v/>
      </c>
      <c r="AJ53" s="10" t="str">
        <f t="shared" ca="1" si="12"/>
        <v/>
      </c>
      <c r="AK53" s="10" t="str">
        <f t="shared" ca="1" si="12"/>
        <v/>
      </c>
      <c r="AL53" s="10" t="str">
        <f t="shared" ca="1" si="12"/>
        <v/>
      </c>
      <c r="AM53" s="10" t="str">
        <f t="shared" ca="1" si="12"/>
        <v/>
      </c>
      <c r="AN53" s="10" t="str">
        <f t="shared" ca="1" si="10"/>
        <v/>
      </c>
      <c r="AO53" s="10" t="str">
        <f t="shared" ca="1" si="10"/>
        <v/>
      </c>
      <c r="AP53" s="10" t="str">
        <f t="shared" ca="1" si="10"/>
        <v/>
      </c>
      <c r="AQ53" s="10" t="str">
        <f t="shared" ca="1" si="10"/>
        <v/>
      </c>
      <c r="AR53" s="10" t="str">
        <f t="shared" ca="1" si="10"/>
        <v/>
      </c>
      <c r="AS53" s="10" t="str">
        <f t="shared" ca="1" si="10"/>
        <v/>
      </c>
      <c r="AT53" s="10" t="str">
        <f t="shared" ca="1" si="10"/>
        <v/>
      </c>
      <c r="AU53" s="10" t="str">
        <f t="shared" ca="1" si="10"/>
        <v/>
      </c>
      <c r="AV53" s="10" t="str">
        <f t="shared" ca="1" si="10"/>
        <v/>
      </c>
      <c r="AW53" s="10" t="str">
        <f t="shared" ca="1" si="10"/>
        <v/>
      </c>
      <c r="AX53" s="10" t="str">
        <f t="shared" ca="1" si="10"/>
        <v/>
      </c>
      <c r="AY53" s="10" t="str">
        <f t="shared" ca="1" si="10"/>
        <v/>
      </c>
      <c r="AZ53" s="10" t="str">
        <f t="shared" ca="1" si="10"/>
        <v/>
      </c>
      <c r="BA53" s="10" t="str">
        <f t="shared" ca="1" si="10"/>
        <v/>
      </c>
      <c r="BB53" s="10" t="str">
        <f t="shared" ca="1" si="10"/>
        <v/>
      </c>
      <c r="BC53" s="10" t="str">
        <f t="shared" ca="1" si="10"/>
        <v/>
      </c>
      <c r="BD53" s="10" t="str">
        <f t="shared" ca="1" si="11"/>
        <v/>
      </c>
      <c r="BE53" s="10" t="str">
        <f t="shared" ca="1" si="11"/>
        <v/>
      </c>
      <c r="BF53" s="10" t="str">
        <f t="shared" ca="1" si="11"/>
        <v/>
      </c>
      <c r="BG53" s="10" t="str">
        <f t="shared" ca="1" si="11"/>
        <v/>
      </c>
      <c r="BH53" s="10" t="str">
        <f t="shared" ca="1" si="11"/>
        <v/>
      </c>
      <c r="BI53" s="10" t="str">
        <f t="shared" ca="1" si="11"/>
        <v/>
      </c>
      <c r="BJ53" s="10" t="str">
        <f t="shared" ca="1" si="11"/>
        <v/>
      </c>
      <c r="BK53" s="10" t="str">
        <f t="shared" ca="1" si="11"/>
        <v/>
      </c>
      <c r="BL53" s="10" t="str">
        <f t="shared" ca="1" si="11"/>
        <v/>
      </c>
    </row>
    <row r="54" spans="1:65" s="1" customFormat="1" ht="40" customHeight="1" x14ac:dyDescent="0.2">
      <c r="A54" s="3"/>
      <c r="B54" s="17" t="s">
        <v>66</v>
      </c>
      <c r="C54" s="13" t="s">
        <v>6</v>
      </c>
      <c r="D54" s="13"/>
      <c r="E54" s="14">
        <v>0</v>
      </c>
      <c r="F54" s="15">
        <f>F53</f>
        <v>45728</v>
      </c>
      <c r="G54" s="16">
        <v>16</v>
      </c>
      <c r="H54" s="13"/>
      <c r="I54" s="10" t="str">
        <f t="shared" ca="1" si="13"/>
        <v/>
      </c>
      <c r="J54" s="10" t="str">
        <f t="shared" ca="1" si="13"/>
        <v/>
      </c>
      <c r="K54" s="10" t="str">
        <f t="shared" ca="1" si="13"/>
        <v/>
      </c>
      <c r="L54" s="10" t="str">
        <f t="shared" ca="1" si="13"/>
        <v/>
      </c>
      <c r="M54" s="10" t="str">
        <f t="shared" ca="1" si="13"/>
        <v/>
      </c>
      <c r="N54" s="10" t="str">
        <f t="shared" ca="1" si="13"/>
        <v/>
      </c>
      <c r="O54" s="10" t="str">
        <f t="shared" ca="1" si="13"/>
        <v/>
      </c>
      <c r="P54" s="10" t="str">
        <f t="shared" ca="1" si="13"/>
        <v/>
      </c>
      <c r="Q54" s="10" t="str">
        <f t="shared" ca="1" si="13"/>
        <v/>
      </c>
      <c r="R54" s="10" t="str">
        <f t="shared" ca="1" si="13"/>
        <v/>
      </c>
      <c r="S54" s="10" t="str">
        <f t="shared" ca="1" si="13"/>
        <v/>
      </c>
      <c r="T54" s="10" t="str">
        <f t="shared" ca="1" si="13"/>
        <v/>
      </c>
      <c r="U54" s="10" t="str">
        <f t="shared" ca="1" si="13"/>
        <v/>
      </c>
      <c r="V54" s="10" t="str">
        <f t="shared" ca="1" si="13"/>
        <v/>
      </c>
      <c r="W54" s="10" t="str">
        <f t="shared" ca="1" si="13"/>
        <v/>
      </c>
      <c r="X54" s="10" t="str">
        <f t="shared" ca="1" si="13"/>
        <v/>
      </c>
      <c r="Y54" s="10" t="str">
        <f t="shared" ca="1" si="12"/>
        <v/>
      </c>
      <c r="Z54" s="10" t="str">
        <f t="shared" ca="1" si="12"/>
        <v/>
      </c>
      <c r="AA54" s="10" t="str">
        <f t="shared" ca="1" si="12"/>
        <v/>
      </c>
      <c r="AB54" s="10" t="str">
        <f t="shared" ca="1" si="12"/>
        <v/>
      </c>
      <c r="AC54" s="10" t="str">
        <f t="shared" ca="1" si="12"/>
        <v/>
      </c>
      <c r="AD54" s="10" t="str">
        <f t="shared" ca="1" si="12"/>
        <v/>
      </c>
      <c r="AE54" s="10" t="str">
        <f t="shared" ca="1" si="12"/>
        <v/>
      </c>
      <c r="AF54" s="10" t="str">
        <f t="shared" ca="1" si="12"/>
        <v/>
      </c>
      <c r="AG54" s="10" t="str">
        <f t="shared" ca="1" si="12"/>
        <v/>
      </c>
      <c r="AH54" s="10" t="str">
        <f t="shared" ca="1" si="12"/>
        <v/>
      </c>
      <c r="AI54" s="10" t="str">
        <f t="shared" ca="1" si="12"/>
        <v/>
      </c>
      <c r="AJ54" s="10" t="str">
        <f t="shared" ca="1" si="12"/>
        <v/>
      </c>
      <c r="AK54" s="10" t="str">
        <f t="shared" ca="1" si="12"/>
        <v/>
      </c>
      <c r="AL54" s="10" t="str">
        <f t="shared" ca="1" si="12"/>
        <v/>
      </c>
      <c r="AM54" s="10" t="str">
        <f t="shared" ca="1" si="12"/>
        <v/>
      </c>
      <c r="AN54" s="10" t="str">
        <f t="shared" ca="1" si="10"/>
        <v/>
      </c>
      <c r="AO54" s="10" t="str">
        <f t="shared" ca="1" si="10"/>
        <v/>
      </c>
      <c r="AP54" s="10" t="str">
        <f t="shared" ca="1" si="10"/>
        <v/>
      </c>
      <c r="AQ54" s="10" t="str">
        <f t="shared" ca="1" si="10"/>
        <v/>
      </c>
      <c r="AR54" s="10" t="str">
        <f t="shared" ca="1" si="10"/>
        <v/>
      </c>
      <c r="AS54" s="10" t="str">
        <f t="shared" ca="1" si="10"/>
        <v/>
      </c>
      <c r="AT54" s="10" t="str">
        <f t="shared" ca="1" si="10"/>
        <v/>
      </c>
      <c r="AU54" s="10" t="str">
        <f t="shared" ca="1" si="10"/>
        <v/>
      </c>
      <c r="AV54" s="10" t="str">
        <f t="shared" ca="1" si="10"/>
        <v/>
      </c>
      <c r="AW54" s="10" t="str">
        <f t="shared" ca="1" si="10"/>
        <v/>
      </c>
      <c r="AX54" s="10" t="str">
        <f t="shared" ca="1" si="10"/>
        <v/>
      </c>
      <c r="AY54" s="10" t="str">
        <f t="shared" ca="1" si="10"/>
        <v/>
      </c>
      <c r="AZ54" s="10" t="str">
        <f t="shared" ca="1" si="10"/>
        <v/>
      </c>
      <c r="BA54" s="10" t="str">
        <f t="shared" ca="1" si="10"/>
        <v/>
      </c>
      <c r="BB54" s="10" t="str">
        <f t="shared" ca="1" si="10"/>
        <v/>
      </c>
      <c r="BC54" s="10" t="str">
        <f t="shared" ca="1" si="10"/>
        <v/>
      </c>
      <c r="BD54" s="10" t="str">
        <f t="shared" ca="1" si="11"/>
        <v/>
      </c>
      <c r="BE54" s="10" t="str">
        <f t="shared" ca="1" si="11"/>
        <v/>
      </c>
      <c r="BF54" s="10" t="str">
        <f t="shared" ca="1" si="11"/>
        <v/>
      </c>
      <c r="BG54" s="10" t="str">
        <f t="shared" ca="1" si="11"/>
        <v/>
      </c>
      <c r="BH54" s="10" t="str">
        <f t="shared" ca="1" si="11"/>
        <v/>
      </c>
      <c r="BI54" s="10" t="str">
        <f t="shared" ca="1" si="11"/>
        <v/>
      </c>
      <c r="BJ54" s="10" t="str">
        <f t="shared" ca="1" si="11"/>
        <v/>
      </c>
      <c r="BK54" s="10" t="str">
        <f t="shared" ca="1" si="11"/>
        <v/>
      </c>
      <c r="BL54" s="10" t="str">
        <f t="shared" ca="1" si="11"/>
        <v/>
      </c>
    </row>
    <row r="55" spans="1:65" s="1" customFormat="1" ht="40" customHeight="1" x14ac:dyDescent="0.2">
      <c r="A55" s="3"/>
      <c r="B55" s="17" t="s">
        <v>67</v>
      </c>
      <c r="C55" s="13" t="s">
        <v>6</v>
      </c>
      <c r="D55" s="13"/>
      <c r="E55" s="14">
        <v>0</v>
      </c>
      <c r="F55" s="15">
        <f t="shared" ref="F55:F64" si="14">F54</f>
        <v>45728</v>
      </c>
      <c r="G55" s="16">
        <v>16</v>
      </c>
      <c r="H55" s="13"/>
      <c r="I55" s="10" t="str">
        <f t="shared" ca="1" si="13"/>
        <v/>
      </c>
      <c r="J55" s="10" t="str">
        <f t="shared" ca="1" si="13"/>
        <v/>
      </c>
      <c r="K55" s="10" t="str">
        <f t="shared" ca="1" si="13"/>
        <v/>
      </c>
      <c r="L55" s="10" t="str">
        <f t="shared" ca="1" si="13"/>
        <v/>
      </c>
      <c r="M55" s="10" t="str">
        <f t="shared" ca="1" si="13"/>
        <v/>
      </c>
      <c r="N55" s="10" t="str">
        <f t="shared" ca="1" si="13"/>
        <v/>
      </c>
      <c r="O55" s="10" t="str">
        <f t="shared" ca="1" si="13"/>
        <v/>
      </c>
      <c r="P55" s="10" t="str">
        <f t="shared" ca="1" si="13"/>
        <v/>
      </c>
      <c r="Q55" s="10" t="str">
        <f t="shared" ca="1" si="13"/>
        <v/>
      </c>
      <c r="R55" s="10" t="str">
        <f t="shared" ca="1" si="13"/>
        <v/>
      </c>
      <c r="S55" s="10" t="str">
        <f t="shared" ca="1" si="13"/>
        <v/>
      </c>
      <c r="T55" s="10" t="str">
        <f t="shared" ca="1" si="13"/>
        <v/>
      </c>
      <c r="U55" s="10" t="str">
        <f t="shared" ca="1" si="13"/>
        <v/>
      </c>
      <c r="V55" s="10" t="str">
        <f t="shared" ca="1" si="13"/>
        <v/>
      </c>
      <c r="W55" s="10" t="str">
        <f t="shared" ca="1" si="13"/>
        <v/>
      </c>
      <c r="X55" s="10" t="str">
        <f t="shared" ca="1" si="13"/>
        <v/>
      </c>
      <c r="Y55" s="10" t="str">
        <f t="shared" ca="1" si="12"/>
        <v/>
      </c>
      <c r="Z55" s="10" t="str">
        <f t="shared" ca="1" si="12"/>
        <v/>
      </c>
      <c r="AA55" s="10" t="str">
        <f t="shared" ca="1" si="12"/>
        <v/>
      </c>
      <c r="AB55" s="10" t="str">
        <f t="shared" ca="1" si="12"/>
        <v/>
      </c>
      <c r="AC55" s="10" t="str">
        <f t="shared" ca="1" si="12"/>
        <v/>
      </c>
      <c r="AD55" s="10" t="str">
        <f t="shared" ca="1" si="12"/>
        <v/>
      </c>
      <c r="AE55" s="10" t="str">
        <f t="shared" ca="1" si="12"/>
        <v/>
      </c>
      <c r="AF55" s="10" t="str">
        <f t="shared" ca="1" si="12"/>
        <v/>
      </c>
      <c r="AG55" s="10" t="str">
        <f t="shared" ca="1" si="12"/>
        <v/>
      </c>
      <c r="AH55" s="10" t="str">
        <f t="shared" ca="1" si="12"/>
        <v/>
      </c>
      <c r="AI55" s="10" t="str">
        <f t="shared" ca="1" si="12"/>
        <v/>
      </c>
      <c r="AJ55" s="10" t="str">
        <f t="shared" ca="1" si="12"/>
        <v/>
      </c>
      <c r="AK55" s="10" t="str">
        <f t="shared" ca="1" si="12"/>
        <v/>
      </c>
      <c r="AL55" s="10" t="str">
        <f t="shared" ca="1" si="12"/>
        <v/>
      </c>
      <c r="AM55" s="10" t="str">
        <f t="shared" ca="1" si="12"/>
        <v/>
      </c>
      <c r="AN55" s="10" t="str">
        <f t="shared" ca="1" si="10"/>
        <v/>
      </c>
      <c r="AO55" s="10" t="str">
        <f t="shared" ca="1" si="10"/>
        <v/>
      </c>
      <c r="AP55" s="10" t="str">
        <f t="shared" ca="1" si="10"/>
        <v/>
      </c>
      <c r="AQ55" s="10" t="str">
        <f t="shared" ca="1" si="10"/>
        <v/>
      </c>
      <c r="AR55" s="10" t="str">
        <f t="shared" ca="1" si="10"/>
        <v/>
      </c>
      <c r="AS55" s="10" t="str">
        <f t="shared" ca="1" si="10"/>
        <v/>
      </c>
      <c r="AT55" s="10" t="str">
        <f t="shared" ca="1" si="10"/>
        <v/>
      </c>
      <c r="AU55" s="10" t="str">
        <f t="shared" ca="1" si="10"/>
        <v/>
      </c>
      <c r="AV55" s="10" t="str">
        <f t="shared" ca="1" si="10"/>
        <v/>
      </c>
      <c r="AW55" s="10" t="str">
        <f t="shared" ca="1" si="10"/>
        <v/>
      </c>
      <c r="AX55" s="10" t="str">
        <f t="shared" ca="1" si="10"/>
        <v/>
      </c>
      <c r="AY55" s="10" t="str">
        <f t="shared" ca="1" si="10"/>
        <v/>
      </c>
      <c r="AZ55" s="10" t="str">
        <f t="shared" ca="1" si="10"/>
        <v/>
      </c>
      <c r="BA55" s="10" t="str">
        <f t="shared" ca="1" si="10"/>
        <v/>
      </c>
      <c r="BB55" s="10" t="str">
        <f t="shared" ca="1" si="10"/>
        <v/>
      </c>
      <c r="BC55" s="10" t="str">
        <f t="shared" ca="1" si="10"/>
        <v/>
      </c>
      <c r="BD55" s="10" t="str">
        <f t="shared" ca="1" si="11"/>
        <v/>
      </c>
      <c r="BE55" s="10" t="str">
        <f t="shared" ca="1" si="11"/>
        <v/>
      </c>
      <c r="BF55" s="10" t="str">
        <f t="shared" ca="1" si="11"/>
        <v/>
      </c>
      <c r="BG55" s="10" t="str">
        <f t="shared" ca="1" si="11"/>
        <v/>
      </c>
      <c r="BH55" s="10" t="str">
        <f t="shared" ca="1" si="11"/>
        <v/>
      </c>
      <c r="BI55" s="10" t="str">
        <f t="shared" ca="1" si="11"/>
        <v/>
      </c>
      <c r="BJ55" s="10" t="str">
        <f t="shared" ca="1" si="11"/>
        <v/>
      </c>
      <c r="BK55" s="10" t="str">
        <f t="shared" ca="1" si="11"/>
        <v/>
      </c>
      <c r="BL55" s="10" t="str">
        <f t="shared" ca="1" si="11"/>
        <v/>
      </c>
    </row>
    <row r="56" spans="1:65" s="1" customFormat="1" ht="40" customHeight="1" x14ac:dyDescent="0.2">
      <c r="A56" s="3"/>
      <c r="B56" s="17" t="s">
        <v>68</v>
      </c>
      <c r="C56" s="13" t="s">
        <v>6</v>
      </c>
      <c r="D56" s="13"/>
      <c r="E56" s="14">
        <v>0</v>
      </c>
      <c r="F56" s="15">
        <f>F53</f>
        <v>45728</v>
      </c>
      <c r="G56" s="16">
        <v>16</v>
      </c>
      <c r="H56" s="13"/>
      <c r="I56" s="10" t="str">
        <f t="shared" ca="1" si="13"/>
        <v/>
      </c>
      <c r="J56" s="10" t="str">
        <f t="shared" ca="1" si="13"/>
        <v/>
      </c>
      <c r="K56" s="10" t="str">
        <f t="shared" ca="1" si="13"/>
        <v/>
      </c>
      <c r="L56" s="10" t="str">
        <f t="shared" ca="1" si="13"/>
        <v/>
      </c>
      <c r="M56" s="10" t="str">
        <f t="shared" ca="1" si="13"/>
        <v/>
      </c>
      <c r="N56" s="10" t="str">
        <f t="shared" ca="1" si="13"/>
        <v/>
      </c>
      <c r="O56" s="10" t="str">
        <f t="shared" ca="1" si="13"/>
        <v/>
      </c>
      <c r="P56" s="10" t="str">
        <f t="shared" ca="1" si="13"/>
        <v/>
      </c>
      <c r="Q56" s="10" t="str">
        <f t="shared" ca="1" si="13"/>
        <v/>
      </c>
      <c r="R56" s="10" t="str">
        <f t="shared" ca="1" si="13"/>
        <v/>
      </c>
      <c r="S56" s="10" t="str">
        <f t="shared" ca="1" si="13"/>
        <v/>
      </c>
      <c r="T56" s="10" t="str">
        <f t="shared" ca="1" si="13"/>
        <v/>
      </c>
      <c r="U56" s="10" t="str">
        <f t="shared" ca="1" si="13"/>
        <v/>
      </c>
      <c r="V56" s="10" t="str">
        <f t="shared" ca="1" si="13"/>
        <v/>
      </c>
      <c r="W56" s="10" t="str">
        <f t="shared" ca="1" si="13"/>
        <v/>
      </c>
      <c r="X56" s="10" t="str">
        <f t="shared" ca="1" si="13"/>
        <v/>
      </c>
      <c r="Y56" s="10" t="str">
        <f t="shared" ca="1" si="12"/>
        <v/>
      </c>
      <c r="Z56" s="10" t="str">
        <f t="shared" ca="1" si="12"/>
        <v/>
      </c>
      <c r="AA56" s="10" t="str">
        <f t="shared" ca="1" si="12"/>
        <v/>
      </c>
      <c r="AB56" s="10" t="str">
        <f t="shared" ca="1" si="12"/>
        <v/>
      </c>
      <c r="AC56" s="10" t="str">
        <f t="shared" ca="1" si="12"/>
        <v/>
      </c>
      <c r="AD56" s="10" t="str">
        <f t="shared" ca="1" si="12"/>
        <v/>
      </c>
      <c r="AE56" s="10" t="str">
        <f t="shared" ca="1" si="12"/>
        <v/>
      </c>
      <c r="AF56" s="10" t="str">
        <f t="shared" ca="1" si="12"/>
        <v/>
      </c>
      <c r="AG56" s="10" t="str">
        <f t="shared" ca="1" si="12"/>
        <v/>
      </c>
      <c r="AH56" s="10" t="str">
        <f t="shared" ca="1" si="12"/>
        <v/>
      </c>
      <c r="AI56" s="10" t="str">
        <f t="shared" ca="1" si="12"/>
        <v/>
      </c>
      <c r="AJ56" s="10" t="str">
        <f t="shared" ca="1" si="12"/>
        <v/>
      </c>
      <c r="AK56" s="10" t="str">
        <f t="shared" ca="1" si="12"/>
        <v/>
      </c>
      <c r="AL56" s="10" t="str">
        <f t="shared" ca="1" si="12"/>
        <v/>
      </c>
      <c r="AM56" s="10" t="str">
        <f t="shared" ca="1" si="12"/>
        <v/>
      </c>
      <c r="AN56" s="10" t="str">
        <f t="shared" ca="1" si="10"/>
        <v/>
      </c>
      <c r="AO56" s="10" t="str">
        <f t="shared" ca="1" si="10"/>
        <v/>
      </c>
      <c r="AP56" s="10" t="str">
        <f t="shared" ca="1" si="10"/>
        <v/>
      </c>
      <c r="AQ56" s="10" t="str">
        <f t="shared" ca="1" si="10"/>
        <v/>
      </c>
      <c r="AR56" s="10" t="str">
        <f t="shared" ca="1" si="10"/>
        <v/>
      </c>
      <c r="AS56" s="10" t="str">
        <f t="shared" ca="1" si="10"/>
        <v/>
      </c>
      <c r="AT56" s="10" t="str">
        <f t="shared" ca="1" si="10"/>
        <v/>
      </c>
      <c r="AU56" s="10" t="str">
        <f t="shared" ca="1" si="10"/>
        <v/>
      </c>
      <c r="AV56" s="10" t="str">
        <f t="shared" ca="1" si="10"/>
        <v/>
      </c>
      <c r="AW56" s="10" t="str">
        <f t="shared" ca="1" si="10"/>
        <v/>
      </c>
      <c r="AX56" s="10" t="str">
        <f t="shared" ca="1" si="10"/>
        <v/>
      </c>
      <c r="AY56" s="10" t="str">
        <f t="shared" ca="1" si="10"/>
        <v/>
      </c>
      <c r="AZ56" s="10" t="str">
        <f t="shared" ca="1" si="10"/>
        <v/>
      </c>
      <c r="BA56" s="10" t="str">
        <f t="shared" ca="1" si="10"/>
        <v/>
      </c>
      <c r="BB56" s="10" t="str">
        <f t="shared" ca="1" si="10"/>
        <v/>
      </c>
      <c r="BC56" s="10" t="str">
        <f t="shared" ca="1" si="10"/>
        <v/>
      </c>
      <c r="BD56" s="10" t="str">
        <f t="shared" ca="1" si="11"/>
        <v/>
      </c>
      <c r="BE56" s="10" t="str">
        <f t="shared" ca="1" si="11"/>
        <v/>
      </c>
      <c r="BF56" s="10" t="str">
        <f t="shared" ca="1" si="11"/>
        <v/>
      </c>
      <c r="BG56" s="10" t="str">
        <f t="shared" ca="1" si="11"/>
        <v/>
      </c>
      <c r="BH56" s="10" t="str">
        <f t="shared" ca="1" si="11"/>
        <v/>
      </c>
      <c r="BI56" s="10" t="str">
        <f t="shared" ca="1" si="11"/>
        <v/>
      </c>
      <c r="BJ56" s="10" t="str">
        <f t="shared" ca="1" si="11"/>
        <v/>
      </c>
      <c r="BK56" s="10" t="str">
        <f t="shared" ca="1" si="11"/>
        <v/>
      </c>
      <c r="BL56" s="10" t="str">
        <f t="shared" ca="1" si="11"/>
        <v/>
      </c>
    </row>
    <row r="57" spans="1:65" s="1" customFormat="1" ht="40" customHeight="1" x14ac:dyDescent="0.2">
      <c r="A57" s="3"/>
      <c r="B57" s="17" t="s">
        <v>53</v>
      </c>
      <c r="C57" s="13" t="s">
        <v>2</v>
      </c>
      <c r="D57" s="13"/>
      <c r="E57" s="14">
        <v>0</v>
      </c>
      <c r="F57" s="15">
        <f>F53+16</f>
        <v>45744</v>
      </c>
      <c r="G57" s="16">
        <v>1</v>
      </c>
      <c r="H57" s="13"/>
      <c r="I57" s="10" t="str">
        <f t="shared" ca="1" si="13"/>
        <v/>
      </c>
      <c r="J57" s="10" t="str">
        <f t="shared" ca="1" si="13"/>
        <v/>
      </c>
      <c r="K57" s="10" t="str">
        <f t="shared" ca="1" si="13"/>
        <v/>
      </c>
      <c r="L57" s="10" t="str">
        <f t="shared" ca="1" si="13"/>
        <v/>
      </c>
      <c r="M57" s="10" t="str">
        <f t="shared" ca="1" si="13"/>
        <v/>
      </c>
      <c r="N57" s="10" t="str">
        <f t="shared" ca="1" si="13"/>
        <v/>
      </c>
      <c r="O57" s="10" t="str">
        <f t="shared" ca="1" si="13"/>
        <v/>
      </c>
      <c r="P57" s="10" t="str">
        <f t="shared" ca="1" si="13"/>
        <v/>
      </c>
      <c r="Q57" s="10" t="str">
        <f t="shared" ca="1" si="13"/>
        <v/>
      </c>
      <c r="R57" s="10" t="str">
        <f t="shared" ca="1" si="13"/>
        <v/>
      </c>
      <c r="S57" s="10" t="str">
        <f t="shared" ca="1" si="13"/>
        <v/>
      </c>
      <c r="T57" s="10" t="str">
        <f t="shared" ca="1" si="13"/>
        <v/>
      </c>
      <c r="U57" s="10" t="str">
        <f t="shared" ca="1" si="13"/>
        <v/>
      </c>
      <c r="V57" s="10" t="str">
        <f t="shared" ca="1" si="13"/>
        <v/>
      </c>
      <c r="W57" s="10" t="str">
        <f t="shared" ca="1" si="13"/>
        <v/>
      </c>
      <c r="X57" s="10" t="str">
        <f t="shared" ca="1" si="13"/>
        <v/>
      </c>
      <c r="Y57" s="10" t="str">
        <f t="shared" ca="1" si="12"/>
        <v/>
      </c>
      <c r="Z57" s="10" t="str">
        <f t="shared" ca="1" si="12"/>
        <v/>
      </c>
      <c r="AA57" s="10" t="str">
        <f t="shared" ca="1" si="12"/>
        <v/>
      </c>
      <c r="AB57" s="10" t="str">
        <f t="shared" ca="1" si="12"/>
        <v/>
      </c>
      <c r="AC57" s="10" t="str">
        <f t="shared" ca="1" si="12"/>
        <v/>
      </c>
      <c r="AD57" s="10" t="str">
        <f t="shared" ca="1" si="12"/>
        <v/>
      </c>
      <c r="AE57" s="10" t="str">
        <f t="shared" ca="1" si="12"/>
        <v/>
      </c>
      <c r="AF57" s="10" t="str">
        <f t="shared" ca="1" si="12"/>
        <v/>
      </c>
      <c r="AG57" s="10" t="str">
        <f t="shared" ca="1" si="12"/>
        <v/>
      </c>
      <c r="AH57" s="10" t="str">
        <f t="shared" ca="1" si="12"/>
        <v/>
      </c>
      <c r="AI57" s="10" t="str">
        <f t="shared" ca="1" si="12"/>
        <v/>
      </c>
      <c r="AJ57" s="10" t="str">
        <f t="shared" ca="1" si="12"/>
        <v/>
      </c>
      <c r="AK57" s="10" t="str">
        <f t="shared" ca="1" si="12"/>
        <v/>
      </c>
      <c r="AL57" s="10" t="str">
        <f t="shared" ca="1" si="12"/>
        <v/>
      </c>
      <c r="AM57" s="10" t="str">
        <f t="shared" ca="1" si="12"/>
        <v/>
      </c>
      <c r="AN57" s="10" t="str">
        <f t="shared" ca="1" si="10"/>
        <v/>
      </c>
      <c r="AO57" s="10" t="str">
        <f t="shared" ca="1" si="10"/>
        <v/>
      </c>
      <c r="AP57" s="10" t="str">
        <f t="shared" ca="1" si="10"/>
        <v/>
      </c>
      <c r="AQ57" s="10" t="str">
        <f t="shared" ca="1" si="10"/>
        <v/>
      </c>
      <c r="AR57" s="10" t="str">
        <f t="shared" ca="1" si="10"/>
        <v/>
      </c>
      <c r="AS57" s="10" t="str">
        <f t="shared" ca="1" si="10"/>
        <v/>
      </c>
      <c r="AT57" s="10" t="str">
        <f t="shared" ca="1" si="10"/>
        <v/>
      </c>
      <c r="AU57" s="10" t="str">
        <f t="shared" ca="1" si="10"/>
        <v/>
      </c>
      <c r="AV57" s="10" t="str">
        <f t="shared" ca="1" si="10"/>
        <v/>
      </c>
      <c r="AW57" s="10" t="str">
        <f t="shared" ca="1" si="10"/>
        <v/>
      </c>
      <c r="AX57" s="10" t="str">
        <f t="shared" ca="1" si="10"/>
        <v/>
      </c>
      <c r="AY57" s="10" t="str">
        <f t="shared" ca="1" si="10"/>
        <v/>
      </c>
      <c r="AZ57" s="10" t="str">
        <f t="shared" ca="1" si="10"/>
        <v/>
      </c>
      <c r="BA57" s="10" t="str">
        <f t="shared" ca="1" si="10"/>
        <v/>
      </c>
      <c r="BB57" s="10" t="str">
        <f t="shared" ca="1" si="10"/>
        <v/>
      </c>
      <c r="BC57" s="10" t="str">
        <f t="shared" ca="1" si="10"/>
        <v/>
      </c>
      <c r="BD57" s="10" t="str">
        <f t="shared" ca="1" si="11"/>
        <v/>
      </c>
      <c r="BE57" s="10" t="str">
        <f t="shared" ca="1" si="11"/>
        <v/>
      </c>
      <c r="BF57" s="10" t="str">
        <f t="shared" ca="1" si="11"/>
        <v/>
      </c>
      <c r="BG57" s="10" t="str">
        <f t="shared" ca="1" si="11"/>
        <v/>
      </c>
      <c r="BH57" s="10" t="str">
        <f t="shared" ca="1" si="11"/>
        <v/>
      </c>
      <c r="BI57" s="10" t="str">
        <f t="shared" ca="1" si="11"/>
        <v/>
      </c>
      <c r="BJ57" s="10" t="str">
        <f t="shared" ca="1" si="11"/>
        <v/>
      </c>
      <c r="BK57" s="10" t="str">
        <f t="shared" ca="1" si="11"/>
        <v/>
      </c>
      <c r="BL57" s="10" t="str">
        <f t="shared" ca="1" si="11"/>
        <v/>
      </c>
    </row>
    <row r="58" spans="1:65" s="1" customFormat="1" ht="40" customHeight="1" x14ac:dyDescent="0.2">
      <c r="A58" s="3"/>
      <c r="B58" s="59" t="s">
        <v>45</v>
      </c>
      <c r="C58" s="13" t="s">
        <v>2</v>
      </c>
      <c r="D58" s="13"/>
      <c r="E58" s="14">
        <v>0</v>
      </c>
      <c r="F58" s="15">
        <f>F53+16</f>
        <v>45744</v>
      </c>
      <c r="G58" s="16">
        <v>1</v>
      </c>
      <c r="H58" s="13"/>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row>
    <row r="59" spans="1:65" s="1" customFormat="1" ht="40" customHeight="1" x14ac:dyDescent="0.2">
      <c r="A59" s="3"/>
      <c r="B59" s="55" t="s">
        <v>69</v>
      </c>
      <c r="C59" s="13" t="s">
        <v>6</v>
      </c>
      <c r="D59" s="13"/>
      <c r="E59" s="14">
        <v>0</v>
      </c>
      <c r="F59" s="15">
        <f>F53+16</f>
        <v>45744</v>
      </c>
      <c r="G59" s="16">
        <v>1</v>
      </c>
      <c r="H59" s="13"/>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row>
    <row r="60" spans="1:65" s="1" customFormat="1" ht="40" customHeight="1" x14ac:dyDescent="0.2">
      <c r="A60" s="3"/>
      <c r="B60" s="17" t="s">
        <v>78</v>
      </c>
      <c r="C60" s="13" t="s">
        <v>6</v>
      </c>
      <c r="D60" s="13"/>
      <c r="E60" s="14">
        <v>0</v>
      </c>
      <c r="F60" s="15">
        <f>F53+16</f>
        <v>45744</v>
      </c>
      <c r="G60" s="16">
        <v>1</v>
      </c>
      <c r="H60" s="13"/>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row>
    <row r="61" spans="1:65" s="1" customFormat="1" ht="40" customHeight="1" x14ac:dyDescent="0.2">
      <c r="A61" s="3"/>
      <c r="B61" s="17" t="s">
        <v>63</v>
      </c>
      <c r="C61" s="13" t="s">
        <v>5</v>
      </c>
      <c r="D61" s="13"/>
      <c r="E61" s="14">
        <v>0</v>
      </c>
      <c r="F61" s="15">
        <f>F53+16</f>
        <v>45744</v>
      </c>
      <c r="G61" s="16">
        <v>1</v>
      </c>
      <c r="H61" s="13"/>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row>
    <row r="62" spans="1:65" s="1" customFormat="1" ht="40" customHeight="1" x14ac:dyDescent="0.2">
      <c r="A62" s="3"/>
      <c r="B62" s="17" t="s">
        <v>51</v>
      </c>
      <c r="C62" s="13" t="s">
        <v>6</v>
      </c>
      <c r="D62" s="13"/>
      <c r="E62" s="14">
        <v>0</v>
      </c>
      <c r="F62" s="15">
        <f>F53+17</f>
        <v>45745</v>
      </c>
      <c r="G62" s="16">
        <v>2</v>
      </c>
      <c r="H62" s="13"/>
      <c r="I62" s="10" t="str">
        <f t="shared" ca="1" si="13"/>
        <v/>
      </c>
      <c r="J62" s="10" t="str">
        <f t="shared" ca="1" si="13"/>
        <v/>
      </c>
      <c r="K62" s="10" t="str">
        <f t="shared" ca="1" si="13"/>
        <v/>
      </c>
      <c r="L62" s="10" t="str">
        <f t="shared" ca="1" si="13"/>
        <v/>
      </c>
      <c r="M62" s="10" t="str">
        <f t="shared" ca="1" si="13"/>
        <v/>
      </c>
      <c r="N62" s="10" t="str">
        <f t="shared" ca="1" si="13"/>
        <v/>
      </c>
      <c r="O62" s="10" t="str">
        <f t="shared" ca="1" si="13"/>
        <v/>
      </c>
      <c r="P62" s="10" t="str">
        <f t="shared" ca="1" si="13"/>
        <v/>
      </c>
      <c r="Q62" s="10" t="str">
        <f t="shared" ca="1" si="13"/>
        <v/>
      </c>
      <c r="R62" s="10" t="str">
        <f t="shared" ca="1" si="13"/>
        <v/>
      </c>
      <c r="S62" s="10" t="str">
        <f t="shared" ca="1" si="13"/>
        <v/>
      </c>
      <c r="T62" s="10" t="str">
        <f t="shared" ca="1" si="13"/>
        <v/>
      </c>
      <c r="U62" s="10" t="str">
        <f t="shared" ca="1" si="13"/>
        <v/>
      </c>
      <c r="V62" s="10" t="str">
        <f t="shared" ca="1" si="13"/>
        <v/>
      </c>
      <c r="W62" s="10" t="str">
        <f t="shared" ca="1" si="13"/>
        <v/>
      </c>
      <c r="X62" s="10" t="str">
        <f t="shared" ca="1" si="13"/>
        <v/>
      </c>
      <c r="Y62" s="10" t="str">
        <f t="shared" ca="1" si="12"/>
        <v/>
      </c>
      <c r="Z62" s="10" t="str">
        <f t="shared" ca="1" si="12"/>
        <v/>
      </c>
      <c r="AA62" s="10" t="str">
        <f t="shared" ca="1" si="12"/>
        <v/>
      </c>
      <c r="AB62" s="10" t="str">
        <f t="shared" ca="1" si="12"/>
        <v/>
      </c>
      <c r="AC62" s="10" t="str">
        <f t="shared" ca="1" si="12"/>
        <v/>
      </c>
      <c r="AD62" s="10" t="str">
        <f t="shared" ca="1" si="12"/>
        <v/>
      </c>
      <c r="AE62" s="10" t="str">
        <f t="shared" ca="1" si="12"/>
        <v/>
      </c>
      <c r="AF62" s="10" t="str">
        <f t="shared" ca="1" si="12"/>
        <v/>
      </c>
      <c r="AG62" s="10" t="str">
        <f t="shared" ca="1" si="12"/>
        <v/>
      </c>
      <c r="AH62" s="10" t="str">
        <f t="shared" ca="1" si="12"/>
        <v/>
      </c>
      <c r="AI62" s="10" t="str">
        <f t="shared" ca="1" si="12"/>
        <v/>
      </c>
      <c r="AJ62" s="10" t="str">
        <f t="shared" ca="1" si="12"/>
        <v/>
      </c>
      <c r="AK62" s="10" t="str">
        <f t="shared" ca="1" si="12"/>
        <v/>
      </c>
      <c r="AL62" s="10" t="str">
        <f t="shared" ca="1" si="12"/>
        <v/>
      </c>
      <c r="AM62" s="10" t="str">
        <f t="shared" ca="1" si="12"/>
        <v/>
      </c>
      <c r="AN62" s="10" t="str">
        <f t="shared" ca="1" si="10"/>
        <v/>
      </c>
      <c r="AO62" s="10" t="str">
        <f t="shared" ca="1" si="10"/>
        <v/>
      </c>
      <c r="AP62" s="10" t="str">
        <f t="shared" ca="1" si="10"/>
        <v/>
      </c>
      <c r="AQ62" s="10" t="str">
        <f t="shared" ca="1" si="10"/>
        <v/>
      </c>
      <c r="AR62" s="10" t="str">
        <f t="shared" ca="1" si="10"/>
        <v/>
      </c>
      <c r="AS62" s="10" t="str">
        <f t="shared" ca="1" si="10"/>
        <v/>
      </c>
      <c r="AT62" s="10" t="str">
        <f t="shared" ca="1" si="10"/>
        <v/>
      </c>
      <c r="AU62" s="10" t="str">
        <f t="shared" ca="1" si="10"/>
        <v/>
      </c>
      <c r="AV62" s="10" t="str">
        <f t="shared" ca="1" si="10"/>
        <v/>
      </c>
      <c r="AW62" s="10" t="str">
        <f t="shared" ca="1" si="10"/>
        <v/>
      </c>
      <c r="AX62" s="10" t="str">
        <f t="shared" ca="1" si="10"/>
        <v/>
      </c>
      <c r="AY62" s="10" t="str">
        <f t="shared" ca="1" si="10"/>
        <v/>
      </c>
      <c r="AZ62" s="10" t="str">
        <f t="shared" ca="1" si="10"/>
        <v/>
      </c>
      <c r="BA62" s="10" t="str">
        <f t="shared" ca="1" si="10"/>
        <v/>
      </c>
      <c r="BB62" s="10" t="str">
        <f t="shared" ca="1" si="10"/>
        <v/>
      </c>
      <c r="BC62" s="10" t="str">
        <f t="shared" ca="1" si="10"/>
        <v/>
      </c>
      <c r="BD62" s="10" t="str">
        <f t="shared" ca="1" si="11"/>
        <v/>
      </c>
      <c r="BE62" s="10" t="str">
        <f t="shared" ca="1" si="11"/>
        <v/>
      </c>
      <c r="BF62" s="10" t="str">
        <f t="shared" ca="1" si="11"/>
        <v/>
      </c>
      <c r="BG62" s="10" t="str">
        <f t="shared" ca="1" si="11"/>
        <v/>
      </c>
      <c r="BH62" s="10" t="str">
        <f t="shared" ca="1" si="11"/>
        <v/>
      </c>
      <c r="BI62" s="10" t="str">
        <f t="shared" ca="1" si="11"/>
        <v/>
      </c>
      <c r="BJ62" s="10" t="str">
        <f t="shared" ca="1" si="11"/>
        <v/>
      </c>
      <c r="BK62" s="10" t="str">
        <f t="shared" ca="1" si="11"/>
        <v/>
      </c>
      <c r="BL62" s="10" t="str">
        <f t="shared" ca="1" si="11"/>
        <v/>
      </c>
      <c r="BM62" s="36"/>
    </row>
    <row r="63" spans="1:65" s="1" customFormat="1" ht="40" customHeight="1" x14ac:dyDescent="0.2">
      <c r="A63" s="3"/>
      <c r="B63" s="17" t="s">
        <v>70</v>
      </c>
      <c r="C63" s="13" t="s">
        <v>2</v>
      </c>
      <c r="D63" s="13"/>
      <c r="E63" s="14">
        <v>0</v>
      </c>
      <c r="F63" s="15">
        <f>F53+20</f>
        <v>45748</v>
      </c>
      <c r="G63" s="16">
        <v>1</v>
      </c>
      <c r="H63" s="13"/>
      <c r="I63" s="10" t="str">
        <f t="shared" ca="1" si="13"/>
        <v/>
      </c>
      <c r="J63" s="10" t="str">
        <f t="shared" ca="1" si="13"/>
        <v/>
      </c>
      <c r="K63" s="10" t="str">
        <f t="shared" ca="1" si="13"/>
        <v/>
      </c>
      <c r="L63" s="10" t="str">
        <f t="shared" ca="1" si="13"/>
        <v/>
      </c>
      <c r="M63" s="10" t="str">
        <f t="shared" ca="1" si="13"/>
        <v/>
      </c>
      <c r="N63" s="10" t="str">
        <f t="shared" ca="1" si="13"/>
        <v/>
      </c>
      <c r="O63" s="10" t="str">
        <f t="shared" ca="1" si="13"/>
        <v/>
      </c>
      <c r="P63" s="10" t="str">
        <f t="shared" ca="1" si="13"/>
        <v/>
      </c>
      <c r="Q63" s="10" t="str">
        <f t="shared" ca="1" si="13"/>
        <v/>
      </c>
      <c r="R63" s="10" t="str">
        <f t="shared" ca="1" si="13"/>
        <v/>
      </c>
      <c r="S63" s="10" t="str">
        <f t="shared" ca="1" si="13"/>
        <v/>
      </c>
      <c r="T63" s="10" t="str">
        <f t="shared" ca="1" si="13"/>
        <v/>
      </c>
      <c r="U63" s="10" t="str">
        <f t="shared" ca="1" si="13"/>
        <v/>
      </c>
      <c r="V63" s="10" t="str">
        <f t="shared" ca="1" si="13"/>
        <v/>
      </c>
      <c r="W63" s="10" t="str">
        <f t="shared" ca="1" si="13"/>
        <v/>
      </c>
      <c r="X63" s="10" t="str">
        <f t="shared" ca="1" si="13"/>
        <v/>
      </c>
      <c r="Y63" s="10" t="str">
        <f t="shared" ca="1" si="12"/>
        <v/>
      </c>
      <c r="Z63" s="10" t="str">
        <f t="shared" ca="1" si="12"/>
        <v/>
      </c>
      <c r="AA63" s="10" t="str">
        <f t="shared" ca="1" si="12"/>
        <v/>
      </c>
      <c r="AB63" s="10" t="str">
        <f t="shared" ca="1" si="12"/>
        <v/>
      </c>
      <c r="AC63" s="10" t="str">
        <f t="shared" ca="1" si="12"/>
        <v/>
      </c>
      <c r="AD63" s="10" t="str">
        <f t="shared" ca="1" si="12"/>
        <v/>
      </c>
      <c r="AE63" s="10" t="str">
        <f t="shared" ca="1" si="12"/>
        <v/>
      </c>
      <c r="AF63" s="10" t="str">
        <f t="shared" ca="1" si="12"/>
        <v/>
      </c>
      <c r="AG63" s="10" t="str">
        <f t="shared" ca="1" si="12"/>
        <v/>
      </c>
      <c r="AH63" s="10" t="str">
        <f t="shared" ca="1" si="12"/>
        <v/>
      </c>
      <c r="AI63" s="10" t="str">
        <f t="shared" ca="1" si="12"/>
        <v/>
      </c>
      <c r="AJ63" s="10" t="str">
        <f t="shared" ca="1" si="12"/>
        <v/>
      </c>
      <c r="AK63" s="10" t="str">
        <f t="shared" ca="1" si="12"/>
        <v/>
      </c>
      <c r="AL63" s="10" t="str">
        <f t="shared" ca="1" si="12"/>
        <v/>
      </c>
      <c r="AM63" s="10" t="str">
        <f t="shared" ca="1" si="12"/>
        <v/>
      </c>
      <c r="AN63" s="10" t="str">
        <f t="shared" ca="1" si="10"/>
        <v/>
      </c>
      <c r="AO63" s="10" t="str">
        <f t="shared" ca="1" si="10"/>
        <v/>
      </c>
      <c r="AP63" s="10" t="str">
        <f t="shared" ca="1" si="10"/>
        <v/>
      </c>
      <c r="AQ63" s="10" t="str">
        <f t="shared" ca="1" si="10"/>
        <v/>
      </c>
      <c r="AR63" s="10" t="str">
        <f t="shared" ca="1" si="10"/>
        <v/>
      </c>
      <c r="AS63" s="10" t="str">
        <f t="shared" ca="1" si="10"/>
        <v/>
      </c>
      <c r="AT63" s="10" t="str">
        <f t="shared" ca="1" si="10"/>
        <v/>
      </c>
      <c r="AU63" s="10" t="str">
        <f t="shared" ca="1" si="10"/>
        <v/>
      </c>
      <c r="AV63" s="10" t="str">
        <f t="shared" ca="1" si="10"/>
        <v/>
      </c>
      <c r="AW63" s="10" t="str">
        <f t="shared" ca="1" si="10"/>
        <v/>
      </c>
      <c r="AX63" s="10" t="str">
        <f t="shared" ca="1" si="10"/>
        <v/>
      </c>
      <c r="AY63" s="10" t="str">
        <f t="shared" ca="1" si="10"/>
        <v/>
      </c>
      <c r="AZ63" s="10" t="str">
        <f t="shared" ca="1" si="10"/>
        <v/>
      </c>
      <c r="BA63" s="10" t="str">
        <f t="shared" ca="1" si="10"/>
        <v/>
      </c>
      <c r="BB63" s="10" t="str">
        <f t="shared" ca="1" si="10"/>
        <v/>
      </c>
      <c r="BC63" s="10" t="str">
        <f t="shared" ca="1" si="10"/>
        <v/>
      </c>
      <c r="BD63" s="10" t="str">
        <f t="shared" ca="1" si="11"/>
        <v/>
      </c>
      <c r="BE63" s="10" t="str">
        <f t="shared" ca="1" si="11"/>
        <v/>
      </c>
      <c r="BF63" s="10" t="str">
        <f t="shared" ca="1" si="11"/>
        <v/>
      </c>
      <c r="BG63" s="10" t="str">
        <f t="shared" ca="1" si="11"/>
        <v/>
      </c>
      <c r="BH63" s="10" t="str">
        <f t="shared" ca="1" si="11"/>
        <v/>
      </c>
      <c r="BI63" s="10" t="str">
        <f t="shared" ca="1" si="11"/>
        <v/>
      </c>
      <c r="BJ63" s="10" t="str">
        <f t="shared" ca="1" si="11"/>
        <v/>
      </c>
      <c r="BK63" s="10" t="str">
        <f t="shared" ca="1" si="11"/>
        <v/>
      </c>
      <c r="BL63" s="10" t="str">
        <f t="shared" ca="1" si="11"/>
        <v/>
      </c>
      <c r="BM63" s="36"/>
    </row>
    <row r="64" spans="1:65" s="1" customFormat="1" ht="40" customHeight="1" x14ac:dyDescent="0.2">
      <c r="A64" s="3"/>
      <c r="B64" s="17" t="s">
        <v>71</v>
      </c>
      <c r="C64" s="13" t="s">
        <v>2</v>
      </c>
      <c r="D64" s="13"/>
      <c r="E64" s="14">
        <v>0</v>
      </c>
      <c r="F64" s="15">
        <f>F53+20</f>
        <v>45748</v>
      </c>
      <c r="G64" s="16">
        <v>1</v>
      </c>
      <c r="H64" s="13"/>
      <c r="I64" s="10" t="str">
        <f t="shared" ca="1" si="13"/>
        <v/>
      </c>
      <c r="J64" s="10" t="str">
        <f t="shared" ca="1" si="13"/>
        <v/>
      </c>
      <c r="K64" s="10" t="str">
        <f t="shared" ca="1" si="13"/>
        <v/>
      </c>
      <c r="L64" s="10" t="str">
        <f t="shared" ca="1" si="13"/>
        <v/>
      </c>
      <c r="M64" s="10" t="str">
        <f t="shared" ca="1" si="13"/>
        <v/>
      </c>
      <c r="N64" s="10" t="str">
        <f t="shared" ca="1" si="13"/>
        <v/>
      </c>
      <c r="O64" s="10" t="str">
        <f t="shared" ca="1" si="13"/>
        <v/>
      </c>
      <c r="P64" s="10" t="str">
        <f t="shared" ca="1" si="13"/>
        <v/>
      </c>
      <c r="Q64" s="10" t="str">
        <f t="shared" ca="1" si="13"/>
        <v/>
      </c>
      <c r="R64" s="10" t="str">
        <f t="shared" ca="1" si="13"/>
        <v/>
      </c>
      <c r="S64" s="10" t="str">
        <f t="shared" ca="1" si="13"/>
        <v/>
      </c>
      <c r="T64" s="10" t="str">
        <f t="shared" ca="1" si="13"/>
        <v/>
      </c>
      <c r="U64" s="10" t="str">
        <f t="shared" ca="1" si="13"/>
        <v/>
      </c>
      <c r="V64" s="10" t="str">
        <f t="shared" ca="1" si="13"/>
        <v/>
      </c>
      <c r="W64" s="10" t="str">
        <f t="shared" ca="1" si="13"/>
        <v/>
      </c>
      <c r="X64" s="10" t="str">
        <f t="shared" ca="1" si="13"/>
        <v/>
      </c>
      <c r="Y64" s="10" t="str">
        <f t="shared" ca="1" si="12"/>
        <v/>
      </c>
      <c r="Z64" s="10" t="str">
        <f t="shared" ca="1" si="12"/>
        <v/>
      </c>
      <c r="AA64" s="10" t="str">
        <f t="shared" ca="1" si="12"/>
        <v/>
      </c>
      <c r="AB64" s="10" t="str">
        <f t="shared" ca="1" si="12"/>
        <v/>
      </c>
      <c r="AC64" s="10" t="str">
        <f t="shared" ca="1" si="12"/>
        <v/>
      </c>
      <c r="AD64" s="10" t="str">
        <f t="shared" ca="1" si="12"/>
        <v/>
      </c>
      <c r="AE64" s="10" t="str">
        <f t="shared" ca="1" si="12"/>
        <v/>
      </c>
      <c r="AF64" s="10" t="str">
        <f t="shared" ca="1" si="12"/>
        <v/>
      </c>
      <c r="AG64" s="10" t="str">
        <f t="shared" ca="1" si="12"/>
        <v/>
      </c>
      <c r="AH64" s="10" t="str">
        <f t="shared" ca="1" si="12"/>
        <v/>
      </c>
      <c r="AI64" s="10" t="str">
        <f t="shared" ca="1" si="12"/>
        <v/>
      </c>
      <c r="AJ64" s="10" t="str">
        <f t="shared" ca="1" si="12"/>
        <v/>
      </c>
      <c r="AK64" s="10" t="str">
        <f t="shared" ca="1" si="12"/>
        <v/>
      </c>
      <c r="AL64" s="10" t="str">
        <f t="shared" ca="1" si="12"/>
        <v/>
      </c>
      <c r="AM64" s="10" t="str">
        <f t="shared" ca="1" si="12"/>
        <v/>
      </c>
      <c r="AN64" s="10" t="str">
        <f t="shared" ca="1" si="10"/>
        <v/>
      </c>
      <c r="AO64" s="10" t="str">
        <f t="shared" ca="1" si="10"/>
        <v/>
      </c>
      <c r="AP64" s="10" t="str">
        <f t="shared" ca="1" si="10"/>
        <v/>
      </c>
      <c r="AQ64" s="10" t="str">
        <f t="shared" ca="1" si="10"/>
        <v/>
      </c>
      <c r="AR64" s="10" t="str">
        <f t="shared" ca="1" si="10"/>
        <v/>
      </c>
      <c r="AS64" s="10" t="str">
        <f t="shared" ca="1" si="10"/>
        <v/>
      </c>
      <c r="AT64" s="10" t="str">
        <f t="shared" ca="1" si="10"/>
        <v/>
      </c>
      <c r="AU64" s="10" t="str">
        <f t="shared" ca="1" si="10"/>
        <v/>
      </c>
      <c r="AV64" s="10" t="str">
        <f t="shared" ca="1" si="10"/>
        <v/>
      </c>
      <c r="AW64" s="10" t="str">
        <f t="shared" ca="1" si="10"/>
        <v/>
      </c>
      <c r="AX64" s="10" t="str">
        <f t="shared" ca="1" si="10"/>
        <v/>
      </c>
      <c r="AY64" s="10" t="str">
        <f t="shared" ca="1" si="10"/>
        <v/>
      </c>
      <c r="AZ64" s="10" t="str">
        <f t="shared" ca="1" si="10"/>
        <v/>
      </c>
      <c r="BA64" s="10" t="str">
        <f t="shared" ca="1" si="10"/>
        <v/>
      </c>
      <c r="BB64" s="10" t="str">
        <f t="shared" ca="1" si="10"/>
        <v/>
      </c>
      <c r="BC64" s="10" t="str">
        <f t="shared" ca="1" si="10"/>
        <v/>
      </c>
      <c r="BD64" s="10" t="str">
        <f t="shared" ca="1" si="11"/>
        <v/>
      </c>
      <c r="BE64" s="10" t="str">
        <f t="shared" ca="1" si="11"/>
        <v/>
      </c>
      <c r="BF64" s="10" t="str">
        <f t="shared" ca="1" si="11"/>
        <v/>
      </c>
      <c r="BG64" s="10" t="str">
        <f t="shared" ca="1" si="11"/>
        <v/>
      </c>
      <c r="BH64" s="10" t="str">
        <f t="shared" ca="1" si="11"/>
        <v/>
      </c>
      <c r="BI64" s="10" t="str">
        <f t="shared" ca="1" si="11"/>
        <v/>
      </c>
      <c r="BJ64" s="10" t="str">
        <f t="shared" ca="1" si="11"/>
        <v/>
      </c>
      <c r="BK64" s="10" t="str">
        <f t="shared" ca="1" si="11"/>
        <v/>
      </c>
      <c r="BL64" s="10" t="str">
        <f t="shared" ca="1" si="11"/>
        <v/>
      </c>
      <c r="BM64" s="36"/>
    </row>
    <row r="65" spans="1:64" s="1" customFormat="1" ht="40" customHeight="1" x14ac:dyDescent="0.2">
      <c r="A65" s="3"/>
      <c r="B65" s="51" t="s">
        <v>73</v>
      </c>
      <c r="C65" s="13"/>
      <c r="D65" s="13"/>
      <c r="E65" s="14"/>
      <c r="F65" s="15"/>
      <c r="G65" s="16"/>
      <c r="H65" s="13"/>
      <c r="I65" s="10" t="str">
        <f t="shared" ca="1" si="13"/>
        <v/>
      </c>
      <c r="J65" s="10" t="str">
        <f t="shared" ca="1" si="13"/>
        <v/>
      </c>
      <c r="K65" s="10" t="str">
        <f t="shared" ca="1" si="13"/>
        <v/>
      </c>
      <c r="L65" s="10" t="str">
        <f t="shared" ca="1" si="13"/>
        <v/>
      </c>
      <c r="M65" s="10" t="str">
        <f t="shared" ca="1" si="13"/>
        <v/>
      </c>
      <c r="N65" s="10" t="str">
        <f t="shared" ca="1" si="13"/>
        <v/>
      </c>
      <c r="O65" s="10" t="str">
        <f t="shared" ca="1" si="13"/>
        <v/>
      </c>
      <c r="P65" s="10" t="str">
        <f t="shared" ca="1" si="13"/>
        <v/>
      </c>
      <c r="Q65" s="10" t="str">
        <f t="shared" ca="1" si="13"/>
        <v/>
      </c>
      <c r="R65" s="10" t="str">
        <f t="shared" ca="1" si="13"/>
        <v/>
      </c>
      <c r="S65" s="10" t="str">
        <f t="shared" ca="1" si="13"/>
        <v/>
      </c>
      <c r="T65" s="10" t="str">
        <f t="shared" ca="1" si="13"/>
        <v/>
      </c>
      <c r="U65" s="10" t="str">
        <f t="shared" ca="1" si="13"/>
        <v/>
      </c>
      <c r="V65" s="10" t="str">
        <f t="shared" ca="1" si="13"/>
        <v/>
      </c>
      <c r="W65" s="10" t="str">
        <f t="shared" ca="1" si="13"/>
        <v/>
      </c>
      <c r="X65" s="10" t="str">
        <f t="shared" ca="1" si="13"/>
        <v/>
      </c>
      <c r="Y65" s="10" t="str">
        <f t="shared" ca="1" si="12"/>
        <v/>
      </c>
      <c r="Z65" s="10" t="str">
        <f t="shared" ca="1" si="12"/>
        <v/>
      </c>
      <c r="AA65" s="10" t="str">
        <f t="shared" ca="1" si="12"/>
        <v/>
      </c>
      <c r="AB65" s="10" t="str">
        <f t="shared" ca="1" si="12"/>
        <v/>
      </c>
      <c r="AC65" s="10" t="str">
        <f t="shared" ca="1" si="12"/>
        <v/>
      </c>
      <c r="AD65" s="10" t="str">
        <f t="shared" ca="1" si="12"/>
        <v/>
      </c>
      <c r="AE65" s="10" t="str">
        <f t="shared" ca="1" si="12"/>
        <v/>
      </c>
      <c r="AF65" s="10" t="str">
        <f t="shared" ca="1" si="12"/>
        <v/>
      </c>
      <c r="AG65" s="10" t="str">
        <f t="shared" ca="1" si="12"/>
        <v/>
      </c>
      <c r="AH65" s="10" t="str">
        <f t="shared" ca="1" si="12"/>
        <v/>
      </c>
      <c r="AI65" s="10" t="str">
        <f t="shared" ca="1" si="12"/>
        <v/>
      </c>
      <c r="AJ65" s="10" t="str">
        <f t="shared" ca="1" si="12"/>
        <v/>
      </c>
      <c r="AK65" s="10" t="str">
        <f t="shared" ca="1" si="12"/>
        <v/>
      </c>
      <c r="AL65" s="10" t="str">
        <f t="shared" ca="1" si="12"/>
        <v/>
      </c>
      <c r="AM65" s="10" t="str">
        <f t="shared" ca="1" si="12"/>
        <v/>
      </c>
      <c r="AN65" s="10" t="str">
        <f t="shared" ca="1" si="10"/>
        <v/>
      </c>
      <c r="AO65" s="10" t="str">
        <f t="shared" ca="1" si="10"/>
        <v/>
      </c>
      <c r="AP65" s="10" t="str">
        <f t="shared" ca="1" si="10"/>
        <v/>
      </c>
      <c r="AQ65" s="10" t="str">
        <f t="shared" ca="1" si="10"/>
        <v/>
      </c>
      <c r="AR65" s="10" t="str">
        <f t="shared" ca="1" si="10"/>
        <v/>
      </c>
      <c r="AS65" s="10" t="str">
        <f t="shared" ca="1" si="10"/>
        <v/>
      </c>
      <c r="AT65" s="10" t="str">
        <f t="shared" ca="1" si="10"/>
        <v/>
      </c>
      <c r="AU65" s="10" t="str">
        <f t="shared" ca="1" si="10"/>
        <v/>
      </c>
      <c r="AV65" s="10" t="str">
        <f t="shared" ca="1" si="10"/>
        <v/>
      </c>
      <c r="AW65" s="10" t="str">
        <f t="shared" ca="1" si="10"/>
        <v/>
      </c>
      <c r="AX65" s="10" t="str">
        <f t="shared" ca="1" si="10"/>
        <v/>
      </c>
      <c r="AY65" s="10" t="str">
        <f t="shared" ca="1" si="10"/>
        <v/>
      </c>
      <c r="AZ65" s="10" t="str">
        <f t="shared" ca="1" si="10"/>
        <v/>
      </c>
      <c r="BA65" s="10" t="str">
        <f t="shared" ca="1" si="10"/>
        <v/>
      </c>
      <c r="BB65" s="10" t="str">
        <f t="shared" ca="1" si="10"/>
        <v/>
      </c>
      <c r="BC65" s="10" t="str">
        <f t="shared" ca="1" si="10"/>
        <v/>
      </c>
      <c r="BD65" s="10" t="str">
        <f t="shared" ca="1" si="11"/>
        <v/>
      </c>
      <c r="BE65" s="10" t="str">
        <f t="shared" ca="1" si="11"/>
        <v/>
      </c>
      <c r="BF65" s="10" t="str">
        <f t="shared" ca="1" si="11"/>
        <v/>
      </c>
      <c r="BG65" s="10" t="str">
        <f t="shared" ca="1" si="11"/>
        <v/>
      </c>
      <c r="BH65" s="10" t="str">
        <f t="shared" ca="1" si="11"/>
        <v/>
      </c>
      <c r="BI65" s="10" t="str">
        <f t="shared" ca="1" si="11"/>
        <v/>
      </c>
      <c r="BJ65" s="10" t="str">
        <f t="shared" ca="1" si="11"/>
        <v/>
      </c>
      <c r="BK65" s="10" t="str">
        <f t="shared" ca="1" si="11"/>
        <v/>
      </c>
      <c r="BL65" s="10" t="str">
        <f t="shared" ca="1" si="11"/>
        <v/>
      </c>
    </row>
    <row r="66" spans="1:64" s="1" customFormat="1" ht="40" customHeight="1" x14ac:dyDescent="0.2">
      <c r="A66" s="3"/>
      <c r="B66" s="52" t="s">
        <v>54</v>
      </c>
      <c r="C66" s="13" t="s">
        <v>5</v>
      </c>
      <c r="D66" s="13"/>
      <c r="E66" s="14">
        <v>0</v>
      </c>
      <c r="F66" s="15">
        <f>F64+1</f>
        <v>45749</v>
      </c>
      <c r="G66" s="16">
        <v>1</v>
      </c>
      <c r="H66" s="13"/>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row>
    <row r="67" spans="1:64" s="1" customFormat="1" ht="40" customHeight="1" x14ac:dyDescent="0.2">
      <c r="A67" s="3"/>
      <c r="B67" s="52" t="s">
        <v>75</v>
      </c>
      <c r="C67" s="13" t="s">
        <v>6</v>
      </c>
      <c r="D67" s="13"/>
      <c r="E67" s="14">
        <v>0</v>
      </c>
      <c r="F67" s="15">
        <f>F66+1</f>
        <v>45750</v>
      </c>
      <c r="G67" s="16">
        <v>10</v>
      </c>
      <c r="H67" s="13"/>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row>
    <row r="68" spans="1:64" s="1" customFormat="1" ht="40" customHeight="1" x14ac:dyDescent="0.2">
      <c r="A68" s="3"/>
      <c r="B68" s="52" t="s">
        <v>53</v>
      </c>
      <c r="C68" s="13" t="s">
        <v>5</v>
      </c>
      <c r="D68" s="13"/>
      <c r="E68" s="14">
        <v>0</v>
      </c>
      <c r="F68" s="15">
        <f>F66+10</f>
        <v>45759</v>
      </c>
      <c r="G68" s="16">
        <v>1</v>
      </c>
      <c r="H68" s="13"/>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row>
    <row r="69" spans="1:64" s="1" customFormat="1" ht="40" customHeight="1" x14ac:dyDescent="0.2">
      <c r="A69" s="3"/>
      <c r="B69" s="52" t="s">
        <v>45</v>
      </c>
      <c r="C69" s="13" t="s">
        <v>5</v>
      </c>
      <c r="D69" s="13"/>
      <c r="E69" s="14">
        <v>0</v>
      </c>
      <c r="F69" s="15">
        <f>F64+11</f>
        <v>45759</v>
      </c>
      <c r="G69" s="16">
        <v>1</v>
      </c>
      <c r="H69" s="13"/>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row>
    <row r="70" spans="1:64" s="1" customFormat="1" ht="40" customHeight="1" x14ac:dyDescent="0.2">
      <c r="A70" s="3"/>
      <c r="B70" s="52" t="s">
        <v>76</v>
      </c>
      <c r="C70" s="13" t="s">
        <v>5</v>
      </c>
      <c r="D70" s="13"/>
      <c r="E70" s="14">
        <v>0</v>
      </c>
      <c r="F70" s="15">
        <f>F64+11</f>
        <v>45759</v>
      </c>
      <c r="G70" s="16">
        <v>1</v>
      </c>
      <c r="H70" s="13"/>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row>
    <row r="71" spans="1:64" s="1" customFormat="1" ht="40" customHeight="1" x14ac:dyDescent="0.2">
      <c r="A71" s="3"/>
      <c r="B71" s="52" t="s">
        <v>77</v>
      </c>
      <c r="C71" s="13" t="s">
        <v>5</v>
      </c>
      <c r="D71" s="13"/>
      <c r="E71" s="14">
        <v>0</v>
      </c>
      <c r="F71" s="15">
        <f>F64+11</f>
        <v>45759</v>
      </c>
      <c r="G71" s="16">
        <v>1</v>
      </c>
      <c r="H71" s="13"/>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row>
    <row r="72" spans="1:64" s="1" customFormat="1" ht="40" customHeight="1" x14ac:dyDescent="0.2">
      <c r="A72" s="3"/>
      <c r="B72" s="52" t="s">
        <v>63</v>
      </c>
      <c r="C72" s="13" t="s">
        <v>1</v>
      </c>
      <c r="D72" s="13"/>
      <c r="E72" s="14">
        <v>0</v>
      </c>
      <c r="F72" s="15">
        <f>F64+11</f>
        <v>45759</v>
      </c>
      <c r="G72" s="16">
        <v>1</v>
      </c>
      <c r="H72" s="13"/>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row>
    <row r="73" spans="1:64" s="1" customFormat="1" ht="40" customHeight="1" x14ac:dyDescent="0.2">
      <c r="A73" s="3"/>
      <c r="B73" s="52" t="s">
        <v>51</v>
      </c>
      <c r="C73" s="13" t="s">
        <v>25</v>
      </c>
      <c r="D73" s="13"/>
      <c r="E73" s="14">
        <v>0</v>
      </c>
      <c r="F73" s="15">
        <f>F64+12</f>
        <v>45760</v>
      </c>
      <c r="G73" s="16">
        <v>2</v>
      </c>
      <c r="H73" s="13"/>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row>
    <row r="74" spans="1:64" s="1" customFormat="1" ht="40" customHeight="1" x14ac:dyDescent="0.2">
      <c r="A74" s="3"/>
      <c r="B74" s="52" t="s">
        <v>79</v>
      </c>
      <c r="C74" s="13" t="s">
        <v>2</v>
      </c>
      <c r="D74" s="13"/>
      <c r="E74" s="14">
        <v>0</v>
      </c>
      <c r="F74" s="15">
        <f>F64+14</f>
        <v>45762</v>
      </c>
      <c r="G74" s="16">
        <v>1</v>
      </c>
      <c r="H74" s="13"/>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row>
    <row r="75" spans="1:64" s="1" customFormat="1" ht="40" customHeight="1" x14ac:dyDescent="0.2">
      <c r="A75" s="3"/>
      <c r="B75" s="52" t="s">
        <v>80</v>
      </c>
      <c r="C75" s="13" t="s">
        <v>2</v>
      </c>
      <c r="D75" s="13"/>
      <c r="E75" s="14">
        <v>0</v>
      </c>
      <c r="F75" s="15">
        <f>F64+14</f>
        <v>45762</v>
      </c>
      <c r="G75" s="16">
        <v>1</v>
      </c>
      <c r="H75" s="13"/>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row>
    <row r="76" spans="1:64" s="1" customFormat="1" ht="40" customHeight="1" x14ac:dyDescent="0.2">
      <c r="A76" s="3"/>
      <c r="B76" s="51" t="s">
        <v>72</v>
      </c>
      <c r="C76" s="13"/>
      <c r="D76" s="13"/>
      <c r="E76" s="14"/>
      <c r="F76" s="15"/>
      <c r="G76" s="16"/>
      <c r="H76" s="13"/>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row>
    <row r="77" spans="1:64" s="1" customFormat="1" ht="40" customHeight="1" x14ac:dyDescent="0.2">
      <c r="A77" s="3"/>
      <c r="B77" s="52" t="s">
        <v>54</v>
      </c>
      <c r="C77" s="13" t="s">
        <v>6</v>
      </c>
      <c r="D77" s="13"/>
      <c r="E77" s="14">
        <v>0</v>
      </c>
      <c r="F77" s="15">
        <f>F75+1</f>
        <v>45763</v>
      </c>
      <c r="G77" s="16">
        <v>1</v>
      </c>
      <c r="H77" s="13"/>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row>
    <row r="78" spans="1:64" s="1" customFormat="1" ht="40" customHeight="1" x14ac:dyDescent="0.2">
      <c r="A78" s="3"/>
      <c r="B78" s="52" t="s">
        <v>74</v>
      </c>
      <c r="C78" s="13" t="s">
        <v>5</v>
      </c>
      <c r="D78" s="13"/>
      <c r="E78" s="14">
        <v>0</v>
      </c>
      <c r="F78" s="15">
        <f>F77</f>
        <v>45763</v>
      </c>
      <c r="G78" s="16">
        <v>5</v>
      </c>
      <c r="H78" s="13"/>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row>
    <row r="79" spans="1:64" s="1" customFormat="1" ht="40" customHeight="1" x14ac:dyDescent="0.2">
      <c r="A79" s="3"/>
      <c r="B79" s="52" t="s">
        <v>81</v>
      </c>
      <c r="C79" s="13" t="s">
        <v>5</v>
      </c>
      <c r="D79" s="13"/>
      <c r="E79" s="14">
        <v>0</v>
      </c>
      <c r="F79" s="15">
        <f>F77</f>
        <v>45763</v>
      </c>
      <c r="G79" s="16">
        <v>5</v>
      </c>
      <c r="H79" s="13"/>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row>
    <row r="80" spans="1:64" s="1" customFormat="1" ht="40" customHeight="1" x14ac:dyDescent="0.2">
      <c r="A80" s="3"/>
      <c r="B80" s="52" t="s">
        <v>82</v>
      </c>
      <c r="C80" s="13" t="s">
        <v>6</v>
      </c>
      <c r="D80" s="13"/>
      <c r="E80" s="14">
        <v>0</v>
      </c>
      <c r="F80" s="15">
        <f>F77</f>
        <v>45763</v>
      </c>
      <c r="G80" s="16">
        <v>5</v>
      </c>
      <c r="H80" s="13"/>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row>
    <row r="81" spans="1:64" s="1" customFormat="1" ht="40" customHeight="1" x14ac:dyDescent="0.2">
      <c r="A81" s="3"/>
      <c r="B81" s="55" t="s">
        <v>83</v>
      </c>
      <c r="C81" s="13" t="s">
        <v>25</v>
      </c>
      <c r="D81" s="13"/>
      <c r="E81" s="14">
        <v>0</v>
      </c>
      <c r="F81" s="15">
        <f>F77+5</f>
        <v>45768</v>
      </c>
      <c r="G81" s="16">
        <v>5</v>
      </c>
      <c r="H81" s="13"/>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row>
    <row r="82" spans="1:64" s="1" customFormat="1" ht="40" customHeight="1" x14ac:dyDescent="0.2">
      <c r="A82" s="3"/>
      <c r="B82" s="55" t="s">
        <v>84</v>
      </c>
      <c r="C82" s="13" t="s">
        <v>25</v>
      </c>
      <c r="D82" s="13"/>
      <c r="E82" s="14">
        <v>0</v>
      </c>
      <c r="F82" s="15">
        <f>F77+5</f>
        <v>45768</v>
      </c>
      <c r="G82" s="16">
        <v>5</v>
      </c>
      <c r="H82" s="13"/>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row>
    <row r="83" spans="1:64" s="1" customFormat="1" ht="40" customHeight="1" x14ac:dyDescent="0.2">
      <c r="A83" s="3"/>
      <c r="B83" s="52" t="s">
        <v>63</v>
      </c>
      <c r="C83" s="13" t="s">
        <v>1</v>
      </c>
      <c r="D83" s="13"/>
      <c r="E83" s="14">
        <v>0</v>
      </c>
      <c r="F83" s="15">
        <f>F77+5</f>
        <v>45768</v>
      </c>
      <c r="G83" s="16">
        <v>1</v>
      </c>
      <c r="H83" s="13"/>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row>
    <row r="84" spans="1:64" s="1" customFormat="1" ht="40" customHeight="1" x14ac:dyDescent="0.2">
      <c r="A84" s="3"/>
      <c r="B84" s="52" t="s">
        <v>51</v>
      </c>
      <c r="C84" s="13" t="s">
        <v>25</v>
      </c>
      <c r="D84" s="13"/>
      <c r="E84" s="14">
        <v>0</v>
      </c>
      <c r="F84" s="15">
        <f>F77+6</f>
        <v>45769</v>
      </c>
      <c r="G84" s="16">
        <v>2</v>
      </c>
      <c r="H84" s="13"/>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row>
    <row r="85" spans="1:64" s="1" customFormat="1" ht="40" customHeight="1" x14ac:dyDescent="0.2">
      <c r="A85" s="3"/>
      <c r="B85" s="52" t="s">
        <v>86</v>
      </c>
      <c r="C85" s="13" t="s">
        <v>2</v>
      </c>
      <c r="D85" s="13"/>
      <c r="E85" s="14">
        <v>0</v>
      </c>
      <c r="F85" s="15">
        <f>F77+8</f>
        <v>45771</v>
      </c>
      <c r="G85" s="16">
        <v>1</v>
      </c>
      <c r="H85" s="13"/>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row>
    <row r="86" spans="1:64" s="1" customFormat="1" ht="40" customHeight="1" x14ac:dyDescent="0.2">
      <c r="A86" s="3"/>
      <c r="B86" s="52" t="s">
        <v>85</v>
      </c>
      <c r="C86" s="13" t="s">
        <v>2</v>
      </c>
      <c r="D86" s="13"/>
      <c r="E86" s="14">
        <v>0</v>
      </c>
      <c r="F86" s="15">
        <f>F77+8</f>
        <v>45771</v>
      </c>
      <c r="G86" s="16">
        <v>1</v>
      </c>
      <c r="H86" s="13"/>
      <c r="I86" s="10" t="str">
        <f ca="1">IF(AND($C82="Goal",I$7&gt;=$F82,I$7&lt;=$F82+$G82-1),2,IF(AND($C82="Milestone",I$7&gt;=$F82,I$7&lt;=$F82+$G82-1),1,""))</f>
        <v/>
      </c>
      <c r="J86" s="10" t="str">
        <f ca="1">IF(AND($C82="Goal",J$7&gt;=$F82,J$7&lt;=$F82+$G82-1),2,IF(AND($C82="Milestone",J$7&gt;=$F82,J$7&lt;=$F82+$G82-1),1,""))</f>
        <v/>
      </c>
      <c r="K86" s="10" t="str">
        <f ca="1">IF(AND($C82="Goal",K$7&gt;=$F82,K$7&lt;=$F82+$G82-1),2,IF(AND($C82="Milestone",K$7&gt;=$F82,K$7&lt;=$F82+$G82-1),1,""))</f>
        <v/>
      </c>
      <c r="L86" s="10" t="str">
        <f ca="1">IF(AND($C82="Goal",L$7&gt;=$F82,L$7&lt;=$F82+$G82-1),2,IF(AND($C82="Milestone",L$7&gt;=$F82,L$7&lt;=$F82+$G82-1),1,""))</f>
        <v/>
      </c>
      <c r="M86" s="10" t="str">
        <f ca="1">IF(AND($C82="Goal",M$7&gt;=$F82,M$7&lt;=$F82+$G82-1),2,IF(AND($C82="Milestone",M$7&gt;=$F82,M$7&lt;=$F82+$G82-1),1,""))</f>
        <v/>
      </c>
      <c r="N86" s="10" t="str">
        <f ca="1">IF(AND($C82="Goal",N$7&gt;=$F82,N$7&lt;=$F82+$G82-1),2,IF(AND($C82="Milestone",N$7&gt;=$F82,N$7&lt;=$F82+$G82-1),1,""))</f>
        <v/>
      </c>
      <c r="O86" s="10" t="str">
        <f ca="1">IF(AND($C82="Goal",O$7&gt;=$F82,O$7&lt;=$F82+$G82-1),2,IF(AND($C82="Milestone",O$7&gt;=$F82,O$7&lt;=$F82+$G82-1),1,""))</f>
        <v/>
      </c>
      <c r="P86" s="10" t="str">
        <f ca="1">IF(AND($C82="Goal",P$7&gt;=$F82,P$7&lt;=$F82+$G82-1),2,IF(AND($C82="Milestone",P$7&gt;=$F82,P$7&lt;=$F82+$G82-1),1,""))</f>
        <v/>
      </c>
      <c r="Q86" s="10" t="str">
        <f ca="1">IF(AND($C82="Goal",Q$7&gt;=$F82,Q$7&lt;=$F82+$G82-1),2,IF(AND($C82="Milestone",Q$7&gt;=$F82,Q$7&lt;=$F82+$G82-1),1,""))</f>
        <v/>
      </c>
      <c r="R86" s="10" t="str">
        <f ca="1">IF(AND($C82="Goal",R$7&gt;=$F82,R$7&lt;=$F82+$G82-1),2,IF(AND($C82="Milestone",R$7&gt;=$F82,R$7&lt;=$F82+$G82-1),1,""))</f>
        <v/>
      </c>
      <c r="S86" s="10" t="str">
        <f ca="1">IF(AND($C82="Goal",S$7&gt;=$F82,S$7&lt;=$F82+$G82-1),2,IF(AND($C82="Milestone",S$7&gt;=$F82,S$7&lt;=$F82+$G82-1),1,""))</f>
        <v/>
      </c>
      <c r="T86" s="10" t="str">
        <f ca="1">IF(AND($C82="Goal",T$7&gt;=$F82,T$7&lt;=$F82+$G82-1),2,IF(AND($C82="Milestone",T$7&gt;=$F82,T$7&lt;=$F82+$G82-1),1,""))</f>
        <v/>
      </c>
      <c r="U86" s="10" t="str">
        <f ca="1">IF(AND($C82="Goal",U$7&gt;=$F82,U$7&lt;=$F82+$G82-1),2,IF(AND($C82="Milestone",U$7&gt;=$F82,U$7&lt;=$F82+$G82-1),1,""))</f>
        <v/>
      </c>
      <c r="V86" s="10" t="str">
        <f ca="1">IF(AND($C82="Goal",V$7&gt;=$F82,V$7&lt;=$F82+$G82-1),2,IF(AND($C82="Milestone",V$7&gt;=$F82,V$7&lt;=$F82+$G82-1),1,""))</f>
        <v/>
      </c>
      <c r="W86" s="10" t="str">
        <f ca="1">IF(AND($C82="Goal",W$7&gt;=$F82,W$7&lt;=$F82+$G82-1),2,IF(AND($C82="Milestone",W$7&gt;=$F82,W$7&lt;=$F82+$G82-1),1,""))</f>
        <v/>
      </c>
      <c r="X86" s="10" t="str">
        <f ca="1">IF(AND($C82="Goal",X$7&gt;=$F82,X$7&lt;=$F82+$G82-1),2,IF(AND($C82="Milestone",X$7&gt;=$F82,X$7&lt;=$F82+$G82-1),1,""))</f>
        <v/>
      </c>
      <c r="Y86" s="10" t="str">
        <f ca="1">IF(AND($C82="Goal",Y$7&gt;=$F82,Y$7&lt;=$F82+$G82-1),2,IF(AND($C82="Milestone",Y$7&gt;=$F82,Y$7&lt;=$F82+$G82-1),1,""))</f>
        <v/>
      </c>
      <c r="Z86" s="10" t="str">
        <f ca="1">IF(AND($C82="Goal",Z$7&gt;=$F82,Z$7&lt;=$F82+$G82-1),2,IF(AND($C82="Milestone",Z$7&gt;=$F82,Z$7&lt;=$F82+$G82-1),1,""))</f>
        <v/>
      </c>
      <c r="AA86" s="10" t="str">
        <f ca="1">IF(AND($C82="Goal",AA$7&gt;=$F82,AA$7&lt;=$F82+$G82-1),2,IF(AND($C82="Milestone",AA$7&gt;=$F82,AA$7&lt;=$F82+$G82-1),1,""))</f>
        <v/>
      </c>
      <c r="AB86" s="10" t="str">
        <f ca="1">IF(AND($C82="Goal",AB$7&gt;=$F82,AB$7&lt;=$F82+$G82-1),2,IF(AND($C82="Milestone",AB$7&gt;=$F82,AB$7&lt;=$F82+$G82-1),1,""))</f>
        <v/>
      </c>
      <c r="AC86" s="10" t="str">
        <f ca="1">IF(AND($C82="Goal",AC$7&gt;=$F82,AC$7&lt;=$F82+$G82-1),2,IF(AND($C82="Milestone",AC$7&gt;=$F82,AC$7&lt;=$F82+$G82-1),1,""))</f>
        <v/>
      </c>
      <c r="AD86" s="10" t="str">
        <f ca="1">IF(AND($C82="Goal",AD$7&gt;=$F82,AD$7&lt;=$F82+$G82-1),2,IF(AND($C82="Milestone",AD$7&gt;=$F82,AD$7&lt;=$F82+$G82-1),1,""))</f>
        <v/>
      </c>
      <c r="AE86" s="10" t="str">
        <f ca="1">IF(AND($C82="Goal",AE$7&gt;=$F82,AE$7&lt;=$F82+$G82-1),2,IF(AND($C82="Milestone",AE$7&gt;=$F82,AE$7&lt;=$F82+$G82-1),1,""))</f>
        <v/>
      </c>
      <c r="AF86" s="10" t="str">
        <f ca="1">IF(AND($C82="Goal",AF$7&gt;=$F82,AF$7&lt;=$F82+$G82-1),2,IF(AND($C82="Milestone",AF$7&gt;=$F82,AF$7&lt;=$F82+$G82-1),1,""))</f>
        <v/>
      </c>
      <c r="AG86" s="10" t="str">
        <f ca="1">IF(AND($C82="Goal",AG$7&gt;=$F82,AG$7&lt;=$F82+$G82-1),2,IF(AND($C82="Milestone",AG$7&gt;=$F82,AG$7&lt;=$F82+$G82-1),1,""))</f>
        <v/>
      </c>
      <c r="AH86" s="10" t="str">
        <f ca="1">IF(AND($C82="Goal",AH$7&gt;=$F82,AH$7&lt;=$F82+$G82-1),2,IF(AND($C82="Milestone",AH$7&gt;=$F82,AH$7&lt;=$F82+$G82-1),1,""))</f>
        <v/>
      </c>
      <c r="AI86" s="10" t="str">
        <f ca="1">IF(AND($C82="Goal",AI$7&gt;=$F82,AI$7&lt;=$F82+$G82-1),2,IF(AND($C82="Milestone",AI$7&gt;=$F82,AI$7&lt;=$F82+$G82-1),1,""))</f>
        <v/>
      </c>
      <c r="AJ86" s="10" t="str">
        <f ca="1">IF(AND($C82="Goal",AJ$7&gt;=$F82,AJ$7&lt;=$F82+$G82-1),2,IF(AND($C82="Milestone",AJ$7&gt;=$F82,AJ$7&lt;=$F82+$G82-1),1,""))</f>
        <v/>
      </c>
      <c r="AK86" s="10" t="str">
        <f ca="1">IF(AND($C82="Goal",AK$7&gt;=$F82,AK$7&lt;=$F82+$G82-1),2,IF(AND($C82="Milestone",AK$7&gt;=$F82,AK$7&lt;=$F82+$G82-1),1,""))</f>
        <v/>
      </c>
      <c r="AL86" s="10" t="str">
        <f ca="1">IF(AND($C82="Goal",AL$7&gt;=$F82,AL$7&lt;=$F82+$G82-1),2,IF(AND($C82="Milestone",AL$7&gt;=$F82,AL$7&lt;=$F82+$G82-1),1,""))</f>
        <v/>
      </c>
      <c r="AM86" s="10" t="str">
        <f ca="1">IF(AND($C82="Goal",AM$7&gt;=$F82,AM$7&lt;=$F82+$G82-1),2,IF(AND($C82="Milestone",AM$7&gt;=$F82,AM$7&lt;=$F82+$G82-1),1,""))</f>
        <v/>
      </c>
      <c r="AN86" s="10" t="str">
        <f ca="1">IF(AND($C82="Goal",AN$7&gt;=$F82,AN$7&lt;=$F82+$G82-1),2,IF(AND($C82="Milestone",AN$7&gt;=$F82,AN$7&lt;=$F82+$G82-1),1,""))</f>
        <v/>
      </c>
      <c r="AO86" s="10" t="str">
        <f ca="1">IF(AND($C82="Goal",AO$7&gt;=$F82,AO$7&lt;=$F82+$G82-1),2,IF(AND($C82="Milestone",AO$7&gt;=$F82,AO$7&lt;=$F82+$G82-1),1,""))</f>
        <v/>
      </c>
      <c r="AP86" s="10" t="str">
        <f ca="1">IF(AND($C82="Goal",AP$7&gt;=$F82,AP$7&lt;=$F82+$G82-1),2,IF(AND($C82="Milestone",AP$7&gt;=$F82,AP$7&lt;=$F82+$G82-1),1,""))</f>
        <v/>
      </c>
      <c r="AQ86" s="10" t="str">
        <f ca="1">IF(AND($C82="Goal",AQ$7&gt;=$F82,AQ$7&lt;=$F82+$G82-1),2,IF(AND($C82="Milestone",AQ$7&gt;=$F82,AQ$7&lt;=$F82+$G82-1),1,""))</f>
        <v/>
      </c>
      <c r="AR86" s="10" t="str">
        <f ca="1">IF(AND($C82="Goal",AR$7&gt;=$F82,AR$7&lt;=$F82+$G82-1),2,IF(AND($C82="Milestone",AR$7&gt;=$F82,AR$7&lt;=$F82+$G82-1),1,""))</f>
        <v/>
      </c>
      <c r="AS86" s="10" t="str">
        <f ca="1">IF(AND($C82="Goal",AS$7&gt;=$F82,AS$7&lt;=$F82+$G82-1),2,IF(AND($C82="Milestone",AS$7&gt;=$F82,AS$7&lt;=$F82+$G82-1),1,""))</f>
        <v/>
      </c>
      <c r="AT86" s="10" t="str">
        <f ca="1">IF(AND($C82="Goal",AT$7&gt;=$F82,AT$7&lt;=$F82+$G82-1),2,IF(AND($C82="Milestone",AT$7&gt;=$F82,AT$7&lt;=$F82+$G82-1),1,""))</f>
        <v/>
      </c>
      <c r="AU86" s="10" t="str">
        <f ca="1">IF(AND($C82="Goal",AU$7&gt;=$F82,AU$7&lt;=$F82+$G82-1),2,IF(AND($C82="Milestone",AU$7&gt;=$F82,AU$7&lt;=$F82+$G82-1),1,""))</f>
        <v/>
      </c>
      <c r="AV86" s="10" t="str">
        <f ca="1">IF(AND($C82="Goal",AV$7&gt;=$F82,AV$7&lt;=$F82+$G82-1),2,IF(AND($C82="Milestone",AV$7&gt;=$F82,AV$7&lt;=$F82+$G82-1),1,""))</f>
        <v/>
      </c>
      <c r="AW86" s="10" t="str">
        <f ca="1">IF(AND($C82="Goal",AW$7&gt;=$F82,AW$7&lt;=$F82+$G82-1),2,IF(AND($C82="Milestone",AW$7&gt;=$F82,AW$7&lt;=$F82+$G82-1),1,""))</f>
        <v/>
      </c>
      <c r="AX86" s="10" t="str">
        <f ca="1">IF(AND($C82="Goal",AX$7&gt;=$F82,AX$7&lt;=$F82+$G82-1),2,IF(AND($C82="Milestone",AX$7&gt;=$F82,AX$7&lt;=$F82+$G82-1),1,""))</f>
        <v/>
      </c>
      <c r="AY86" s="10" t="str">
        <f ca="1">IF(AND($C82="Goal",AY$7&gt;=$F82,AY$7&lt;=$F82+$G82-1),2,IF(AND($C82="Milestone",AY$7&gt;=$F82,AY$7&lt;=$F82+$G82-1),1,""))</f>
        <v/>
      </c>
      <c r="AZ86" s="10" t="str">
        <f ca="1">IF(AND($C82="Goal",AZ$7&gt;=$F82,AZ$7&lt;=$F82+$G82-1),2,IF(AND($C82="Milestone",AZ$7&gt;=$F82,AZ$7&lt;=$F82+$G82-1),1,""))</f>
        <v/>
      </c>
      <c r="BA86" s="10" t="str">
        <f ca="1">IF(AND($C82="Goal",BA$7&gt;=$F82,BA$7&lt;=$F82+$G82-1),2,IF(AND($C82="Milestone",BA$7&gt;=$F82,BA$7&lt;=$F82+$G82-1),1,""))</f>
        <v/>
      </c>
      <c r="BB86" s="10" t="str">
        <f ca="1">IF(AND($C82="Goal",BB$7&gt;=$F82,BB$7&lt;=$F82+$G82-1),2,IF(AND($C82="Milestone",BB$7&gt;=$F82,BB$7&lt;=$F82+$G82-1),1,""))</f>
        <v/>
      </c>
      <c r="BC86" s="10" t="str">
        <f ca="1">IF(AND($C82="Goal",BC$7&gt;=$F82,BC$7&lt;=$F82+$G82-1),2,IF(AND($C82="Milestone",BC$7&gt;=$F82,BC$7&lt;=$F82+$G82-1),1,""))</f>
        <v/>
      </c>
      <c r="BD86" s="10" t="str">
        <f ca="1">IF(AND($C82="Goal",BD$7&gt;=$F82,BD$7&lt;=$F82+$G82-1),2,IF(AND($C82="Milestone",BD$7&gt;=$F82,BD$7&lt;=$F82+$G82-1),1,""))</f>
        <v/>
      </c>
      <c r="BE86" s="10" t="str">
        <f ca="1">IF(AND($C82="Goal",BE$7&gt;=$F82,BE$7&lt;=$F82+$G82-1),2,IF(AND($C82="Milestone",BE$7&gt;=$F82,BE$7&lt;=$F82+$G82-1),1,""))</f>
        <v/>
      </c>
      <c r="BF86" s="10" t="str">
        <f ca="1">IF(AND($C82="Goal",BF$7&gt;=$F82,BF$7&lt;=$F82+$G82-1),2,IF(AND($C82="Milestone",BF$7&gt;=$F82,BF$7&lt;=$F82+$G82-1),1,""))</f>
        <v/>
      </c>
      <c r="BG86" s="10" t="str">
        <f ca="1">IF(AND($C82="Goal",BG$7&gt;=$F82,BG$7&lt;=$F82+$G82-1),2,IF(AND($C82="Milestone",BG$7&gt;=$F82,BG$7&lt;=$F82+$G82-1),1,""))</f>
        <v/>
      </c>
      <c r="BH86" s="10" t="str">
        <f ca="1">IF(AND($C82="Goal",BH$7&gt;=$F82,BH$7&lt;=$F82+$G82-1),2,IF(AND($C82="Milestone",BH$7&gt;=$F82,BH$7&lt;=$F82+$G82-1),1,""))</f>
        <v/>
      </c>
      <c r="BI86" s="10" t="str">
        <f ca="1">IF(AND($C82="Goal",BI$7&gt;=$F82,BI$7&lt;=$F82+$G82-1),2,IF(AND($C82="Milestone",BI$7&gt;=$F82,BI$7&lt;=$F82+$G82-1),1,""))</f>
        <v/>
      </c>
      <c r="BJ86" s="10" t="str">
        <f ca="1">IF(AND($C82="Goal",BJ$7&gt;=$F82,BJ$7&lt;=$F82+$G82-1),2,IF(AND($C82="Milestone",BJ$7&gt;=$F82,BJ$7&lt;=$F82+$G82-1),1,""))</f>
        <v/>
      </c>
      <c r="BK86" s="10" t="str">
        <f ca="1">IF(AND($C82="Goal",BK$7&gt;=$F82,BK$7&lt;=$F82+$G82-1),2,IF(AND($C82="Milestone",BK$7&gt;=$F82,BK$7&lt;=$F82+$G82-1),1,""))</f>
        <v/>
      </c>
      <c r="BL86" s="10" t="str">
        <f ca="1">IF(AND($C82="Goal",BL$7&gt;=$F82,BL$7&lt;=$F82+$G82-1),2,IF(AND($C82="Milestone",BL$7&gt;=$F82,BL$7&lt;=$F82+$G82-1),1,""))</f>
        <v/>
      </c>
    </row>
    <row r="87" spans="1:64" ht="30" customHeight="1" x14ac:dyDescent="0.2">
      <c r="B87" s="17"/>
      <c r="C87" s="13"/>
      <c r="D87" s="13"/>
      <c r="E87" s="14"/>
      <c r="F87" s="15"/>
      <c r="G87" s="16"/>
    </row>
    <row r="88" spans="1:64" ht="30" customHeight="1" x14ac:dyDescent="0.2">
      <c r="D88" s="68"/>
    </row>
    <row r="89" spans="1:64" ht="30" customHeight="1" x14ac:dyDescent="0.2">
      <c r="D89" s="68"/>
    </row>
    <row r="90" spans="1:64" ht="30" customHeight="1" x14ac:dyDescent="0.2">
      <c r="D90" s="68"/>
    </row>
    <row r="91" spans="1:64" ht="30" customHeight="1" x14ac:dyDescent="0.2">
      <c r="D91" s="68"/>
    </row>
    <row r="92" spans="1:64" ht="30" customHeight="1" x14ac:dyDescent="0.2">
      <c r="D92" s="68"/>
    </row>
    <row r="93" spans="1:64" ht="30" customHeight="1" x14ac:dyDescent="0.2">
      <c r="D93" s="68"/>
    </row>
    <row r="94" spans="1:64" ht="30" customHeight="1" x14ac:dyDescent="0.2">
      <c r="D94" s="68"/>
    </row>
    <row r="95" spans="1:64" ht="30" customHeight="1" x14ac:dyDescent="0.2">
      <c r="D95" s="68"/>
    </row>
    <row r="96" spans="1:64" ht="30" customHeight="1" x14ac:dyDescent="0.2">
      <c r="D96" s="68"/>
    </row>
  </sheetData>
  <mergeCells count="8">
    <mergeCell ref="X4:AA4"/>
    <mergeCell ref="AC4:AF4"/>
    <mergeCell ref="B2:H2"/>
    <mergeCell ref="I2:N2"/>
    <mergeCell ref="O2:T2"/>
    <mergeCell ref="I4:L4"/>
    <mergeCell ref="N4:Q4"/>
    <mergeCell ref="S4:V4"/>
  </mergeCells>
  <conditionalFormatting sqref="E9:E87">
    <cfRule type="dataBar" priority="53">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3" priority="52">
      <formula>I$7&lt;=EOMONTH($I$7,0)</formula>
    </cfRule>
  </conditionalFormatting>
  <conditionalFormatting sqref="I6:BL6">
    <cfRule type="expression" dxfId="132" priority="50">
      <formula>AND(I$7&lt;=EOMONTH($I$7,1),I$7&gt;EOMONTH($I$7,0))</formula>
    </cfRule>
  </conditionalFormatting>
  <conditionalFormatting sqref="I7:BL63">
    <cfRule type="expression" dxfId="131" priority="49">
      <formula>AND(TODAY()&gt;=I$7,TODAY()&lt;J$7)</formula>
    </cfRule>
  </conditionalFormatting>
  <conditionalFormatting sqref="J6:BL6">
    <cfRule type="expression" dxfId="130" priority="51">
      <formula>AND(J$7&lt;=EOMONTH($I$7,2),J$7&gt;EOMONTH($I$7,0),J$7&gt;EOMONTH($I$7,1))</formula>
    </cfRule>
  </conditionalFormatting>
  <conditionalFormatting sqref="I10:BL62">
    <cfRule type="expression" dxfId="129" priority="71" stopIfTrue="1">
      <formula>AND($C10="Low Risk",I$7&gt;=$F10,I$7&lt;=$F10+$G10-1)</formula>
    </cfRule>
    <cfRule type="expression" dxfId="128" priority="72" stopIfTrue="1">
      <formula>AND($C10="High Risk",I$7&gt;=$F10,I$7&lt;=$F10+$G10-1)</formula>
    </cfRule>
    <cfRule type="expression" dxfId="127" priority="73" stopIfTrue="1">
      <formula>AND($C10="On Track",I$7&gt;=$F10,I$7&lt;=$F10+$G10-1)</formula>
    </cfRule>
    <cfRule type="expression" dxfId="126" priority="74" stopIfTrue="1">
      <formula>AND($C10="Med Risk",I$7&gt;=$F10,I$7&lt;=$F10+$G10-1)</formula>
    </cfRule>
    <cfRule type="expression" dxfId="125" priority="75" stopIfTrue="1">
      <formula>AND(LEN($C10)=0,I$7&gt;=$F10,I$7&lt;=$F10+$G10-1)</formula>
    </cfRule>
  </conditionalFormatting>
  <conditionalFormatting sqref="I63:BL63">
    <cfRule type="expression" dxfId="124" priority="44" stopIfTrue="1">
      <formula>AND($C63="Low Risk",I$7&gt;=$F63,I$7&lt;=$F63+$G63-1)</formula>
    </cfRule>
    <cfRule type="expression" dxfId="123" priority="45" stopIfTrue="1">
      <formula>AND($C63="High Risk",I$7&gt;=$F63,I$7&lt;=$F63+$G63-1)</formula>
    </cfRule>
    <cfRule type="expression" dxfId="122" priority="46" stopIfTrue="1">
      <formula>AND($C63="On Track",I$7&gt;=$F63,I$7&lt;=$F63+$G63-1)</formula>
    </cfRule>
    <cfRule type="expression" dxfId="121" priority="47" stopIfTrue="1">
      <formula>AND($C63="Med Risk",I$7&gt;=$F63,I$7&lt;=$F63+$G63-1)</formula>
    </cfRule>
    <cfRule type="expression" dxfId="120" priority="48" stopIfTrue="1">
      <formula>AND(LEN($C63)=0,I$7&gt;=$F63,I$7&lt;=$F63+$G63-1)</formula>
    </cfRule>
  </conditionalFormatting>
  <conditionalFormatting sqref="I64:BL64">
    <cfRule type="expression" dxfId="119" priority="36">
      <formula>AND(TODAY()&gt;=I$7,TODAY()&lt;J$7)</formula>
    </cfRule>
  </conditionalFormatting>
  <conditionalFormatting sqref="I64:BL64">
    <cfRule type="expression" dxfId="118" priority="38" stopIfTrue="1">
      <formula>AND($C64="Low Risk",I$7&gt;=$F64,I$7&lt;=$F64+$G64-1)</formula>
    </cfRule>
    <cfRule type="expression" dxfId="117" priority="39" stopIfTrue="1">
      <formula>AND($C64="High Risk",I$7&gt;=$F64,I$7&lt;=$F64+$G64-1)</formula>
    </cfRule>
    <cfRule type="expression" dxfId="116" priority="40" stopIfTrue="1">
      <formula>AND($C64="On Track",I$7&gt;=$F64,I$7&lt;=$F64+$G64-1)</formula>
    </cfRule>
    <cfRule type="expression" dxfId="115" priority="41" stopIfTrue="1">
      <formula>AND($C64="Med Risk",I$7&gt;=$F64,I$7&lt;=$F64+$G64-1)</formula>
    </cfRule>
    <cfRule type="expression" dxfId="114" priority="42" stopIfTrue="1">
      <formula>AND(LEN($C64)=0,I$7&gt;=$F64,I$7&lt;=$F64+$G64-1)</formula>
    </cfRule>
  </conditionalFormatting>
  <conditionalFormatting sqref="I65:BL85">
    <cfRule type="expression" dxfId="113" priority="22">
      <formula>AND(TODAY()&gt;=I$7,TODAY()&lt;J$7)</formula>
    </cfRule>
  </conditionalFormatting>
  <conditionalFormatting sqref="I65:BL81">
    <cfRule type="expression" dxfId="112" priority="24" stopIfTrue="1">
      <formula>AND($C65="Low Risk",I$7&gt;=$F65,I$7&lt;=$F65+$G65-1)</formula>
    </cfRule>
    <cfRule type="expression" dxfId="111" priority="25" stopIfTrue="1">
      <formula>AND($C65="High Risk",I$7&gt;=$F65,I$7&lt;=$F65+$G65-1)</formula>
    </cfRule>
    <cfRule type="expression" dxfId="110" priority="26" stopIfTrue="1">
      <formula>AND($C65="On Track",I$7&gt;=$F65,I$7&lt;=$F65+$G65-1)</formula>
    </cfRule>
    <cfRule type="expression" dxfId="109" priority="27" stopIfTrue="1">
      <formula>AND($C65="Med Risk",I$7&gt;=$F65,I$7&lt;=$F65+$G65-1)</formula>
    </cfRule>
    <cfRule type="expression" dxfId="108" priority="28" stopIfTrue="1">
      <formula>AND(LEN($C65)=0,I$7&gt;=$F65,I$7&lt;=$F65+$G65-1)</formula>
    </cfRule>
  </conditionalFormatting>
  <conditionalFormatting sqref="I86:BL86">
    <cfRule type="expression" dxfId="107" priority="1">
      <formula>AND(TODAY()&gt;=I$7,TODAY()&lt;J$7)</formula>
    </cfRule>
  </conditionalFormatting>
  <conditionalFormatting sqref="I82:BL82">
    <cfRule type="expression" dxfId="106" priority="85" stopIfTrue="1">
      <formula>AND($C83="Low Risk",I$7&gt;=$F83,I$7&lt;=$F83+$G83-1)</formula>
    </cfRule>
    <cfRule type="expression" dxfId="105" priority="86" stopIfTrue="1">
      <formula>AND($C83="High Risk",I$7&gt;=$F83,I$7&lt;=$F83+$G83-1)</formula>
    </cfRule>
    <cfRule type="expression" dxfId="104" priority="87" stopIfTrue="1">
      <formula>AND($C83="On Track",I$7&gt;=$F83,I$7&lt;=$F83+$G83-1)</formula>
    </cfRule>
    <cfRule type="expression" dxfId="103" priority="88" stopIfTrue="1">
      <formula>AND($C83="Med Risk",I$7&gt;=$F83,I$7&lt;=$F83+$G83-1)</formula>
    </cfRule>
    <cfRule type="expression" dxfId="102" priority="89" stopIfTrue="1">
      <formula>AND(LEN($C83)=0,I$7&gt;=$F83,I$7&lt;=$F83+$G83-1)</formula>
    </cfRule>
  </conditionalFormatting>
  <conditionalFormatting sqref="I86:BL86">
    <cfRule type="expression" dxfId="101" priority="105" stopIfTrue="1">
      <formula>AND($C82="Low Risk",I$7&gt;=$F82,I$7&lt;=$F82+$G82-1)</formula>
    </cfRule>
    <cfRule type="expression" dxfId="100" priority="106" stopIfTrue="1">
      <formula>AND($C82="High Risk",I$7&gt;=$F82,I$7&lt;=$F82+$G82-1)</formula>
    </cfRule>
    <cfRule type="expression" dxfId="99" priority="107" stopIfTrue="1">
      <formula>AND($C82="On Track",I$7&gt;=$F82,I$7&lt;=$F82+$G82-1)</formula>
    </cfRule>
    <cfRule type="expression" dxfId="98" priority="108" stopIfTrue="1">
      <formula>AND($C82="Med Risk",I$7&gt;=$F82,I$7&lt;=$F82+$G82-1)</formula>
    </cfRule>
    <cfRule type="expression" dxfId="97" priority="109" stopIfTrue="1">
      <formula>AND(LEN($C82)=0,I$7&gt;=$F82,I$7&lt;=$F82+$G82-1)</formula>
    </cfRule>
  </conditionalFormatting>
  <conditionalFormatting sqref="I83:BL85">
    <cfRule type="expression" dxfId="96" priority="123" stopIfTrue="1">
      <formula>AND($C86="Low Risk",I$7&gt;=$F86,I$7&lt;=$F86+$G86-1)</formula>
    </cfRule>
    <cfRule type="expression" dxfId="95" priority="124" stopIfTrue="1">
      <formula>AND($C86="High Risk",I$7&gt;=$F86,I$7&lt;=$F86+$G86-1)</formula>
    </cfRule>
    <cfRule type="expression" dxfId="94" priority="125" stopIfTrue="1">
      <formula>AND($C86="On Track",I$7&gt;=$F86,I$7&lt;=$F86+$G86-1)</formula>
    </cfRule>
    <cfRule type="expression" dxfId="93" priority="126" stopIfTrue="1">
      <formula>AND($C86="Med Risk",I$7&gt;=$F86,I$7&lt;=$F86+$G86-1)</formula>
    </cfRule>
    <cfRule type="expression" dxfId="92" priority="127" stopIfTrue="1">
      <formula>AND(LEN($C86)=0,I$7&gt;=$F86,I$7&lt;=$F86+$G86-1)</formula>
    </cfRule>
  </conditionalFormatting>
  <dataValidations count="12">
    <dataValidation type="list" allowBlank="1" showInputMessage="1" sqref="C11" xr:uid="{2A71DF35-3E17-4EA3-9F65-3869ED6D651B}">
      <formula1>"Goal,Milestone,On Track, Low Risk, Med Risk, High Risk"</formula1>
    </dataValidation>
    <dataValidation type="list" allowBlank="1" showInputMessage="1" showErrorMessage="1" sqref="C10 C12:C87"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62:A64" xr:uid="{008E5CA1-A949-4186-A5FB-74F6E947817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E9:E87</xm:sqref>
        </x14:conditionalFormatting>
        <x14:conditionalFormatting xmlns:xm="http://schemas.microsoft.com/office/excel/2006/main">
          <x14:cfRule type="iconSet" priority="70"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I10:BL62</xm:sqref>
        </x14:conditionalFormatting>
        <x14:conditionalFormatting xmlns:xm="http://schemas.microsoft.com/office/excel/2006/main">
          <x14:cfRule type="iconSet" priority="43" id="{24CDB703-6E7B-9143-A00A-6C854072D89C}">
            <x14:iconSet iconSet="3Stars" showValue="0" custom="1">
              <x14:cfvo type="percent">
                <xm:f>0</xm:f>
              </x14:cfvo>
              <x14:cfvo type="num">
                <xm:f>1</xm:f>
              </x14:cfvo>
              <x14:cfvo type="num">
                <xm:f>2</xm:f>
              </x14:cfvo>
              <x14:cfIcon iconSet="NoIcons" iconId="0"/>
              <x14:cfIcon iconSet="3Flags" iconId="1"/>
              <x14:cfIcon iconSet="3Signs" iconId="0"/>
            </x14:iconSet>
          </x14:cfRule>
          <xm:sqref>I63:BL63</xm:sqref>
        </x14:conditionalFormatting>
        <x14:conditionalFormatting xmlns:xm="http://schemas.microsoft.com/office/excel/2006/main">
          <x14:cfRule type="iconSet" priority="37" id="{9C93C530-D09E-AF4F-8FB0-5EBAAF868A39}">
            <x14:iconSet iconSet="3Stars" showValue="0" custom="1">
              <x14:cfvo type="percent">
                <xm:f>0</xm:f>
              </x14:cfvo>
              <x14:cfvo type="num">
                <xm:f>1</xm:f>
              </x14:cfvo>
              <x14:cfvo type="num">
                <xm:f>2</xm:f>
              </x14:cfvo>
              <x14:cfIcon iconSet="NoIcons" iconId="0"/>
              <x14:cfIcon iconSet="3Flags" iconId="1"/>
              <x14:cfIcon iconSet="3Signs" iconId="0"/>
            </x14:iconSet>
          </x14:cfRule>
          <xm:sqref>I64:BL64</xm:sqref>
        </x14:conditionalFormatting>
        <x14:conditionalFormatting xmlns:xm="http://schemas.microsoft.com/office/excel/2006/main">
          <x14:cfRule type="iconSet" priority="23" id="{46066F7A-9EED-4A4C-9AFF-867CAD014CC9}">
            <x14:iconSet iconSet="3Stars" showValue="0" custom="1">
              <x14:cfvo type="percent">
                <xm:f>0</xm:f>
              </x14:cfvo>
              <x14:cfvo type="num">
                <xm:f>1</xm:f>
              </x14:cfvo>
              <x14:cfvo type="num">
                <xm:f>2</xm:f>
              </x14:cfvo>
              <x14:cfIcon iconSet="NoIcons" iconId="0"/>
              <x14:cfIcon iconSet="3Flags" iconId="1"/>
              <x14:cfIcon iconSet="3Signs" iconId="0"/>
            </x14:iconSet>
          </x14:cfRule>
          <xm:sqref>I65:BL81</xm:sqref>
        </x14:conditionalFormatting>
        <x14:conditionalFormatting xmlns:xm="http://schemas.microsoft.com/office/excel/2006/main">
          <x14:cfRule type="iconSet" priority="84" id="{46066F7A-9EED-4A4C-9AFF-867CAD014CC9}">
            <x14:iconSet iconSet="3Stars" showValue="0" custom="1">
              <x14:cfvo type="percent">
                <xm:f>0</xm:f>
              </x14:cfvo>
              <x14:cfvo type="num">
                <xm:f>1</xm:f>
              </x14:cfvo>
              <x14:cfvo type="num">
                <xm:f>2</xm:f>
              </x14:cfvo>
              <x14:cfIcon iconSet="NoIcons" iconId="0"/>
              <x14:cfIcon iconSet="3Flags" iconId="1"/>
              <x14:cfIcon iconSet="3Signs" iconId="0"/>
            </x14:iconSet>
          </x14:cfRule>
          <xm:sqref>I82:BL82</xm:sqref>
        </x14:conditionalFormatting>
        <x14:conditionalFormatting xmlns:xm="http://schemas.microsoft.com/office/excel/2006/main">
          <x14:cfRule type="iconSet" priority="104" id="{7F2951C8-5526-B148-864D-82A91A955915}">
            <x14:iconSet iconSet="3Stars" showValue="0" custom="1">
              <x14:cfvo type="percent">
                <xm:f>0</xm:f>
              </x14:cfvo>
              <x14:cfvo type="num">
                <xm:f>1</xm:f>
              </x14:cfvo>
              <x14:cfvo type="num">
                <xm:f>2</xm:f>
              </x14:cfvo>
              <x14:cfIcon iconSet="NoIcons" iconId="0"/>
              <x14:cfIcon iconSet="3Flags" iconId="1"/>
              <x14:cfIcon iconSet="3Signs" iconId="0"/>
            </x14:iconSet>
          </x14:cfRule>
          <xm:sqref>I86:BL86</xm:sqref>
        </x14:conditionalFormatting>
        <x14:conditionalFormatting xmlns:xm="http://schemas.microsoft.com/office/excel/2006/main">
          <x14:cfRule type="iconSet" priority="122" id="{46066F7A-9EED-4A4C-9AFF-867CAD014CC9}">
            <x14:iconSet iconSet="3Stars" showValue="0" custom="1">
              <x14:cfvo type="percent">
                <xm:f>0</xm:f>
              </x14:cfvo>
              <x14:cfvo type="num">
                <xm:f>1</xm:f>
              </x14:cfvo>
              <x14:cfvo type="num">
                <xm:f>2</xm:f>
              </x14:cfvo>
              <x14:cfIcon iconSet="NoIcons" iconId="0"/>
              <x14:cfIcon iconSet="3Flags" iconId="1"/>
              <x14:cfIcon iconSet="3Signs" iconId="0"/>
            </x14:iconSet>
          </x14:cfRule>
          <xm:sqref>I83:BL85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8C7E-9E0E-0A4F-A577-E7BE61C2A72E}">
  <sheetPr>
    <pageSetUpPr fitToPage="1"/>
  </sheetPr>
  <dimension ref="A1:BP34"/>
  <sheetViews>
    <sheetView showGridLines="0" showRuler="0" topLeftCell="A5" zoomScale="80" zoomScaleNormal="80" zoomScalePageLayoutView="70" workbookViewId="0">
      <selection activeCell="E21" sqref="E21"/>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8" ht="25" customHeight="1" x14ac:dyDescent="0.2"/>
    <row r="2" spans="1:68"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8" ht="20" customHeight="1" x14ac:dyDescent="0.2">
      <c r="A3" s="4"/>
      <c r="B3" s="18"/>
      <c r="C3" s="19"/>
      <c r="D3" s="20"/>
      <c r="E3" s="20"/>
      <c r="F3" s="21"/>
      <c r="G3" s="20"/>
      <c r="H3" s="20"/>
      <c r="I3" s="34"/>
      <c r="J3" s="1"/>
      <c r="K3" s="1"/>
      <c r="L3" s="1"/>
    </row>
    <row r="4" spans="1:68"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8" ht="30" customHeight="1" x14ac:dyDescent="0.2">
      <c r="A5" s="4"/>
      <c r="B5" s="28" t="s">
        <v>22</v>
      </c>
      <c r="C5" s="24"/>
      <c r="D5" s="24"/>
      <c r="E5" s="25"/>
      <c r="F5" s="26"/>
      <c r="G5" s="25"/>
      <c r="H5" s="25"/>
    </row>
    <row r="6" spans="1:68" ht="30" customHeight="1" x14ac:dyDescent="0.25">
      <c r="A6" s="4"/>
      <c r="B6" s="29" t="s">
        <v>16</v>
      </c>
      <c r="C6" s="30" cm="1">
        <f t="array" aca="1" ref="C6" ca="1">IFERROR(IF(MIN(Milestones435242[Start])=0,DATE(2024,9,3),B11(Milestones435242[Start])),DATE(2025,1,13))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8"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8"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 customHeight="1" x14ac:dyDescent="0.2">
      <c r="A9" s="4"/>
      <c r="B9" s="53" t="s">
        <v>26</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8"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8" s="1" customFormat="1" ht="40" customHeight="1" x14ac:dyDescent="0.2">
      <c r="A11" s="4"/>
      <c r="B11" s="51" t="s">
        <v>27</v>
      </c>
      <c r="C11" s="13"/>
      <c r="D11" s="13"/>
      <c r="E11" s="14"/>
      <c r="F11" s="15"/>
      <c r="G11" s="16"/>
      <c r="H11" s="13"/>
      <c r="I11" s="10" t="str">
        <f t="shared" ref="I11:X19"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D2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ca="1" si="6"/>
        <v/>
      </c>
      <c r="BE11" s="10" t="str">
        <f t="shared" ref="BE11:BL21" ca="1" si="7">IF(AND($C11="Goal",BE$7&gt;=$F11,BE$7&lt;=$F11+$G11-1),2,IF(AND($C11="Milestone",BE$7&gt;=$F11,BE$7&lt;=$F11+$G11-1),1,""))</f>
        <v/>
      </c>
      <c r="BF11" s="10" t="str">
        <f t="shared" ca="1" si="7"/>
        <v/>
      </c>
      <c r="BG11" s="10" t="str">
        <f t="shared" ca="1" si="7"/>
        <v/>
      </c>
      <c r="BH11" s="10" t="str">
        <f t="shared" ca="1" si="7"/>
        <v/>
      </c>
      <c r="BI11" s="10" t="str">
        <f t="shared" ca="1" si="7"/>
        <v/>
      </c>
      <c r="BJ11" s="10" t="str">
        <f t="shared" ca="1" si="7"/>
        <v/>
      </c>
      <c r="BK11" s="10" t="str">
        <f t="shared" ca="1" si="7"/>
        <v/>
      </c>
      <c r="BL11" s="10" t="str">
        <f t="shared" ca="1" si="7"/>
        <v/>
      </c>
      <c r="BP11" s="12"/>
    </row>
    <row r="12" spans="1:68" s="1" customFormat="1" ht="40" customHeight="1" x14ac:dyDescent="0.2">
      <c r="A12" s="4"/>
      <c r="B12" s="17" t="s">
        <v>19</v>
      </c>
      <c r="C12" s="13" t="s">
        <v>25</v>
      </c>
      <c r="D12" s="13" t="s">
        <v>22</v>
      </c>
      <c r="E12" s="14">
        <v>1</v>
      </c>
      <c r="F12" s="15">
        <f>DATE(2025,1,15)</f>
        <v>45672</v>
      </c>
      <c r="G12" s="16">
        <v>17</v>
      </c>
      <c r="H12" s="13"/>
      <c r="I12" s="10" t="str">
        <f ca="1">IF(AND($C12="Goal",I$7&gt;=$F12,I$7&lt;=$F12+$G12-1),2,IF(AND($C12="Milestone",I$7&gt;=$F12,I$7&lt;=$F12+$G12-1),1,""))</f>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6"/>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8" s="1" customFormat="1" ht="40" customHeight="1" x14ac:dyDescent="0.2">
      <c r="A13" s="4"/>
      <c r="B13" s="17" t="s">
        <v>20</v>
      </c>
      <c r="C13" s="13" t="s">
        <v>7</v>
      </c>
      <c r="D13" s="13" t="s">
        <v>28</v>
      </c>
      <c r="E13" s="14">
        <v>1</v>
      </c>
      <c r="F13" s="15">
        <f>F12+17</f>
        <v>45689</v>
      </c>
      <c r="G13" s="16">
        <v>1</v>
      </c>
      <c r="H13" s="13"/>
      <c r="I13" s="10" t="str">
        <f t="shared" ref="I13:X21" ca="1" si="8">IF(AND($C13="Goal",I$7&gt;=$F13,I$7&lt;=$F13+$G13-1),2,IF(AND($C13="Milestone",I$7&gt;=$F13,I$7&lt;=$F13+$G13-1),1,""))</f>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6"/>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8" s="1" customFormat="1" ht="40" customHeight="1" x14ac:dyDescent="0.2">
      <c r="A14" s="4"/>
      <c r="B14" s="17" t="s">
        <v>21</v>
      </c>
      <c r="C14" s="13" t="s">
        <v>7</v>
      </c>
      <c r="D14" s="13" t="s">
        <v>28</v>
      </c>
      <c r="E14" s="14">
        <v>1</v>
      </c>
      <c r="F14" s="15">
        <f>F12+17</f>
        <v>45689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8" s="1" customFormat="1" ht="40" customHeight="1" x14ac:dyDescent="0.2">
      <c r="A15" s="4"/>
      <c r="B15" s="17" t="s">
        <v>29</v>
      </c>
      <c r="C15" s="13" t="s">
        <v>5</v>
      </c>
      <c r="D15" s="13" t="s">
        <v>28</v>
      </c>
      <c r="E15" s="14">
        <v>1</v>
      </c>
      <c r="F15" s="15">
        <f>F12+18</f>
        <v>45690</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8" s="1" customFormat="1" ht="40" customHeight="1" x14ac:dyDescent="0.2">
      <c r="A16" s="3"/>
      <c r="B16" s="17" t="s">
        <v>30</v>
      </c>
      <c r="C16" s="13" t="s">
        <v>5</v>
      </c>
      <c r="D16" s="13" t="s">
        <v>41</v>
      </c>
      <c r="E16" s="14">
        <v>1</v>
      </c>
      <c r="F16" s="15">
        <f>F12+18</f>
        <v>45690</v>
      </c>
      <c r="G16" s="16">
        <v>2</v>
      </c>
      <c r="H16" s="13"/>
      <c r="I16" s="10" t="str">
        <f t="shared" ca="1" si="8"/>
        <v/>
      </c>
      <c r="J16" s="10" t="str">
        <f t="shared" ca="1" si="4"/>
        <v/>
      </c>
      <c r="K16" s="10" t="str">
        <f ca="1">IF(AND($C16="Goal",K$7&gt;=$F16,K$7&lt;=$F16+$G16-1),2,IF(AND($C16="Milestone",K$7&gt;=$F16,K$7&lt;=$F16+$G16-1),1,""))</f>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5"/>
        <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6"/>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4" s="1" customFormat="1" ht="40" customHeight="1" x14ac:dyDescent="0.2">
      <c r="A17" s="3"/>
      <c r="B17" s="17" t="s">
        <v>31</v>
      </c>
      <c r="C17" s="13" t="s">
        <v>5</v>
      </c>
      <c r="D17" s="13" t="s">
        <v>35</v>
      </c>
      <c r="E17" s="14">
        <v>1</v>
      </c>
      <c r="F17" s="15">
        <f>F12+18</f>
        <v>45690</v>
      </c>
      <c r="G17" s="16">
        <v>2</v>
      </c>
      <c r="H17" s="13"/>
      <c r="I17" s="10" t="str">
        <f t="shared" ca="1" si="8"/>
        <v/>
      </c>
      <c r="J17" s="10" t="str">
        <f t="shared" ca="1" si="4"/>
        <v/>
      </c>
      <c r="K17" s="10" t="str">
        <f t="shared" ca="1" si="4"/>
        <v/>
      </c>
      <c r="L17" s="10" t="str">
        <f t="shared" ca="1" si="4"/>
        <v/>
      </c>
      <c r="M17" s="10" t="str">
        <f t="shared" ca="1" si="4"/>
        <v/>
      </c>
      <c r="N17" s="10" t="str">
        <f t="shared" ca="1" si="4"/>
        <v/>
      </c>
      <c r="O17" s="10" t="str">
        <f t="shared" ca="1" si="4"/>
        <v/>
      </c>
      <c r="P17" s="10" t="str">
        <f t="shared" ca="1" si="4"/>
        <v/>
      </c>
      <c r="Q17" s="10" t="str">
        <f t="shared" ca="1" si="4"/>
        <v/>
      </c>
      <c r="R17" s="10" t="str">
        <f t="shared" ca="1" si="4"/>
        <v/>
      </c>
      <c r="S17" s="10" t="str">
        <f t="shared" ca="1" si="4"/>
        <v/>
      </c>
      <c r="T17" s="10" t="str">
        <f t="shared" ca="1" si="4"/>
        <v/>
      </c>
      <c r="U17" s="10" t="str">
        <f t="shared" ca="1" si="4"/>
        <v/>
      </c>
      <c r="V17" s="10" t="str">
        <f t="shared" ca="1" si="4"/>
        <v/>
      </c>
      <c r="W17" s="10" t="str">
        <f t="shared" ca="1" si="4"/>
        <v/>
      </c>
      <c r="X17" s="10" t="str">
        <f t="shared" ca="1" si="4"/>
        <v/>
      </c>
      <c r="Y17" s="10" t="str">
        <f t="shared" ca="1" si="5"/>
        <v/>
      </c>
      <c r="Z17" s="10" t="str">
        <f t="shared" ca="1" si="5"/>
        <v/>
      </c>
      <c r="AA17" s="10" t="str">
        <f t="shared" ca="1" si="5"/>
        <v/>
      </c>
      <c r="AB17" s="10" t="str">
        <f t="shared" ca="1" si="5"/>
        <v/>
      </c>
      <c r="AC17" s="10" t="str">
        <f t="shared" ca="1" si="5"/>
        <v/>
      </c>
      <c r="AD17" s="10" t="str">
        <f t="shared" ca="1" si="5"/>
        <v/>
      </c>
      <c r="AE17" s="10" t="str">
        <f t="shared" ca="1" si="5"/>
        <v/>
      </c>
      <c r="AF17" s="10" t="str">
        <f t="shared" ca="1" si="5"/>
        <v/>
      </c>
      <c r="AG17" s="10" t="str">
        <f t="shared" ca="1" si="5"/>
        <v/>
      </c>
      <c r="AH17" s="10" t="str">
        <f t="shared" ca="1" si="5"/>
        <v/>
      </c>
      <c r="AI17" s="10" t="str">
        <f t="shared" ca="1" si="5"/>
        <v/>
      </c>
      <c r="AJ17" s="10" t="str">
        <f t="shared" ca="1" si="5"/>
        <v/>
      </c>
      <c r="AK17" s="10" t="str">
        <f t="shared" ca="1" si="5"/>
        <v/>
      </c>
      <c r="AL17" s="10" t="str">
        <f t="shared" ca="1" si="5"/>
        <v/>
      </c>
      <c r="AM17" s="10" t="str">
        <f t="shared" ca="1" si="5"/>
        <v/>
      </c>
      <c r="AN17" s="10" t="str">
        <f t="shared" ca="1" si="5"/>
        <v/>
      </c>
      <c r="AO17" s="10" t="str">
        <f t="shared" ca="1" si="6"/>
        <v/>
      </c>
      <c r="AP17" s="10" t="str">
        <f t="shared" ca="1" si="6"/>
        <v/>
      </c>
      <c r="AQ17" s="10" t="str">
        <f t="shared" ca="1" si="6"/>
        <v/>
      </c>
      <c r="AR17" s="10" t="str">
        <f t="shared" ca="1" si="6"/>
        <v/>
      </c>
      <c r="AS17" s="10" t="str">
        <f t="shared" ca="1" si="6"/>
        <v/>
      </c>
      <c r="AT17" s="10" t="str">
        <f t="shared" ca="1" si="6"/>
        <v/>
      </c>
      <c r="AU17" s="10" t="str">
        <f t="shared" ca="1" si="6"/>
        <v/>
      </c>
      <c r="AV17" s="10" t="str">
        <f t="shared" ca="1" si="6"/>
        <v/>
      </c>
      <c r="AW17" s="10" t="str">
        <f t="shared" ca="1" si="6"/>
        <v/>
      </c>
      <c r="AX17" s="10" t="str">
        <f t="shared" ca="1" si="6"/>
        <v/>
      </c>
      <c r="AY17" s="10" t="str">
        <f t="shared" ca="1" si="6"/>
        <v/>
      </c>
      <c r="AZ17" s="10" t="str">
        <f t="shared" ca="1" si="6"/>
        <v/>
      </c>
      <c r="BA17" s="10" t="str">
        <f t="shared" ca="1" si="6"/>
        <v/>
      </c>
      <c r="BB17" s="10" t="str">
        <f t="shared" ca="1" si="6"/>
        <v/>
      </c>
      <c r="BC17" s="10" t="str">
        <f t="shared" ca="1" si="6"/>
        <v/>
      </c>
      <c r="BD17" s="10" t="str">
        <f t="shared" ca="1" si="6"/>
        <v/>
      </c>
      <c r="BE17" s="10" t="str">
        <f t="shared" ca="1" si="7"/>
        <v/>
      </c>
      <c r="BF17" s="10" t="str">
        <f t="shared" ca="1" si="7"/>
        <v/>
      </c>
      <c r="BG17" s="10" t="str">
        <f t="shared" ca="1" si="7"/>
        <v/>
      </c>
      <c r="BH17" s="10" t="str">
        <f t="shared" ca="1" si="7"/>
        <v/>
      </c>
      <c r="BI17" s="10" t="str">
        <f t="shared" ca="1" si="7"/>
        <v/>
      </c>
      <c r="BJ17" s="10" t="str">
        <f t="shared" ca="1" si="7"/>
        <v/>
      </c>
      <c r="BK17" s="10" t="str">
        <f t="shared" ca="1" si="7"/>
        <v/>
      </c>
      <c r="BL17" s="10" t="str">
        <f t="shared" ca="1" si="7"/>
        <v/>
      </c>
    </row>
    <row r="18" spans="1:64" s="1" customFormat="1" ht="40" customHeight="1" x14ac:dyDescent="0.2">
      <c r="A18" s="3"/>
      <c r="B18" s="17" t="s">
        <v>32</v>
      </c>
      <c r="C18" s="13" t="s">
        <v>5</v>
      </c>
      <c r="D18" s="13" t="s">
        <v>18</v>
      </c>
      <c r="E18" s="14">
        <v>1</v>
      </c>
      <c r="F18" s="15">
        <f>F12+18</f>
        <v>45690</v>
      </c>
      <c r="G18" s="16">
        <v>2</v>
      </c>
      <c r="H18" s="13"/>
      <c r="I18" s="10" t="str">
        <f t="shared" ca="1" si="8"/>
        <v/>
      </c>
      <c r="J18" s="10" t="str">
        <f t="shared" ca="1" si="4"/>
        <v/>
      </c>
      <c r="K18" s="10" t="str">
        <f t="shared" ca="1" si="4"/>
        <v/>
      </c>
      <c r="L18" s="10" t="str">
        <f ca="1">IF(AND($C18="Goal",L$7&gt;=$F18,L$7&lt;=$F18+$G18-1),2,IF(AND($C18="Milestone",L$7&gt;=$F18,L$7&lt;=$F18+$G18-1),1,""))</f>
        <v/>
      </c>
      <c r="M18" s="10" t="str">
        <f t="shared" ca="1" si="4"/>
        <v/>
      </c>
      <c r="N18" s="10" t="str">
        <f t="shared" ca="1" si="4"/>
        <v/>
      </c>
      <c r="O18" s="10" t="str">
        <f t="shared" ca="1" si="4"/>
        <v/>
      </c>
      <c r="P18" s="10" t="str">
        <f t="shared" ca="1" si="4"/>
        <v/>
      </c>
      <c r="Q18" s="10" t="str">
        <f t="shared" ca="1" si="4"/>
        <v/>
      </c>
      <c r="R18" s="10" t="str">
        <f t="shared" ca="1" si="4"/>
        <v/>
      </c>
      <c r="S18" s="10" t="str">
        <f t="shared" ca="1" si="4"/>
        <v/>
      </c>
      <c r="T18" s="10" t="str">
        <f t="shared" ca="1" si="4"/>
        <v/>
      </c>
      <c r="U18" s="10" t="str">
        <f t="shared" ca="1" si="4"/>
        <v/>
      </c>
      <c r="V18" s="10" t="str">
        <f t="shared" ca="1" si="4"/>
        <v/>
      </c>
      <c r="W18" s="10" t="str">
        <f t="shared" ca="1" si="4"/>
        <v/>
      </c>
      <c r="X18" s="10" t="str">
        <f t="shared" ca="1" si="4"/>
        <v/>
      </c>
      <c r="Y18" s="10" t="str">
        <f t="shared" ca="1" si="5"/>
        <v/>
      </c>
      <c r="Z18" s="10" t="str">
        <f t="shared" ca="1" si="5"/>
        <v/>
      </c>
      <c r="AA18" s="10" t="str">
        <f t="shared" ca="1" si="5"/>
        <v/>
      </c>
      <c r="AB18" s="10" t="str">
        <f t="shared" ca="1" si="5"/>
        <v/>
      </c>
      <c r="AC18" s="10" t="str">
        <f t="shared" ca="1" si="5"/>
        <v/>
      </c>
      <c r="AD18" s="10" t="str">
        <f t="shared" ca="1" si="5"/>
        <v/>
      </c>
      <c r="AE18" s="10" t="str">
        <f t="shared" ca="1" si="5"/>
        <v/>
      </c>
      <c r="AF18" s="10" t="str">
        <f t="shared" ca="1" si="5"/>
        <v/>
      </c>
      <c r="AG18" s="10" t="str">
        <f t="shared" ca="1" si="5"/>
        <v/>
      </c>
      <c r="AH18" s="10" t="str">
        <f t="shared" ca="1" si="5"/>
        <v/>
      </c>
      <c r="AI18" s="10" t="str">
        <f t="shared" ca="1" si="5"/>
        <v/>
      </c>
      <c r="AJ18" s="10" t="str">
        <f t="shared" ca="1" si="5"/>
        <v/>
      </c>
      <c r="AK18" s="10" t="str">
        <f t="shared" ca="1" si="5"/>
        <v/>
      </c>
      <c r="AL18" s="10" t="str">
        <f t="shared" ca="1" si="5"/>
        <v/>
      </c>
      <c r="AM18" s="10" t="str">
        <f t="shared" ca="1" si="5"/>
        <v/>
      </c>
      <c r="AN18" s="10" t="str">
        <f t="shared" ca="1" si="5"/>
        <v/>
      </c>
      <c r="AO18" s="10" t="str">
        <f t="shared" ca="1" si="6"/>
        <v/>
      </c>
      <c r="AP18" s="10" t="str">
        <f t="shared" ca="1" si="6"/>
        <v/>
      </c>
      <c r="AQ18" s="10" t="str">
        <f t="shared" ca="1" si="6"/>
        <v/>
      </c>
      <c r="AR18" s="10" t="str">
        <f t="shared" ca="1" si="6"/>
        <v/>
      </c>
      <c r="AS18" s="10" t="str">
        <f t="shared" ca="1" si="6"/>
        <v/>
      </c>
      <c r="AT18" s="10" t="str">
        <f t="shared" ca="1" si="6"/>
        <v/>
      </c>
      <c r="AU18" s="10" t="str">
        <f t="shared" ca="1" si="6"/>
        <v/>
      </c>
      <c r="AV18" s="10" t="str">
        <f t="shared" ca="1" si="6"/>
        <v/>
      </c>
      <c r="AW18" s="10" t="str">
        <f t="shared" ca="1" si="6"/>
        <v/>
      </c>
      <c r="AX18" s="10" t="str">
        <f t="shared" ca="1" si="6"/>
        <v/>
      </c>
      <c r="AY18" s="10" t="str">
        <f t="shared" ca="1" si="6"/>
        <v/>
      </c>
      <c r="AZ18" s="10" t="str">
        <f t="shared" ca="1" si="6"/>
        <v/>
      </c>
      <c r="BA18" s="10" t="str">
        <f t="shared" ca="1" si="6"/>
        <v/>
      </c>
      <c r="BB18" s="10" t="str">
        <f t="shared" ca="1" si="6"/>
        <v/>
      </c>
      <c r="BC18" s="10" t="str">
        <f t="shared" ca="1" si="6"/>
        <v/>
      </c>
      <c r="BD18" s="10" t="str">
        <f t="shared" ca="1" si="6"/>
        <v/>
      </c>
      <c r="BE18" s="10" t="str">
        <f t="shared" ca="1" si="7"/>
        <v/>
      </c>
      <c r="BF18" s="10" t="str">
        <f t="shared" ca="1" si="7"/>
        <v/>
      </c>
      <c r="BG18" s="10" t="str">
        <f t="shared" ca="1" si="7"/>
        <v/>
      </c>
      <c r="BH18" s="10" t="str">
        <f t="shared" ca="1" si="7"/>
        <v/>
      </c>
      <c r="BI18" s="10" t="str">
        <f t="shared" ca="1" si="7"/>
        <v/>
      </c>
      <c r="BJ18" s="10" t="str">
        <f t="shared" ca="1" si="7"/>
        <v/>
      </c>
      <c r="BK18" s="10" t="str">
        <f t="shared" ca="1" si="7"/>
        <v/>
      </c>
      <c r="BL18" s="10" t="str">
        <f t="shared" ca="1" si="7"/>
        <v/>
      </c>
    </row>
    <row r="19" spans="1:64" s="1" customFormat="1" ht="40" customHeight="1" x14ac:dyDescent="0.2">
      <c r="A19" s="3"/>
      <c r="B19" s="17" t="s">
        <v>33</v>
      </c>
      <c r="C19" s="13" t="s">
        <v>1</v>
      </c>
      <c r="D19" s="13" t="s">
        <v>41</v>
      </c>
      <c r="E19" s="14">
        <v>1</v>
      </c>
      <c r="F19" s="15">
        <f>F12+18</f>
        <v>45690</v>
      </c>
      <c r="G19" s="16">
        <v>2</v>
      </c>
      <c r="H19" s="13"/>
      <c r="I19" s="10" t="str">
        <f t="shared" ca="1" si="8"/>
        <v/>
      </c>
      <c r="J19" s="10" t="str">
        <f t="shared" ca="1" si="4"/>
        <v/>
      </c>
      <c r="K19" s="10" t="str">
        <f t="shared" ca="1" si="4"/>
        <v/>
      </c>
      <c r="L19" s="10" t="str">
        <f t="shared" ca="1" si="4"/>
        <v/>
      </c>
      <c r="M19" s="10" t="str">
        <f ca="1">IF(AND($C19="Goal",M$7&gt;=$F19,M$7&lt;=$F19+$G19-1),2,IF(AND($C19="Milestone",M$7&gt;=$F19,M$7&lt;=$F19+$G19-1),1,""))</f>
        <v/>
      </c>
      <c r="N19" s="10" t="str">
        <f t="shared" ca="1" si="4"/>
        <v/>
      </c>
      <c r="O19" s="10" t="str">
        <f t="shared" ca="1" si="4"/>
        <v/>
      </c>
      <c r="P19" s="10" t="str">
        <f t="shared" ca="1" si="4"/>
        <v/>
      </c>
      <c r="Q19" s="10" t="str">
        <f t="shared" ca="1" si="4"/>
        <v/>
      </c>
      <c r="R19" s="10" t="str">
        <f t="shared" ca="1" si="4"/>
        <v/>
      </c>
      <c r="S19" s="10" t="str">
        <f t="shared" ca="1" si="4"/>
        <v/>
      </c>
      <c r="T19" s="10" t="str">
        <f t="shared" ca="1" si="4"/>
        <v/>
      </c>
      <c r="U19" s="10" t="str">
        <f t="shared" ca="1" si="4"/>
        <v/>
      </c>
      <c r="V19" s="10" t="str">
        <f t="shared" ca="1" si="4"/>
        <v/>
      </c>
      <c r="W19" s="10" t="str">
        <f t="shared" ca="1" si="4"/>
        <v/>
      </c>
      <c r="X19" s="10" t="str">
        <f t="shared" ca="1" si="4"/>
        <v/>
      </c>
      <c r="Y19" s="10" t="str">
        <f t="shared" ca="1" si="5"/>
        <v/>
      </c>
      <c r="Z19" s="10" t="str">
        <f t="shared" ca="1" si="5"/>
        <v/>
      </c>
      <c r="AA19" s="10" t="str">
        <f t="shared" ca="1" si="5"/>
        <v/>
      </c>
      <c r="AB19" s="10" t="str">
        <f t="shared" ca="1" si="5"/>
        <v/>
      </c>
      <c r="AC19" s="10">
        <f t="shared" ca="1" si="5"/>
        <v>2</v>
      </c>
      <c r="AD19" s="10">
        <f t="shared" ca="1" si="5"/>
        <v>2</v>
      </c>
      <c r="AE19" s="10" t="str">
        <f t="shared" ca="1" si="5"/>
        <v/>
      </c>
      <c r="AF19" s="10" t="str">
        <f t="shared" ca="1" si="5"/>
        <v/>
      </c>
      <c r="AG19" s="10" t="str">
        <f t="shared" ca="1" si="5"/>
        <v/>
      </c>
      <c r="AH19" s="10" t="str">
        <f t="shared" ca="1" si="5"/>
        <v/>
      </c>
      <c r="AI19" s="10" t="str">
        <f t="shared" ca="1" si="5"/>
        <v/>
      </c>
      <c r="AJ19" s="10" t="str">
        <f t="shared" ca="1" si="5"/>
        <v/>
      </c>
      <c r="AK19" s="10" t="str">
        <f t="shared" ca="1" si="5"/>
        <v/>
      </c>
      <c r="AL19" s="10" t="str">
        <f t="shared" ca="1" si="5"/>
        <v/>
      </c>
      <c r="AM19" s="10" t="str">
        <f t="shared" ca="1" si="5"/>
        <v/>
      </c>
      <c r="AN19" s="10" t="str">
        <f t="shared" ca="1" si="5"/>
        <v/>
      </c>
      <c r="AO19" s="10" t="str">
        <f t="shared" ca="1" si="6"/>
        <v/>
      </c>
      <c r="AP19" s="10" t="str">
        <f t="shared" ca="1" si="6"/>
        <v/>
      </c>
      <c r="AQ19" s="10" t="str">
        <f t="shared" ca="1" si="6"/>
        <v/>
      </c>
      <c r="AR19" s="10" t="str">
        <f t="shared" ca="1" si="6"/>
        <v/>
      </c>
      <c r="AS19" s="10" t="str">
        <f t="shared" ca="1" si="6"/>
        <v/>
      </c>
      <c r="AT19" s="10" t="str">
        <f t="shared" ca="1" si="6"/>
        <v/>
      </c>
      <c r="AU19" s="10" t="str">
        <f t="shared" ca="1" si="6"/>
        <v/>
      </c>
      <c r="AV19" s="10" t="str">
        <f t="shared" ca="1" si="6"/>
        <v/>
      </c>
      <c r="AW19" s="10" t="str">
        <f t="shared" ca="1" si="6"/>
        <v/>
      </c>
      <c r="AX19" s="10" t="str">
        <f t="shared" ca="1" si="6"/>
        <v/>
      </c>
      <c r="AY19" s="10" t="str">
        <f t="shared" ca="1" si="6"/>
        <v/>
      </c>
      <c r="AZ19" s="10" t="str">
        <f t="shared" ca="1" si="6"/>
        <v/>
      </c>
      <c r="BA19" s="10" t="str">
        <f t="shared" ca="1" si="6"/>
        <v/>
      </c>
      <c r="BB19" s="10" t="str">
        <f t="shared" ca="1" si="6"/>
        <v/>
      </c>
      <c r="BC19" s="10" t="str">
        <f t="shared" ca="1" si="6"/>
        <v/>
      </c>
      <c r="BD19" s="10" t="str">
        <f t="shared" ca="1" si="6"/>
        <v/>
      </c>
      <c r="BE19" s="10" t="str">
        <f t="shared" ca="1" si="7"/>
        <v/>
      </c>
      <c r="BF19" s="10" t="str">
        <f t="shared" ca="1" si="7"/>
        <v/>
      </c>
      <c r="BG19" s="10" t="str">
        <f t="shared" ca="1" si="7"/>
        <v/>
      </c>
      <c r="BH19" s="10" t="str">
        <f t="shared" ca="1" si="7"/>
        <v/>
      </c>
      <c r="BI19" s="10" t="str">
        <f t="shared" ca="1" si="7"/>
        <v/>
      </c>
      <c r="BJ19" s="10" t="str">
        <f t="shared" ca="1" si="7"/>
        <v/>
      </c>
      <c r="BK19" s="10" t="str">
        <f t="shared" ca="1" si="7"/>
        <v/>
      </c>
      <c r="BL19" s="10" t="str">
        <f t="shared" ca="1" si="7"/>
        <v/>
      </c>
    </row>
    <row r="20" spans="1:64" s="1" customFormat="1" ht="40" customHeight="1" x14ac:dyDescent="0.2">
      <c r="A20" s="3"/>
      <c r="B20" s="17" t="s">
        <v>34</v>
      </c>
      <c r="C20" s="13" t="s">
        <v>6</v>
      </c>
      <c r="D20" s="13" t="s">
        <v>22</v>
      </c>
      <c r="E20" s="14">
        <v>0</v>
      </c>
      <c r="F20" s="15">
        <f>F16</f>
        <v>45690</v>
      </c>
      <c r="G20" s="16">
        <v>2</v>
      </c>
      <c r="H20" s="13"/>
      <c r="I20" s="10" t="str">
        <f t="shared" ca="1" si="8"/>
        <v/>
      </c>
      <c r="J20" s="10" t="str">
        <f t="shared" ca="1" si="8"/>
        <v/>
      </c>
      <c r="K20" s="10" t="str">
        <f t="shared" ca="1" si="8"/>
        <v/>
      </c>
      <c r="L20" s="10" t="str">
        <f t="shared" ca="1" si="8"/>
        <v/>
      </c>
      <c r="M20" s="10" t="str">
        <f t="shared" ca="1" si="8"/>
        <v/>
      </c>
      <c r="N20" s="10" t="str">
        <f t="shared" ca="1" si="8"/>
        <v/>
      </c>
      <c r="O20" s="10" t="str">
        <f t="shared" ca="1" si="8"/>
        <v/>
      </c>
      <c r="P20" s="10" t="str">
        <f t="shared" ca="1" si="8"/>
        <v/>
      </c>
      <c r="Q20" s="10" t="str">
        <f t="shared" ca="1" si="8"/>
        <v/>
      </c>
      <c r="R20" s="10" t="str">
        <f t="shared" ca="1" si="8"/>
        <v/>
      </c>
      <c r="S20" s="10" t="str">
        <f t="shared" ca="1" si="8"/>
        <v/>
      </c>
      <c r="T20" s="10" t="str">
        <f t="shared" ca="1" si="8"/>
        <v/>
      </c>
      <c r="U20" s="10" t="str">
        <f t="shared" ca="1" si="8"/>
        <v/>
      </c>
      <c r="V20" s="10" t="str">
        <f t="shared" ca="1" si="8"/>
        <v/>
      </c>
      <c r="W20" s="10" t="str">
        <f t="shared" ca="1" si="8"/>
        <v/>
      </c>
      <c r="X20" s="10" t="str">
        <f t="shared" ca="1" si="8"/>
        <v/>
      </c>
      <c r="Y20" s="10" t="str">
        <f t="shared" ca="1" si="5"/>
        <v/>
      </c>
      <c r="Z20" s="10" t="str">
        <f t="shared" ca="1" si="5"/>
        <v/>
      </c>
      <c r="AA20" s="10" t="str">
        <f t="shared" ca="1" si="5"/>
        <v/>
      </c>
      <c r="AB20" s="10" t="str">
        <f t="shared" ca="1" si="5"/>
        <v/>
      </c>
      <c r="AC20" s="10" t="str">
        <f t="shared" ca="1" si="5"/>
        <v/>
      </c>
      <c r="AD20" s="10" t="str">
        <f t="shared" ca="1" si="5"/>
        <v/>
      </c>
      <c r="AE20" s="10" t="str">
        <f t="shared" ca="1" si="5"/>
        <v/>
      </c>
      <c r="AF20" s="10" t="str">
        <f t="shared" ca="1" si="5"/>
        <v/>
      </c>
      <c r="AG20" s="10" t="str">
        <f t="shared" ca="1" si="5"/>
        <v/>
      </c>
      <c r="AH20" s="10" t="str">
        <f t="shared" ca="1" si="5"/>
        <v/>
      </c>
      <c r="AI20" s="10" t="str">
        <f t="shared" ca="1" si="5"/>
        <v/>
      </c>
      <c r="AJ20" s="10" t="str">
        <f t="shared" ca="1" si="5"/>
        <v/>
      </c>
      <c r="AK20" s="10" t="str">
        <f t="shared" ca="1" si="5"/>
        <v/>
      </c>
      <c r="AL20" s="10" t="str">
        <f t="shared" ca="1" si="5"/>
        <v/>
      </c>
      <c r="AM20" s="10" t="str">
        <f t="shared" ca="1" si="5"/>
        <v/>
      </c>
      <c r="AN20" s="10" t="str">
        <f t="shared" ca="1" si="5"/>
        <v/>
      </c>
      <c r="AO20" s="10" t="str">
        <f t="shared" ca="1" si="6"/>
        <v/>
      </c>
      <c r="AP20" s="10" t="str">
        <f t="shared" ca="1" si="6"/>
        <v/>
      </c>
      <c r="AQ20" s="10" t="str">
        <f t="shared" ca="1" si="6"/>
        <v/>
      </c>
      <c r="AR20" s="10" t="str">
        <f t="shared" ca="1" si="6"/>
        <v/>
      </c>
      <c r="AS20" s="10" t="str">
        <f t="shared" ca="1" si="6"/>
        <v/>
      </c>
      <c r="AT20" s="10" t="str">
        <f t="shared" ca="1" si="6"/>
        <v/>
      </c>
      <c r="AU20" s="10" t="str">
        <f t="shared" ca="1" si="6"/>
        <v/>
      </c>
      <c r="AV20" s="10" t="str">
        <f t="shared" ca="1" si="6"/>
        <v/>
      </c>
      <c r="AW20" s="10" t="str">
        <f t="shared" ca="1" si="6"/>
        <v/>
      </c>
      <c r="AX20" s="10" t="str">
        <f t="shared" ca="1" si="6"/>
        <v/>
      </c>
      <c r="AY20" s="10" t="str">
        <f t="shared" ca="1" si="6"/>
        <v/>
      </c>
      <c r="AZ20" s="10" t="str">
        <f t="shared" ca="1" si="6"/>
        <v/>
      </c>
      <c r="BA20" s="10" t="str">
        <f t="shared" ca="1" si="6"/>
        <v/>
      </c>
      <c r="BB20" s="10" t="str">
        <f t="shared" ca="1" si="6"/>
        <v/>
      </c>
      <c r="BC20" s="10" t="str">
        <f t="shared" ca="1" si="6"/>
        <v/>
      </c>
      <c r="BD20" s="10" t="str">
        <f t="shared" ca="1" si="6"/>
        <v/>
      </c>
      <c r="BE20" s="10" t="str">
        <f t="shared" ca="1" si="7"/>
        <v/>
      </c>
      <c r="BF20" s="10" t="str">
        <f t="shared" ca="1" si="7"/>
        <v/>
      </c>
      <c r="BG20" s="10" t="str">
        <f t="shared" ca="1" si="7"/>
        <v/>
      </c>
      <c r="BH20" s="10" t="str">
        <f t="shared" ca="1" si="7"/>
        <v/>
      </c>
      <c r="BI20" s="10" t="str">
        <f t="shared" ca="1" si="7"/>
        <v/>
      </c>
      <c r="BJ20" s="10" t="str">
        <f t="shared" ca="1" si="7"/>
        <v/>
      </c>
      <c r="BK20" s="10" t="str">
        <f t="shared" ca="1" si="7"/>
        <v/>
      </c>
      <c r="BL20" s="10" t="str">
        <f t="shared" ca="1" si="7"/>
        <v/>
      </c>
    </row>
    <row r="21" spans="1:64" s="1" customFormat="1" ht="40" customHeight="1" x14ac:dyDescent="0.2">
      <c r="A21" s="3"/>
      <c r="B21" s="17" t="s">
        <v>36</v>
      </c>
      <c r="C21" s="13" t="s">
        <v>5</v>
      </c>
      <c r="D21" s="13" t="s">
        <v>28</v>
      </c>
      <c r="E21" s="14">
        <v>1</v>
      </c>
      <c r="F21" s="15">
        <f>F17</f>
        <v>45690</v>
      </c>
      <c r="G21" s="16">
        <v>1</v>
      </c>
      <c r="H21" s="13"/>
      <c r="I21" s="10" t="str">
        <f t="shared" ca="1" si="8"/>
        <v/>
      </c>
      <c r="J21" s="10" t="str">
        <f t="shared" ca="1" si="8"/>
        <v/>
      </c>
      <c r="K21" s="10" t="str">
        <f t="shared" ca="1" si="8"/>
        <v/>
      </c>
      <c r="L21" s="10" t="str">
        <f t="shared" ca="1" si="8"/>
        <v/>
      </c>
      <c r="M21" s="10" t="str">
        <f t="shared" ca="1" si="8"/>
        <v/>
      </c>
      <c r="N21" s="10" t="str">
        <f t="shared" ca="1" si="8"/>
        <v/>
      </c>
      <c r="O21" s="10" t="str">
        <f t="shared" ca="1" si="8"/>
        <v/>
      </c>
      <c r="P21" s="10" t="str">
        <f t="shared" ca="1" si="8"/>
        <v/>
      </c>
      <c r="Q21" s="10" t="str">
        <f t="shared" ca="1" si="8"/>
        <v/>
      </c>
      <c r="R21" s="10" t="str">
        <f t="shared" ca="1" si="8"/>
        <v/>
      </c>
      <c r="S21" s="10" t="str">
        <f t="shared" ca="1" si="8"/>
        <v/>
      </c>
      <c r="T21" s="10" t="str">
        <f t="shared" ca="1" si="8"/>
        <v/>
      </c>
      <c r="U21" s="10" t="str">
        <f t="shared" ca="1" si="8"/>
        <v/>
      </c>
      <c r="V21" s="10" t="str">
        <f t="shared" ca="1" si="8"/>
        <v/>
      </c>
      <c r="W21" s="10" t="str">
        <f t="shared" ca="1" si="8"/>
        <v/>
      </c>
      <c r="X21" s="10" t="str">
        <f t="shared" ca="1" si="8"/>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ca="1" si="6"/>
        <v/>
      </c>
      <c r="AP21" s="10" t="str">
        <f t="shared" ca="1" si="6"/>
        <v/>
      </c>
      <c r="AQ21" s="10" t="str">
        <f t="shared" ca="1" si="6"/>
        <v/>
      </c>
      <c r="AR21" s="10" t="str">
        <f t="shared" ca="1" si="6"/>
        <v/>
      </c>
      <c r="AS21" s="10" t="str">
        <f t="shared" ca="1" si="6"/>
        <v/>
      </c>
      <c r="AT21" s="10" t="str">
        <f t="shared" ca="1" si="6"/>
        <v/>
      </c>
      <c r="AU21" s="10" t="str">
        <f t="shared" ca="1" si="6"/>
        <v/>
      </c>
      <c r="AV21" s="10" t="str">
        <f t="shared" ca="1" si="6"/>
        <v/>
      </c>
      <c r="AW21" s="10" t="str">
        <f t="shared" ca="1" si="6"/>
        <v/>
      </c>
      <c r="AX21" s="10" t="str">
        <f t="shared" ca="1" si="6"/>
        <v/>
      </c>
      <c r="AY21" s="10" t="str">
        <f t="shared" ca="1" si="6"/>
        <v/>
      </c>
      <c r="AZ21" s="10" t="str">
        <f t="shared" ca="1" si="6"/>
        <v/>
      </c>
      <c r="BA21" s="10" t="str">
        <f t="shared" ca="1" si="6"/>
        <v/>
      </c>
      <c r="BB21" s="10" t="str">
        <f t="shared" ca="1" si="6"/>
        <v/>
      </c>
      <c r="BC21" s="10" t="str">
        <f t="shared" ca="1" si="6"/>
        <v/>
      </c>
      <c r="BD21" s="10" t="str">
        <f t="shared" ca="1" si="6"/>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row>
    <row r="22" spans="1:64" s="1" customFormat="1" ht="40" customHeight="1" x14ac:dyDescent="0.2">
      <c r="A22" s="3"/>
      <c r="B22" s="17" t="s">
        <v>37</v>
      </c>
      <c r="C22" s="13" t="s">
        <v>6</v>
      </c>
      <c r="D22" s="13" t="s">
        <v>22</v>
      </c>
      <c r="E22" s="14">
        <v>1</v>
      </c>
      <c r="F22" s="15">
        <f>F21+1</f>
        <v>45691</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38</v>
      </c>
      <c r="C23" s="13" t="s">
        <v>2</v>
      </c>
      <c r="D23" s="13" t="s">
        <v>28</v>
      </c>
      <c r="E23" s="14">
        <v>1</v>
      </c>
      <c r="F23" s="15">
        <f>F22+2</f>
        <v>45693</v>
      </c>
      <c r="G23" s="16">
        <v>1</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39</v>
      </c>
      <c r="C24" s="13" t="s">
        <v>2</v>
      </c>
      <c r="D24" s="13" t="s">
        <v>22</v>
      </c>
      <c r="E24" s="14">
        <v>1</v>
      </c>
      <c r="F24" s="15">
        <f>F23</f>
        <v>45693</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ht="30" customHeight="1" x14ac:dyDescent="0.2">
      <c r="B25" s="17"/>
      <c r="C25" s="13"/>
      <c r="D25" s="13"/>
      <c r="E25" s="14"/>
      <c r="F25" s="15"/>
      <c r="G25" s="16"/>
    </row>
    <row r="26" spans="1:64" ht="30" customHeight="1" x14ac:dyDescent="0.2">
      <c r="D26" s="68"/>
    </row>
    <row r="27" spans="1:64" ht="30" customHeight="1" x14ac:dyDescent="0.2">
      <c r="D27" s="68"/>
    </row>
    <row r="28" spans="1:64" ht="30" customHeight="1" x14ac:dyDescent="0.2">
      <c r="D28" s="68"/>
    </row>
    <row r="29" spans="1:64" ht="30" customHeight="1" x14ac:dyDescent="0.2">
      <c r="D29" s="68"/>
    </row>
    <row r="30" spans="1:64" ht="30" customHeight="1" x14ac:dyDescent="0.2">
      <c r="D30" s="68"/>
    </row>
    <row r="31" spans="1:64" ht="30" customHeight="1" x14ac:dyDescent="0.2">
      <c r="D31" s="68"/>
    </row>
    <row r="32" spans="1:64" ht="30" customHeight="1" x14ac:dyDescent="0.2">
      <c r="D32" s="68"/>
    </row>
    <row r="33" spans="4:4" ht="30" customHeight="1" x14ac:dyDescent="0.2">
      <c r="D33" s="68"/>
    </row>
    <row r="34" spans="4:4" ht="30" customHeight="1" x14ac:dyDescent="0.2">
      <c r="D34" s="68"/>
    </row>
  </sheetData>
  <mergeCells count="8">
    <mergeCell ref="X4:AA4"/>
    <mergeCell ref="AC4:AF4"/>
    <mergeCell ref="B2:H2"/>
    <mergeCell ref="I2:N2"/>
    <mergeCell ref="O2:T2"/>
    <mergeCell ref="I4:L4"/>
    <mergeCell ref="N4:Q4"/>
    <mergeCell ref="S4:V4"/>
  </mergeCells>
  <conditionalFormatting sqref="E9:E25">
    <cfRule type="dataBar" priority="26">
      <dataBar>
        <cfvo type="num" val="0"/>
        <cfvo type="num" val="1"/>
        <color theme="9" tint="0.59999389629810485"/>
      </dataBar>
      <extLst>
        <ext xmlns:x14="http://schemas.microsoft.com/office/spreadsheetml/2009/9/main" uri="{B025F937-C7B1-47D3-B67F-A62EFF666E3E}">
          <x14:id>{7E352439-7FAD-DF4E-9F87-046C96F29EAD}</x14:id>
        </ext>
      </extLst>
    </cfRule>
  </conditionalFormatting>
  <conditionalFormatting sqref="I6:AM6">
    <cfRule type="expression" dxfId="91" priority="25">
      <formula>I$7&lt;=EOMONTH($I$7,0)</formula>
    </cfRule>
  </conditionalFormatting>
  <conditionalFormatting sqref="I6:BL6">
    <cfRule type="expression" dxfId="90" priority="23">
      <formula>AND(I$7&lt;=EOMONTH($I$7,1),I$7&gt;EOMONTH($I$7,0))</formula>
    </cfRule>
  </conditionalFormatting>
  <conditionalFormatting sqref="I7:BL24">
    <cfRule type="expression" dxfId="89" priority="22">
      <formula>AND(TODAY()&gt;=I$7,TODAY()&lt;J$7)</formula>
    </cfRule>
  </conditionalFormatting>
  <conditionalFormatting sqref="J6:BL6">
    <cfRule type="expression" dxfId="88" priority="24">
      <formula>AND(J$7&lt;=EOMONTH($I$7,2),J$7&gt;EOMONTH($I$7,0),J$7&gt;EOMONTH($I$7,1))</formula>
    </cfRule>
  </conditionalFormatting>
  <conditionalFormatting sqref="I10:BL24">
    <cfRule type="expression" dxfId="87" priority="131" stopIfTrue="1">
      <formula>AND($C10="Low Risk",I$7&gt;=$F10,I$7&lt;=$F10+$G10-1)</formula>
    </cfRule>
    <cfRule type="expression" dxfId="86" priority="132" stopIfTrue="1">
      <formula>AND($C10="High Risk",I$7&gt;=$F10,I$7&lt;=$F10+$G10-1)</formula>
    </cfRule>
    <cfRule type="expression" dxfId="85" priority="133" stopIfTrue="1">
      <formula>AND($C10="On Track",I$7&gt;=$F10,I$7&lt;=$F10+$G10-1)</formula>
    </cfRule>
    <cfRule type="expression" dxfId="84" priority="134" stopIfTrue="1">
      <formula>AND($C10="Med Risk",I$7&gt;=$F10,I$7&lt;=$F10+$G10-1)</formula>
    </cfRule>
    <cfRule type="expression" dxfId="83" priority="135" stopIfTrue="1">
      <formula>AND(LEN($C10)=0,I$7&gt;=$F10,I$7&lt;=$F10+$G10-1)</formula>
    </cfRule>
  </conditionalFormatting>
  <dataValidations count="11">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34481D77-FC96-5E44-8643-A01714E7D6BA}"/>
    <dataValidation allowBlank="1" showInputMessage="1" showErrorMessage="1" prompt="Enter Company Name in cell B4._x000a_A legend is in cells I4 through AC4.  The Legend label is in cell G4." sqref="A4" xr:uid="{F4DC0EF4-BBF3-8A46-A6E6-92EF26C0904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3212D305-DF6D-B746-8973-A27A28A0A12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80478F-E293-D34E-9833-47F5F5959E65}"/>
    <dataValidation allowBlank="1" showInputMessage="1" showErrorMessage="1" prompt="Cells I9 through BL9 contain the day number of the month for the Month represented in the cell block above each date cell and are auto calculated._x000a_Do not modify these cells._x000a_" sqref="A7" xr:uid="{B3D84D27-A511-3B41-8697-7BE3FB66B07F}"/>
    <dataValidation allowBlank="1" showInputMessage="1" showErrorMessage="1" prompt="A scrollbar is in cells I8 through BL8. _x000a_To jump forward or backward in the timeline, enter a value of 0 or higher in cell C7._x000a_A value of 0 takes you to the beginning of the chart." sqref="A8" xr:uid="{C79018F5-4B6F-4F4A-B832-3006D909E3FE}"/>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C4F00FF0-8326-A445-9897-00E80AFC6342}"/>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11E48CF1-6721-8540-B42F-4C1BB5492B3C}"/>
    <dataValidation type="whole" operator="greaterThanOrEqual" allowBlank="1" showInputMessage="1" promptTitle="Scrolling Increment" prompt="Changing this number will scroll the Gantt Chart view." sqref="C7" xr:uid="{62DB8AC7-A095-A043-B9F7-DB1611487BF7}">
      <formula1>0</formula1>
    </dataValidation>
    <dataValidation type="list" allowBlank="1" showInputMessage="1" showErrorMessage="1" sqref="C10 C12:C25" xr:uid="{BCB2BEA3-3DD8-084B-AEA9-DDDF3D1121C4}">
      <formula1>"Goal,Milestone,On Track, Low Risk, Med Risk, High Risk"</formula1>
    </dataValidation>
    <dataValidation type="list" allowBlank="1" showInputMessage="1" sqref="C11" xr:uid="{4FA2F3D8-FE98-7E41-AA87-A40BAD4EBDB8}">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43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7E352439-7FAD-DF4E-9F87-046C96F29EAD}">
            <x14:dataBar minLength="0" maxLength="100" gradient="0">
              <x14:cfvo type="num">
                <xm:f>0</xm:f>
              </x14:cfvo>
              <x14:cfvo type="num">
                <xm:f>1</xm:f>
              </x14:cfvo>
              <x14:negativeFillColor rgb="FFFF0000"/>
              <x14:axisColor rgb="FF000000"/>
            </x14:dataBar>
          </x14:cfRule>
          <xm:sqref>E9:E25</xm:sqref>
        </x14:conditionalFormatting>
        <x14:conditionalFormatting xmlns:xm="http://schemas.microsoft.com/office/excel/2006/main">
          <x14:cfRule type="iconSet" priority="130" id="{72EB5749-1504-0042-A11A-9683A31CF562}">
            <x14:iconSet iconSet="3Stars" showValue="0" custom="1">
              <x14:cfvo type="percent">
                <xm:f>0</xm:f>
              </x14:cfvo>
              <x14:cfvo type="num">
                <xm:f>1</xm:f>
              </x14:cfvo>
              <x14:cfvo type="num">
                <xm:f>2</xm:f>
              </x14:cfvo>
              <x14:cfIcon iconSet="NoIcons" iconId="0"/>
              <x14:cfIcon iconSet="3Flags" iconId="1"/>
              <x14:cfIcon iconSet="3Signs" iconId="0"/>
            </x14:iconSet>
          </x14:cfRule>
          <xm:sqref>I10:BL24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5EBC-19AF-A14F-83D5-9F8CD147E326}">
  <sheetPr>
    <pageSetUpPr fitToPage="1"/>
  </sheetPr>
  <dimension ref="A1:BM32"/>
  <sheetViews>
    <sheetView showGridLines="0" showRuler="0" topLeftCell="A6" zoomScale="80" zoomScaleNormal="80" zoomScalePageLayoutView="70" workbookViewId="0">
      <selection activeCell="F13" sqref="F13"/>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IFERROR(IF(MIN(Milestones4352423[Start])=0,DATE(2024,9,3),#REF!(Milestones4352423[Start])),DATE(2025,1,13))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26</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4"/>
      <c r="B11" s="51" t="s">
        <v>40</v>
      </c>
      <c r="C11" s="13"/>
      <c r="D11" s="13"/>
      <c r="E11" s="14"/>
      <c r="F11" s="15"/>
      <c r="G11" s="16"/>
      <c r="H11" s="13"/>
      <c r="I11" s="10" t="str">
        <f t="shared" ref="I11:I16" ca="1" si="4">IF(AND($C11="Goal",I$7&gt;=$F11,I$7&lt;=$F11+$G11-1),2,IF(AND($C11="Milestone",I$7&gt;=$F11,I$7&lt;=$F11+$G11-1),1,""))</f>
        <v/>
      </c>
      <c r="J11" s="10" t="str">
        <f t="shared" ref="J11:X16" ca="1" si="5">IF(AND($C11="Goal",J$7&gt;=$F11,J$7&lt;=$F11+$G11-1),2,IF(AND($C11="Milestone",J$7&gt;=$F11,J$7&lt;=$F11+$G11-1),1,""))</f>
        <v/>
      </c>
      <c r="K11" s="10" t="str">
        <f t="shared" ca="1" si="5"/>
        <v/>
      </c>
      <c r="L11" s="10" t="str">
        <f t="shared" ca="1" si="5"/>
        <v/>
      </c>
      <c r="M11" s="10" t="str">
        <f t="shared" ca="1" si="5"/>
        <v/>
      </c>
      <c r="N11" s="10" t="str">
        <f t="shared" ca="1" si="5"/>
        <v/>
      </c>
      <c r="O11" s="10" t="str">
        <f t="shared" ca="1" si="5"/>
        <v/>
      </c>
      <c r="P11" s="10" t="str">
        <f t="shared" ca="1" si="5"/>
        <v/>
      </c>
      <c r="Q11" s="10" t="str">
        <f t="shared" ca="1" si="5"/>
        <v/>
      </c>
      <c r="R11" s="10" t="str">
        <f t="shared" ca="1" si="5"/>
        <v/>
      </c>
      <c r="S11" s="10" t="str">
        <f t="shared" ca="1" si="5"/>
        <v/>
      </c>
      <c r="T11" s="10" t="str">
        <f t="shared" ca="1" si="5"/>
        <v/>
      </c>
      <c r="U11" s="10" t="str">
        <f t="shared" ca="1" si="5"/>
        <v/>
      </c>
      <c r="V11" s="10" t="str">
        <f t="shared" ca="1" si="5"/>
        <v/>
      </c>
      <c r="W11" s="10" t="str">
        <f t="shared" ca="1" si="5"/>
        <v/>
      </c>
      <c r="X11" s="10" t="str">
        <f t="shared" ca="1" si="5"/>
        <v/>
      </c>
      <c r="Y11" s="10" t="str">
        <f t="shared" ref="Y11:AN16" ca="1" si="6">IF(AND($C11="Goal",Y$7&gt;=$F11,Y$7&lt;=$F11+$G11-1),2,IF(AND($C11="Milestone",Y$7&gt;=$F11,Y$7&lt;=$F11+$G11-1),1,""))</f>
        <v/>
      </c>
      <c r="Z11" s="10" t="str">
        <f t="shared" ca="1" si="6"/>
        <v/>
      </c>
      <c r="AA11" s="10" t="str">
        <f t="shared" ca="1" si="6"/>
        <v/>
      </c>
      <c r="AB11" s="10" t="str">
        <f t="shared" ca="1" si="6"/>
        <v/>
      </c>
      <c r="AC11" s="10" t="str">
        <f t="shared" ca="1" si="6"/>
        <v/>
      </c>
      <c r="AD11" s="10" t="str">
        <f t="shared" ca="1" si="6"/>
        <v/>
      </c>
      <c r="AE11" s="10" t="str">
        <f t="shared" ca="1" si="6"/>
        <v/>
      </c>
      <c r="AF11" s="10" t="str">
        <f t="shared" ca="1" si="6"/>
        <v/>
      </c>
      <c r="AG11" s="10" t="str">
        <f t="shared" ca="1" si="6"/>
        <v/>
      </c>
      <c r="AH11" s="10" t="str">
        <f t="shared" ca="1" si="6"/>
        <v/>
      </c>
      <c r="AI11" s="10" t="str">
        <f t="shared" ca="1" si="6"/>
        <v/>
      </c>
      <c r="AJ11" s="10" t="str">
        <f t="shared" ca="1" si="6"/>
        <v/>
      </c>
      <c r="AK11" s="10" t="str">
        <f t="shared" ca="1" si="6"/>
        <v/>
      </c>
      <c r="AL11" s="10" t="str">
        <f t="shared" ca="1" si="6"/>
        <v/>
      </c>
      <c r="AM11" s="10" t="str">
        <f t="shared" ca="1" si="6"/>
        <v/>
      </c>
      <c r="AN11" s="10" t="str">
        <f t="shared" ca="1" si="6"/>
        <v/>
      </c>
      <c r="AO11" s="10" t="str">
        <f t="shared" ref="AO11:BD16" ca="1" si="7">IF(AND($C11="Goal",AO$7&gt;=$F11,AO$7&lt;=$F11+$G11-1),2,IF(AND($C11="Milestone",AO$7&gt;=$F11,AO$7&lt;=$F11+$G11-1),1,""))</f>
        <v/>
      </c>
      <c r="AP11" s="10" t="str">
        <f t="shared" ca="1" si="7"/>
        <v/>
      </c>
      <c r="AQ11" s="10" t="str">
        <f t="shared" ca="1" si="7"/>
        <v/>
      </c>
      <c r="AR11" s="10" t="str">
        <f t="shared" ca="1" si="7"/>
        <v/>
      </c>
      <c r="AS11" s="10" t="str">
        <f t="shared" ca="1" si="7"/>
        <v/>
      </c>
      <c r="AT11" s="10" t="str">
        <f t="shared" ca="1" si="7"/>
        <v/>
      </c>
      <c r="AU11" s="10" t="str">
        <f t="shared" ca="1" si="7"/>
        <v/>
      </c>
      <c r="AV11" s="10" t="str">
        <f t="shared" ca="1" si="7"/>
        <v/>
      </c>
      <c r="AW11" s="10" t="str">
        <f t="shared" ca="1" si="7"/>
        <v/>
      </c>
      <c r="AX11" s="10" t="str">
        <f t="shared" ca="1" si="7"/>
        <v/>
      </c>
      <c r="AY11" s="10" t="str">
        <f t="shared" ca="1" si="7"/>
        <v/>
      </c>
      <c r="AZ11" s="10" t="str">
        <f t="shared" ca="1" si="7"/>
        <v/>
      </c>
      <c r="BA11" s="10" t="str">
        <f t="shared" ca="1" si="7"/>
        <v/>
      </c>
      <c r="BB11" s="10" t="str">
        <f t="shared" ca="1" si="7"/>
        <v/>
      </c>
      <c r="BC11" s="10" t="str">
        <f t="shared" ca="1" si="7"/>
        <v/>
      </c>
      <c r="BD11" s="10" t="str">
        <f t="shared" ca="1" si="7"/>
        <v/>
      </c>
      <c r="BE11" s="10" t="str">
        <f t="shared" ref="BE11:BL16" ca="1" si="8">IF(AND($C11="Goal",BE$7&gt;=$F11,BE$7&lt;=$F11+$G11-1),2,IF(AND($C11="Milestone",BE$7&gt;=$F11,BE$7&lt;=$F11+$G11-1),1,""))</f>
        <v/>
      </c>
      <c r="BF11" s="10" t="str">
        <f t="shared" ca="1" si="8"/>
        <v/>
      </c>
      <c r="BG11" s="10" t="str">
        <f t="shared" ca="1" si="8"/>
        <v/>
      </c>
      <c r="BH11" s="10" t="str">
        <f t="shared" ca="1" si="8"/>
        <v/>
      </c>
      <c r="BI11" s="10" t="str">
        <f t="shared" ca="1" si="8"/>
        <v/>
      </c>
      <c r="BJ11" s="10" t="str">
        <f t="shared" ca="1" si="8"/>
        <v/>
      </c>
      <c r="BK11" s="10" t="str">
        <f t="shared" ca="1" si="8"/>
        <v/>
      </c>
      <c r="BL11" s="10" t="str">
        <f t="shared" ca="1" si="8"/>
        <v/>
      </c>
    </row>
    <row r="12" spans="1:65" s="1" customFormat="1" ht="40" customHeight="1" x14ac:dyDescent="0.2">
      <c r="A12" s="4"/>
      <c r="B12" s="17" t="s">
        <v>43</v>
      </c>
      <c r="C12" s="13" t="s">
        <v>5</v>
      </c>
      <c r="D12" s="13"/>
      <c r="E12" s="14">
        <v>0.05</v>
      </c>
      <c r="F12" s="15">
        <f>DATE(2025,2,11)</f>
        <v>45699</v>
      </c>
      <c r="G12" s="16">
        <v>5</v>
      </c>
      <c r="H12" s="13"/>
      <c r="I12" s="10" t="str">
        <f t="shared" ca="1" si="4"/>
        <v/>
      </c>
      <c r="J12" s="10" t="str">
        <f t="shared" ca="1" si="5"/>
        <v/>
      </c>
      <c r="K12" s="10" t="str">
        <f t="shared" ca="1" si="5"/>
        <v/>
      </c>
      <c r="L12" s="10" t="str">
        <f t="shared" ca="1" si="5"/>
        <v/>
      </c>
      <c r="M12" s="10" t="str">
        <f t="shared" ca="1" si="5"/>
        <v/>
      </c>
      <c r="N12" s="10" t="str">
        <f t="shared" ca="1" si="5"/>
        <v/>
      </c>
      <c r="O12" s="10" t="str">
        <f t="shared" ca="1" si="5"/>
        <v/>
      </c>
      <c r="P12" s="10" t="str">
        <f t="shared" ca="1" si="5"/>
        <v/>
      </c>
      <c r="Q12" s="10" t="str">
        <f t="shared" ca="1" si="5"/>
        <v/>
      </c>
      <c r="R12" s="10" t="str">
        <f t="shared" ca="1" si="5"/>
        <v/>
      </c>
      <c r="S12" s="10" t="str">
        <f t="shared" ca="1" si="5"/>
        <v/>
      </c>
      <c r="T12" s="10" t="str">
        <f t="shared" ca="1" si="5"/>
        <v/>
      </c>
      <c r="U12" s="10" t="str">
        <f t="shared" ca="1" si="5"/>
        <v/>
      </c>
      <c r="V12" s="10" t="str">
        <f t="shared" ca="1" si="5"/>
        <v/>
      </c>
      <c r="W12" s="10" t="str">
        <f t="shared" ca="1" si="5"/>
        <v/>
      </c>
      <c r="X12" s="10" t="str">
        <f t="shared" ca="1" si="5"/>
        <v/>
      </c>
      <c r="Y12" s="10" t="str">
        <f t="shared" ca="1" si="6"/>
        <v/>
      </c>
      <c r="Z12" s="10" t="str">
        <f t="shared" ca="1" si="6"/>
        <v/>
      </c>
      <c r="AA12" s="10" t="str">
        <f t="shared" ca="1" si="6"/>
        <v/>
      </c>
      <c r="AB12" s="10" t="str">
        <f t="shared" ca="1" si="6"/>
        <v/>
      </c>
      <c r="AC12" s="10" t="str">
        <f t="shared" ca="1" si="6"/>
        <v/>
      </c>
      <c r="AD12" s="10" t="str">
        <f t="shared" ca="1" si="6"/>
        <v/>
      </c>
      <c r="AE12" s="10" t="str">
        <f t="shared" ca="1" si="6"/>
        <v/>
      </c>
      <c r="AF12" s="10" t="str">
        <f t="shared" ca="1" si="6"/>
        <v/>
      </c>
      <c r="AG12" s="10" t="str">
        <f t="shared" ca="1" si="6"/>
        <v/>
      </c>
      <c r="AH12" s="10" t="str">
        <f t="shared" ca="1" si="6"/>
        <v/>
      </c>
      <c r="AI12" s="10" t="str">
        <f t="shared" ca="1" si="6"/>
        <v/>
      </c>
      <c r="AJ12" s="10" t="str">
        <f t="shared" ca="1" si="6"/>
        <v/>
      </c>
      <c r="AK12" s="10" t="str">
        <f t="shared" ca="1" si="6"/>
        <v/>
      </c>
      <c r="AL12" s="10" t="str">
        <f t="shared" ca="1" si="6"/>
        <v/>
      </c>
      <c r="AM12" s="10" t="str">
        <f t="shared" ca="1" si="6"/>
        <v/>
      </c>
      <c r="AN12" s="10" t="str">
        <f t="shared" ca="1" si="6"/>
        <v/>
      </c>
      <c r="AO12" s="10" t="str">
        <f t="shared" ca="1" si="7"/>
        <v/>
      </c>
      <c r="AP12" s="10" t="str">
        <f t="shared" ca="1" si="7"/>
        <v/>
      </c>
      <c r="AQ12" s="10" t="str">
        <f t="shared" ca="1" si="7"/>
        <v/>
      </c>
      <c r="AR12" s="10" t="str">
        <f t="shared" ca="1" si="7"/>
        <v/>
      </c>
      <c r="AS12" s="10" t="str">
        <f t="shared" ca="1" si="7"/>
        <v/>
      </c>
      <c r="AT12" s="10" t="str">
        <f t="shared" ca="1" si="7"/>
        <v/>
      </c>
      <c r="AU12" s="10" t="str">
        <f t="shared" ca="1" si="7"/>
        <v/>
      </c>
      <c r="AV12" s="10" t="str">
        <f t="shared" ca="1" si="7"/>
        <v/>
      </c>
      <c r="AW12" s="10" t="str">
        <f t="shared" ca="1" si="7"/>
        <v/>
      </c>
      <c r="AX12" s="10" t="str">
        <f t="shared" ca="1" si="7"/>
        <v/>
      </c>
      <c r="AY12" s="10" t="str">
        <f t="shared" ca="1" si="7"/>
        <v/>
      </c>
      <c r="AZ12" s="10" t="str">
        <f t="shared" ca="1" si="7"/>
        <v/>
      </c>
      <c r="BA12" s="10" t="str">
        <f t="shared" ca="1" si="7"/>
        <v/>
      </c>
      <c r="BB12" s="10" t="str">
        <f t="shared" ca="1" si="7"/>
        <v/>
      </c>
      <c r="BC12" s="10" t="str">
        <f t="shared" ca="1" si="7"/>
        <v/>
      </c>
      <c r="BD12" s="10" t="str">
        <f t="shared" ca="1" si="7"/>
        <v/>
      </c>
      <c r="BE12" s="10" t="str">
        <f t="shared" ca="1" si="8"/>
        <v/>
      </c>
      <c r="BF12" s="10" t="str">
        <f t="shared" ca="1" si="8"/>
        <v/>
      </c>
      <c r="BG12" s="10" t="str">
        <f t="shared" ca="1" si="8"/>
        <v/>
      </c>
      <c r="BH12" s="10" t="str">
        <f t="shared" ca="1" si="8"/>
        <v/>
      </c>
      <c r="BI12" s="10" t="str">
        <f t="shared" ca="1" si="8"/>
        <v/>
      </c>
      <c r="BJ12" s="10" t="str">
        <f t="shared" ca="1" si="8"/>
        <v/>
      </c>
      <c r="BK12" s="10" t="str">
        <f t="shared" ca="1" si="8"/>
        <v/>
      </c>
      <c r="BL12" s="10" t="str">
        <f t="shared" ca="1" si="8"/>
        <v/>
      </c>
    </row>
    <row r="13" spans="1:65" s="1" customFormat="1" ht="40" customHeight="1" x14ac:dyDescent="0.2">
      <c r="A13" s="3"/>
      <c r="B13" s="17" t="s">
        <v>44</v>
      </c>
      <c r="C13" s="13" t="s">
        <v>6</v>
      </c>
      <c r="D13" s="13"/>
      <c r="E13" s="14">
        <v>0.15</v>
      </c>
      <c r="F13" s="15">
        <f>F12</f>
        <v>45699</v>
      </c>
      <c r="G13" s="16">
        <v>5</v>
      </c>
      <c r="H13" s="13"/>
      <c r="I13" s="10" t="str">
        <f t="shared" ca="1" si="4"/>
        <v/>
      </c>
      <c r="J13" s="10" t="str">
        <f t="shared" ca="1" si="5"/>
        <v/>
      </c>
      <c r="K13" s="10" t="str">
        <f t="shared" ca="1" si="5"/>
        <v/>
      </c>
      <c r="L13" s="10" t="str">
        <f t="shared" ca="1" si="5"/>
        <v/>
      </c>
      <c r="M13" s="10" t="str">
        <f t="shared" ca="1" si="5"/>
        <v/>
      </c>
      <c r="N13" s="10" t="str">
        <f t="shared" ca="1" si="5"/>
        <v/>
      </c>
      <c r="O13" s="10" t="str">
        <f t="shared" ca="1" si="5"/>
        <v/>
      </c>
      <c r="P13" s="10" t="str">
        <f t="shared" ca="1" si="5"/>
        <v/>
      </c>
      <c r="Q13" s="10" t="str">
        <f t="shared" ca="1" si="5"/>
        <v/>
      </c>
      <c r="R13" s="10" t="str">
        <f t="shared" ca="1" si="5"/>
        <v/>
      </c>
      <c r="S13" s="10" t="str">
        <f t="shared" ca="1" si="5"/>
        <v/>
      </c>
      <c r="T13" s="10" t="str">
        <f t="shared" ca="1" si="5"/>
        <v/>
      </c>
      <c r="U13" s="10" t="str">
        <f t="shared" ca="1" si="5"/>
        <v/>
      </c>
      <c r="V13" s="10" t="str">
        <f t="shared" ca="1" si="5"/>
        <v/>
      </c>
      <c r="W13" s="10" t="str">
        <f t="shared" ca="1" si="5"/>
        <v/>
      </c>
      <c r="X13" s="10" t="str">
        <f t="shared" ca="1" si="5"/>
        <v/>
      </c>
      <c r="Y13" s="10" t="str">
        <f t="shared" ca="1" si="6"/>
        <v/>
      </c>
      <c r="Z13" s="10" t="str">
        <f t="shared" ca="1" si="6"/>
        <v/>
      </c>
      <c r="AA13" s="10" t="str">
        <f t="shared" ca="1" si="6"/>
        <v/>
      </c>
      <c r="AB13" s="10" t="str">
        <f t="shared" ca="1" si="6"/>
        <v/>
      </c>
      <c r="AC13" s="10" t="str">
        <f t="shared" ca="1" si="6"/>
        <v/>
      </c>
      <c r="AD13" s="10" t="str">
        <f t="shared" ca="1" si="6"/>
        <v/>
      </c>
      <c r="AE13" s="10" t="str">
        <f t="shared" ca="1" si="6"/>
        <v/>
      </c>
      <c r="AF13" s="10" t="str">
        <f t="shared" ca="1" si="6"/>
        <v/>
      </c>
      <c r="AG13" s="10" t="str">
        <f t="shared" ca="1" si="6"/>
        <v/>
      </c>
      <c r="AH13" s="10" t="str">
        <f t="shared" ca="1" si="6"/>
        <v/>
      </c>
      <c r="AI13" s="10" t="str">
        <f t="shared" ca="1" si="6"/>
        <v/>
      </c>
      <c r="AJ13" s="10" t="str">
        <f t="shared" ca="1" si="6"/>
        <v/>
      </c>
      <c r="AK13" s="10" t="str">
        <f t="shared" ca="1" si="6"/>
        <v/>
      </c>
      <c r="AL13" s="10" t="str">
        <f t="shared" ca="1" si="6"/>
        <v/>
      </c>
      <c r="AM13" s="10" t="str">
        <f t="shared" ca="1" si="6"/>
        <v/>
      </c>
      <c r="AN13" s="10" t="str">
        <f t="shared" ca="1" si="6"/>
        <v/>
      </c>
      <c r="AO13" s="10" t="str">
        <f t="shared" ca="1" si="7"/>
        <v/>
      </c>
      <c r="AP13" s="10" t="str">
        <f t="shared" ca="1" si="7"/>
        <v/>
      </c>
      <c r="AQ13" s="10" t="str">
        <f t="shared" ca="1" si="7"/>
        <v/>
      </c>
      <c r="AR13" s="10" t="str">
        <f t="shared" ca="1" si="7"/>
        <v/>
      </c>
      <c r="AS13" s="10" t="str">
        <f t="shared" ca="1" si="7"/>
        <v/>
      </c>
      <c r="AT13" s="10" t="str">
        <f t="shared" ca="1" si="7"/>
        <v/>
      </c>
      <c r="AU13" s="10" t="str">
        <f t="shared" ca="1" si="7"/>
        <v/>
      </c>
      <c r="AV13" s="10" t="str">
        <f t="shared" ca="1" si="7"/>
        <v/>
      </c>
      <c r="AW13" s="10" t="str">
        <f t="shared" ca="1" si="7"/>
        <v/>
      </c>
      <c r="AX13" s="10" t="str">
        <f t="shared" ca="1" si="7"/>
        <v/>
      </c>
      <c r="AY13" s="10" t="str">
        <f t="shared" ca="1" si="7"/>
        <v/>
      </c>
      <c r="AZ13" s="10" t="str">
        <f t="shared" ca="1" si="7"/>
        <v/>
      </c>
      <c r="BA13" s="10" t="str">
        <f t="shared" ca="1" si="7"/>
        <v/>
      </c>
      <c r="BB13" s="10" t="str">
        <f t="shared" ca="1" si="7"/>
        <v/>
      </c>
      <c r="BC13" s="10" t="str">
        <f t="shared" ca="1" si="7"/>
        <v/>
      </c>
      <c r="BD13" s="10" t="str">
        <f t="shared" ca="1" si="7"/>
        <v/>
      </c>
      <c r="BE13" s="10" t="str">
        <f t="shared" ca="1" si="8"/>
        <v/>
      </c>
      <c r="BF13" s="10" t="str">
        <f t="shared" ca="1" si="8"/>
        <v/>
      </c>
      <c r="BG13" s="10" t="str">
        <f t="shared" ca="1" si="8"/>
        <v/>
      </c>
      <c r="BH13" s="10" t="str">
        <f t="shared" ca="1" si="8"/>
        <v/>
      </c>
      <c r="BI13" s="10" t="str">
        <f t="shared" ca="1" si="8"/>
        <v/>
      </c>
      <c r="BJ13" s="10" t="str">
        <f t="shared" ca="1" si="8"/>
        <v/>
      </c>
      <c r="BK13" s="10" t="str">
        <f t="shared" ca="1" si="8"/>
        <v/>
      </c>
      <c r="BL13" s="10" t="str">
        <f t="shared" ca="1" si="8"/>
        <v/>
      </c>
    </row>
    <row r="14" spans="1:65" s="1" customFormat="1" ht="40" customHeight="1" x14ac:dyDescent="0.2">
      <c r="A14" s="3"/>
      <c r="B14" s="17" t="s">
        <v>45</v>
      </c>
      <c r="C14" s="13" t="s">
        <v>6</v>
      </c>
      <c r="D14" s="13"/>
      <c r="E14" s="14">
        <v>0.15</v>
      </c>
      <c r="F14" s="15">
        <f>F12</f>
        <v>45699</v>
      </c>
      <c r="G14" s="16">
        <v>5</v>
      </c>
      <c r="H14" s="13"/>
      <c r="I14" s="10" t="str">
        <f t="shared" ca="1" si="4"/>
        <v/>
      </c>
      <c r="J14" s="10" t="str">
        <f t="shared" ca="1" si="5"/>
        <v/>
      </c>
      <c r="K14" s="10" t="str">
        <f t="shared" ca="1" si="5"/>
        <v/>
      </c>
      <c r="L14" s="10" t="str">
        <f t="shared" ca="1" si="5"/>
        <v/>
      </c>
      <c r="M14" s="10" t="str">
        <f t="shared" ca="1" si="5"/>
        <v/>
      </c>
      <c r="N14" s="10" t="str">
        <f t="shared" ca="1" si="5"/>
        <v/>
      </c>
      <c r="O14" s="10" t="str">
        <f t="shared" ca="1" si="5"/>
        <v/>
      </c>
      <c r="P14" s="10" t="str">
        <f t="shared" ca="1" si="5"/>
        <v/>
      </c>
      <c r="Q14" s="10" t="str">
        <f t="shared" ca="1" si="5"/>
        <v/>
      </c>
      <c r="R14" s="10" t="str">
        <f t="shared" ca="1" si="5"/>
        <v/>
      </c>
      <c r="S14" s="10" t="str">
        <f t="shared" ca="1" si="5"/>
        <v/>
      </c>
      <c r="T14" s="10" t="str">
        <f t="shared" ca="1" si="5"/>
        <v/>
      </c>
      <c r="U14" s="10" t="str">
        <f t="shared" ca="1" si="5"/>
        <v/>
      </c>
      <c r="V14" s="10" t="str">
        <f t="shared" ca="1" si="5"/>
        <v/>
      </c>
      <c r="W14" s="10" t="str">
        <f t="shared" ca="1" si="5"/>
        <v/>
      </c>
      <c r="X14" s="10" t="str">
        <f t="shared" ca="1" si="5"/>
        <v/>
      </c>
      <c r="Y14" s="10" t="str">
        <f t="shared" ca="1" si="6"/>
        <v/>
      </c>
      <c r="Z14" s="10" t="str">
        <f t="shared" ca="1" si="6"/>
        <v/>
      </c>
      <c r="AA14" s="10" t="str">
        <f t="shared" ca="1" si="6"/>
        <v/>
      </c>
      <c r="AB14" s="10" t="str">
        <f t="shared" ca="1" si="6"/>
        <v/>
      </c>
      <c r="AC14" s="10" t="str">
        <f t="shared" ca="1" si="6"/>
        <v/>
      </c>
      <c r="AD14" s="10" t="str">
        <f t="shared" ca="1" si="6"/>
        <v/>
      </c>
      <c r="AE14" s="10" t="str">
        <f t="shared" ca="1" si="6"/>
        <v/>
      </c>
      <c r="AF14" s="10" t="str">
        <f t="shared" ca="1" si="6"/>
        <v/>
      </c>
      <c r="AG14" s="10" t="str">
        <f t="shared" ca="1" si="6"/>
        <v/>
      </c>
      <c r="AH14" s="10" t="str">
        <f t="shared" ca="1" si="6"/>
        <v/>
      </c>
      <c r="AI14" s="10" t="str">
        <f t="shared" ca="1" si="6"/>
        <v/>
      </c>
      <c r="AJ14" s="10" t="str">
        <f t="shared" ca="1" si="6"/>
        <v/>
      </c>
      <c r="AK14" s="10" t="str">
        <f t="shared" ca="1" si="6"/>
        <v/>
      </c>
      <c r="AL14" s="10" t="str">
        <f t="shared" ca="1" si="6"/>
        <v/>
      </c>
      <c r="AM14" s="10" t="str">
        <f t="shared" ca="1" si="6"/>
        <v/>
      </c>
      <c r="AN14" s="10" t="str">
        <f t="shared" ca="1" si="6"/>
        <v/>
      </c>
      <c r="AO14" s="10" t="str">
        <f t="shared" ca="1" si="7"/>
        <v/>
      </c>
      <c r="AP14" s="10" t="str">
        <f t="shared" ca="1" si="7"/>
        <v/>
      </c>
      <c r="AQ14" s="10" t="str">
        <f t="shared" ca="1" si="7"/>
        <v/>
      </c>
      <c r="AR14" s="10" t="str">
        <f t="shared" ca="1" si="7"/>
        <v/>
      </c>
      <c r="AS14" s="10" t="str">
        <f t="shared" ca="1" si="7"/>
        <v/>
      </c>
      <c r="AT14" s="10" t="str">
        <f t="shared" ca="1" si="7"/>
        <v/>
      </c>
      <c r="AU14" s="10" t="str">
        <f t="shared" ca="1" si="7"/>
        <v/>
      </c>
      <c r="AV14" s="10" t="str">
        <f t="shared" ca="1" si="7"/>
        <v/>
      </c>
      <c r="AW14" s="10" t="str">
        <f t="shared" ca="1" si="7"/>
        <v/>
      </c>
      <c r="AX14" s="10" t="str">
        <f t="shared" ca="1" si="7"/>
        <v/>
      </c>
      <c r="AY14" s="10" t="str">
        <f t="shared" ca="1" si="7"/>
        <v/>
      </c>
      <c r="AZ14" s="10" t="str">
        <f t="shared" ca="1" si="7"/>
        <v/>
      </c>
      <c r="BA14" s="10" t="str">
        <f t="shared" ca="1" si="7"/>
        <v/>
      </c>
      <c r="BB14" s="10" t="str">
        <f t="shared" ca="1" si="7"/>
        <v/>
      </c>
      <c r="BC14" s="10" t="str">
        <f t="shared" ca="1" si="7"/>
        <v/>
      </c>
      <c r="BD14" s="10" t="str">
        <f t="shared" ca="1" si="7"/>
        <v/>
      </c>
      <c r="BE14" s="10" t="str">
        <f t="shared" ca="1" si="8"/>
        <v/>
      </c>
      <c r="BF14" s="10" t="str">
        <f t="shared" ca="1" si="8"/>
        <v/>
      </c>
      <c r="BG14" s="10" t="str">
        <f t="shared" ca="1" si="8"/>
        <v/>
      </c>
      <c r="BH14" s="10" t="str">
        <f t="shared" ca="1" si="8"/>
        <v/>
      </c>
      <c r="BI14" s="10" t="str">
        <f t="shared" ca="1" si="8"/>
        <v/>
      </c>
      <c r="BJ14" s="10" t="str">
        <f t="shared" ca="1" si="8"/>
        <v/>
      </c>
      <c r="BK14" s="10" t="str">
        <f t="shared" ca="1" si="8"/>
        <v/>
      </c>
      <c r="BL14" s="10" t="str">
        <f t="shared" ca="1" si="8"/>
        <v/>
      </c>
    </row>
    <row r="15" spans="1:65" s="1" customFormat="1" ht="40" customHeight="1" x14ac:dyDescent="0.2">
      <c r="A15" s="3"/>
      <c r="B15" s="17" t="s">
        <v>47</v>
      </c>
      <c r="C15" s="13" t="s">
        <v>6</v>
      </c>
      <c r="D15" s="13"/>
      <c r="E15" s="14">
        <v>0.15</v>
      </c>
      <c r="F15" s="15">
        <f>F12</f>
        <v>45699</v>
      </c>
      <c r="G15" s="16">
        <v>5</v>
      </c>
      <c r="H15" s="13"/>
      <c r="I15" s="10" t="str">
        <f t="shared" ca="1" si="4"/>
        <v/>
      </c>
      <c r="J15" s="10" t="str">
        <f t="shared" ca="1" si="5"/>
        <v/>
      </c>
      <c r="K15" s="10" t="str">
        <f t="shared" ca="1" si="5"/>
        <v/>
      </c>
      <c r="L15" s="10" t="str">
        <f t="shared" ca="1" si="5"/>
        <v/>
      </c>
      <c r="M15" s="10" t="str">
        <f t="shared" ca="1" si="5"/>
        <v/>
      </c>
      <c r="N15" s="10" t="str">
        <f t="shared" ca="1" si="5"/>
        <v/>
      </c>
      <c r="O15" s="10" t="str">
        <f t="shared" ca="1" si="5"/>
        <v/>
      </c>
      <c r="P15" s="10" t="str">
        <f t="shared" ca="1" si="5"/>
        <v/>
      </c>
      <c r="Q15" s="10" t="str">
        <f t="shared" ca="1" si="5"/>
        <v/>
      </c>
      <c r="R15" s="10" t="str">
        <f t="shared" ca="1" si="5"/>
        <v/>
      </c>
      <c r="S15" s="10" t="str">
        <f t="shared" ca="1" si="5"/>
        <v/>
      </c>
      <c r="T15" s="10" t="str">
        <f t="shared" ca="1" si="5"/>
        <v/>
      </c>
      <c r="U15" s="10" t="str">
        <f t="shared" ca="1" si="5"/>
        <v/>
      </c>
      <c r="V15" s="10" t="str">
        <f t="shared" ca="1" si="5"/>
        <v/>
      </c>
      <c r="W15" s="10" t="str">
        <f t="shared" ca="1" si="5"/>
        <v/>
      </c>
      <c r="X15" s="10" t="str">
        <f t="shared" ca="1" si="5"/>
        <v/>
      </c>
      <c r="Y15" s="10" t="str">
        <f t="shared" ca="1" si="6"/>
        <v/>
      </c>
      <c r="Z15" s="10" t="str">
        <f t="shared" ca="1" si="6"/>
        <v/>
      </c>
      <c r="AA15" s="10" t="str">
        <f t="shared" ca="1" si="6"/>
        <v/>
      </c>
      <c r="AB15" s="10" t="str">
        <f t="shared" ca="1" si="6"/>
        <v/>
      </c>
      <c r="AC15" s="10" t="str">
        <f t="shared" ca="1" si="6"/>
        <v/>
      </c>
      <c r="AD15" s="10" t="str">
        <f t="shared" ca="1" si="6"/>
        <v/>
      </c>
      <c r="AE15" s="10" t="str">
        <f t="shared" ca="1" si="6"/>
        <v/>
      </c>
      <c r="AF15" s="10" t="str">
        <f t="shared" ca="1" si="6"/>
        <v/>
      </c>
      <c r="AG15" s="10" t="str">
        <f t="shared" ca="1" si="6"/>
        <v/>
      </c>
      <c r="AH15" s="10" t="str">
        <f t="shared" ca="1" si="6"/>
        <v/>
      </c>
      <c r="AI15" s="10" t="str">
        <f t="shared" ca="1" si="6"/>
        <v/>
      </c>
      <c r="AJ15" s="10" t="str">
        <f t="shared" ca="1" si="6"/>
        <v/>
      </c>
      <c r="AK15" s="10" t="str">
        <f t="shared" ca="1" si="6"/>
        <v/>
      </c>
      <c r="AL15" s="10" t="str">
        <f t="shared" ca="1" si="6"/>
        <v/>
      </c>
      <c r="AM15" s="10" t="str">
        <f t="shared" ca="1" si="6"/>
        <v/>
      </c>
      <c r="AN15" s="10" t="str">
        <f t="shared" ca="1" si="6"/>
        <v/>
      </c>
      <c r="AO15" s="10" t="str">
        <f t="shared" ca="1" si="7"/>
        <v/>
      </c>
      <c r="AP15" s="10" t="str">
        <f t="shared" ca="1" si="7"/>
        <v/>
      </c>
      <c r="AQ15" s="10" t="str">
        <f t="shared" ca="1" si="7"/>
        <v/>
      </c>
      <c r="AR15" s="10" t="str">
        <f t="shared" ca="1" si="7"/>
        <v/>
      </c>
      <c r="AS15" s="10" t="str">
        <f t="shared" ca="1" si="7"/>
        <v/>
      </c>
      <c r="AT15" s="10" t="str">
        <f t="shared" ca="1" si="7"/>
        <v/>
      </c>
      <c r="AU15" s="10" t="str">
        <f t="shared" ca="1" si="7"/>
        <v/>
      </c>
      <c r="AV15" s="10" t="str">
        <f t="shared" ca="1" si="7"/>
        <v/>
      </c>
      <c r="AW15" s="10" t="str">
        <f t="shared" ca="1" si="7"/>
        <v/>
      </c>
      <c r="AX15" s="10" t="str">
        <f t="shared" ca="1" si="7"/>
        <v/>
      </c>
      <c r="AY15" s="10" t="str">
        <f t="shared" ca="1" si="7"/>
        <v/>
      </c>
      <c r="AZ15" s="10" t="str">
        <f t="shared" ca="1" si="7"/>
        <v/>
      </c>
      <c r="BA15" s="10" t="str">
        <f t="shared" ca="1" si="7"/>
        <v/>
      </c>
      <c r="BB15" s="10" t="str">
        <f t="shared" ca="1" si="7"/>
        <v/>
      </c>
      <c r="BC15" s="10" t="str">
        <f t="shared" ca="1" si="7"/>
        <v/>
      </c>
      <c r="BD15" s="10" t="str">
        <f t="shared" ca="1" si="7"/>
        <v/>
      </c>
      <c r="BE15" s="10" t="str">
        <f t="shared" ca="1" si="8"/>
        <v/>
      </c>
      <c r="BF15" s="10" t="str">
        <f t="shared" ca="1" si="8"/>
        <v/>
      </c>
      <c r="BG15" s="10" t="str">
        <f t="shared" ca="1" si="8"/>
        <v/>
      </c>
      <c r="BH15" s="10" t="str">
        <f t="shared" ca="1" si="8"/>
        <v/>
      </c>
      <c r="BI15" s="10" t="str">
        <f t="shared" ca="1" si="8"/>
        <v/>
      </c>
      <c r="BJ15" s="10" t="str">
        <f t="shared" ca="1" si="8"/>
        <v/>
      </c>
      <c r="BK15" s="10" t="str">
        <f t="shared" ca="1" si="8"/>
        <v/>
      </c>
      <c r="BL15" s="10" t="str">
        <f t="shared" ca="1" si="8"/>
        <v/>
      </c>
    </row>
    <row r="16" spans="1:65" s="1" customFormat="1" ht="40" customHeight="1" x14ac:dyDescent="0.2">
      <c r="A16" s="3"/>
      <c r="B16" s="17" t="s">
        <v>46</v>
      </c>
      <c r="C16" s="13" t="s">
        <v>6</v>
      </c>
      <c r="D16" s="13"/>
      <c r="E16" s="14">
        <v>0.15</v>
      </c>
      <c r="F16" s="15">
        <f>F12</f>
        <v>45699</v>
      </c>
      <c r="G16" s="16">
        <v>5</v>
      </c>
      <c r="H16" s="13"/>
      <c r="I16" s="10" t="str">
        <f t="shared" ca="1" si="4"/>
        <v/>
      </c>
      <c r="J16" s="10" t="str">
        <f t="shared" ca="1" si="5"/>
        <v/>
      </c>
      <c r="K16" s="10" t="str">
        <f t="shared" ca="1" si="5"/>
        <v/>
      </c>
      <c r="L16" s="10" t="str">
        <f t="shared" ca="1" si="5"/>
        <v/>
      </c>
      <c r="M16" s="10" t="str">
        <f t="shared" ca="1" si="5"/>
        <v/>
      </c>
      <c r="N16" s="10" t="str">
        <f t="shared" ca="1" si="5"/>
        <v/>
      </c>
      <c r="O16" s="10" t="str">
        <f t="shared" ca="1" si="5"/>
        <v/>
      </c>
      <c r="P16" s="10" t="str">
        <f t="shared" ca="1" si="5"/>
        <v/>
      </c>
      <c r="Q16" s="10" t="str">
        <f t="shared" ca="1" si="5"/>
        <v/>
      </c>
      <c r="R16" s="10" t="str">
        <f t="shared" ca="1" si="5"/>
        <v/>
      </c>
      <c r="S16" s="10" t="str">
        <f t="shared" ca="1" si="5"/>
        <v/>
      </c>
      <c r="T16" s="10" t="str">
        <f t="shared" ca="1" si="5"/>
        <v/>
      </c>
      <c r="U16" s="10" t="str">
        <f t="shared" ca="1" si="5"/>
        <v/>
      </c>
      <c r="V16" s="10" t="str">
        <f t="shared" ca="1" si="5"/>
        <v/>
      </c>
      <c r="W16" s="10" t="str">
        <f t="shared" ca="1" si="5"/>
        <v/>
      </c>
      <c r="X16" s="10" t="str">
        <f t="shared" ca="1" si="5"/>
        <v/>
      </c>
      <c r="Y16" s="10" t="str">
        <f t="shared" ca="1" si="6"/>
        <v/>
      </c>
      <c r="Z16" s="10" t="str">
        <f t="shared" ca="1" si="6"/>
        <v/>
      </c>
      <c r="AA16" s="10" t="str">
        <f t="shared" ca="1" si="6"/>
        <v/>
      </c>
      <c r="AB16" s="10" t="str">
        <f t="shared" ca="1" si="6"/>
        <v/>
      </c>
      <c r="AC16" s="10" t="str">
        <f t="shared" ca="1" si="6"/>
        <v/>
      </c>
      <c r="AD16" s="10" t="str">
        <f t="shared" ca="1" si="6"/>
        <v/>
      </c>
      <c r="AE16" s="10" t="str">
        <f t="shared" ca="1" si="6"/>
        <v/>
      </c>
      <c r="AF16" s="10" t="str">
        <f t="shared" ca="1" si="6"/>
        <v/>
      </c>
      <c r="AG16" s="10" t="str">
        <f t="shared" ca="1" si="6"/>
        <v/>
      </c>
      <c r="AH16" s="10" t="str">
        <f t="shared" ca="1" si="6"/>
        <v/>
      </c>
      <c r="AI16" s="10" t="str">
        <f t="shared" ca="1" si="6"/>
        <v/>
      </c>
      <c r="AJ16" s="10" t="str">
        <f t="shared" ca="1" si="6"/>
        <v/>
      </c>
      <c r="AK16" s="10" t="str">
        <f t="shared" ca="1" si="6"/>
        <v/>
      </c>
      <c r="AL16" s="10" t="str">
        <f t="shared" ca="1" si="6"/>
        <v/>
      </c>
      <c r="AM16" s="10" t="str">
        <f t="shared" ca="1" si="6"/>
        <v/>
      </c>
      <c r="AN16" s="10" t="str">
        <f t="shared" ca="1" si="6"/>
        <v/>
      </c>
      <c r="AO16" s="10" t="str">
        <f t="shared" ca="1" si="7"/>
        <v/>
      </c>
      <c r="AP16" s="10" t="str">
        <f t="shared" ca="1" si="7"/>
        <v/>
      </c>
      <c r="AQ16" s="10" t="str">
        <f t="shared" ca="1" si="7"/>
        <v/>
      </c>
      <c r="AR16" s="10" t="str">
        <f t="shared" ca="1" si="7"/>
        <v/>
      </c>
      <c r="AS16" s="10" t="str">
        <f t="shared" ca="1" si="7"/>
        <v/>
      </c>
      <c r="AT16" s="10" t="str">
        <f t="shared" ca="1" si="7"/>
        <v/>
      </c>
      <c r="AU16" s="10" t="str">
        <f t="shared" ca="1" si="7"/>
        <v/>
      </c>
      <c r="AV16" s="10" t="str">
        <f t="shared" ca="1" si="7"/>
        <v/>
      </c>
      <c r="AW16" s="10" t="str">
        <f t="shared" ca="1" si="7"/>
        <v/>
      </c>
      <c r="AX16" s="10" t="str">
        <f t="shared" ca="1" si="7"/>
        <v/>
      </c>
      <c r="AY16" s="10" t="str">
        <f t="shared" ca="1" si="7"/>
        <v/>
      </c>
      <c r="AZ16" s="10" t="str">
        <f t="shared" ca="1" si="7"/>
        <v/>
      </c>
      <c r="BA16" s="10" t="str">
        <f t="shared" ca="1" si="7"/>
        <v/>
      </c>
      <c r="BB16" s="10" t="str">
        <f t="shared" ca="1" si="7"/>
        <v/>
      </c>
      <c r="BC16" s="10" t="str">
        <f t="shared" ca="1" si="7"/>
        <v/>
      </c>
      <c r="BD16" s="10" t="str">
        <f t="shared" ca="1" si="7"/>
        <v/>
      </c>
      <c r="BE16" s="10" t="str">
        <f t="shared" ca="1" si="8"/>
        <v/>
      </c>
      <c r="BF16" s="10" t="str">
        <f t="shared" ca="1" si="8"/>
        <v/>
      </c>
      <c r="BG16" s="10" t="str">
        <f t="shared" ca="1" si="8"/>
        <v/>
      </c>
      <c r="BH16" s="10" t="str">
        <f t="shared" ca="1" si="8"/>
        <v/>
      </c>
      <c r="BI16" s="10" t="str">
        <f t="shared" ca="1" si="8"/>
        <v/>
      </c>
      <c r="BJ16" s="10" t="str">
        <f t="shared" ca="1" si="8"/>
        <v/>
      </c>
      <c r="BK16" s="10" t="str">
        <f t="shared" ca="1" si="8"/>
        <v/>
      </c>
      <c r="BL16" s="10" t="str">
        <f t="shared" ca="1" si="8"/>
        <v/>
      </c>
    </row>
    <row r="17" spans="1:64" s="1" customFormat="1" ht="40" customHeight="1" x14ac:dyDescent="0.2">
      <c r="A17" s="3"/>
      <c r="B17" s="17" t="s">
        <v>52</v>
      </c>
      <c r="C17" s="13" t="s">
        <v>6</v>
      </c>
      <c r="D17" s="13"/>
      <c r="E17" s="14">
        <v>0</v>
      </c>
      <c r="F17" s="15">
        <f>F12</f>
        <v>45699</v>
      </c>
      <c r="G17" s="16">
        <v>5</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17" t="s">
        <v>53</v>
      </c>
      <c r="C18" s="13" t="s">
        <v>6</v>
      </c>
      <c r="D18" s="13" t="s">
        <v>18</v>
      </c>
      <c r="E18" s="14">
        <v>0.5</v>
      </c>
      <c r="F18" s="15">
        <f>F12</f>
        <v>45699</v>
      </c>
      <c r="G18" s="16">
        <v>5</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17" t="s">
        <v>64</v>
      </c>
      <c r="C19" s="13" t="s">
        <v>6</v>
      </c>
      <c r="D19" s="13" t="s">
        <v>22</v>
      </c>
      <c r="E19" s="14">
        <v>0</v>
      </c>
      <c r="F19" s="15">
        <f>F12+1</f>
        <v>45700</v>
      </c>
      <c r="G19" s="16">
        <v>1</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17" t="s">
        <v>51</v>
      </c>
      <c r="C20" s="13" t="s">
        <v>25</v>
      </c>
      <c r="D20" s="13" t="s">
        <v>22</v>
      </c>
      <c r="E20" s="14">
        <v>0</v>
      </c>
      <c r="F20" s="15">
        <f>F19+4</f>
        <v>45704</v>
      </c>
      <c r="G20" s="16">
        <v>2</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17" t="s">
        <v>49</v>
      </c>
      <c r="C21" s="13" t="s">
        <v>2</v>
      </c>
      <c r="D21" s="13" t="s">
        <v>28</v>
      </c>
      <c r="E21" s="14">
        <v>0</v>
      </c>
      <c r="F21" s="15">
        <f>F20+2</f>
        <v>45706</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1" customFormat="1" ht="40" customHeight="1" x14ac:dyDescent="0.2">
      <c r="A22" s="3"/>
      <c r="B22" s="17" t="s">
        <v>50</v>
      </c>
      <c r="C22" s="13" t="s">
        <v>2</v>
      </c>
      <c r="D22" s="13" t="s">
        <v>28</v>
      </c>
      <c r="E22" s="14">
        <v>0</v>
      </c>
      <c r="F22" s="15">
        <f>F21</f>
        <v>45706</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30" customHeight="1" x14ac:dyDescent="0.2">
      <c r="B23" s="17"/>
      <c r="C23" s="13"/>
      <c r="D23" s="13"/>
      <c r="E23" s="14"/>
      <c r="F23" s="15"/>
      <c r="G23" s="16"/>
    </row>
    <row r="24" spans="1:64" ht="30" customHeight="1" x14ac:dyDescent="0.2">
      <c r="D24" s="68"/>
    </row>
    <row r="25" spans="1:64" ht="30" customHeight="1" x14ac:dyDescent="0.2">
      <c r="D25" s="68"/>
    </row>
    <row r="26" spans="1:64" ht="30" customHeight="1" x14ac:dyDescent="0.2">
      <c r="D26" s="68"/>
    </row>
    <row r="27" spans="1:64" ht="30" customHeight="1" x14ac:dyDescent="0.2">
      <c r="D27" s="68"/>
    </row>
    <row r="28" spans="1:64" ht="30" customHeight="1" x14ac:dyDescent="0.2">
      <c r="D28" s="68"/>
    </row>
    <row r="29" spans="1:64" ht="30" customHeight="1" x14ac:dyDescent="0.2">
      <c r="D29" s="68"/>
    </row>
    <row r="30" spans="1:64" ht="30" customHeight="1" x14ac:dyDescent="0.2">
      <c r="D30" s="68"/>
    </row>
    <row r="31" spans="1:64" ht="30" customHeight="1" x14ac:dyDescent="0.2">
      <c r="D31" s="68"/>
    </row>
    <row r="32" spans="1:64" ht="30" customHeight="1" x14ac:dyDescent="0.2">
      <c r="D32" s="68"/>
    </row>
  </sheetData>
  <mergeCells count="8">
    <mergeCell ref="X4:AA4"/>
    <mergeCell ref="AC4:AF4"/>
    <mergeCell ref="B2:H2"/>
    <mergeCell ref="I2:N2"/>
    <mergeCell ref="O2:T2"/>
    <mergeCell ref="I4:L4"/>
    <mergeCell ref="N4:Q4"/>
    <mergeCell ref="S4:V4"/>
  </mergeCells>
  <conditionalFormatting sqref="E9:E23">
    <cfRule type="dataBar" priority="26">
      <dataBar>
        <cfvo type="num" val="0"/>
        <cfvo type="num" val="1"/>
        <color theme="9" tint="0.59999389629810485"/>
      </dataBar>
      <extLst>
        <ext xmlns:x14="http://schemas.microsoft.com/office/spreadsheetml/2009/9/main" uri="{B025F937-C7B1-47D3-B67F-A62EFF666E3E}">
          <x14:id>{3618DDC6-122F-1A40-A619-449DB823E574}</x14:id>
        </ext>
      </extLst>
    </cfRule>
  </conditionalFormatting>
  <conditionalFormatting sqref="I6:AM6">
    <cfRule type="expression" dxfId="82" priority="25">
      <formula>I$7&lt;=EOMONTH($I$7,0)</formula>
    </cfRule>
  </conditionalFormatting>
  <conditionalFormatting sqref="I6:BL6">
    <cfRule type="expression" dxfId="81" priority="23">
      <formula>AND(I$7&lt;=EOMONTH($I$7,1),I$7&gt;EOMONTH($I$7,0))</formula>
    </cfRule>
  </conditionalFormatting>
  <conditionalFormatting sqref="I7:BL22">
    <cfRule type="expression" dxfId="80" priority="22">
      <formula>AND(TODAY()&gt;=I$7,TODAY()&lt;J$7)</formula>
    </cfRule>
  </conditionalFormatting>
  <conditionalFormatting sqref="J6:BL6">
    <cfRule type="expression" dxfId="79" priority="24">
      <formula>AND(J$7&lt;=EOMONTH($I$7,2),J$7&gt;EOMONTH($I$7,0),J$7&gt;EOMONTH($I$7,1))</formula>
    </cfRule>
  </conditionalFormatting>
  <conditionalFormatting sqref="I10:BL22">
    <cfRule type="expression" dxfId="78" priority="191" stopIfTrue="1">
      <formula>AND($C10="Low Risk",I$7&gt;=$F10,I$7&lt;=$F10+$G10-1)</formula>
    </cfRule>
    <cfRule type="expression" dxfId="77" priority="192" stopIfTrue="1">
      <formula>AND($C10="High Risk",I$7&gt;=$F10,I$7&lt;=$F10+$G10-1)</formula>
    </cfRule>
    <cfRule type="expression" dxfId="76" priority="193" stopIfTrue="1">
      <formula>AND($C10="On Track",I$7&gt;=$F10,I$7&lt;=$F10+$G10-1)</formula>
    </cfRule>
    <cfRule type="expression" dxfId="75" priority="194" stopIfTrue="1">
      <formula>AND($C10="Med Risk",I$7&gt;=$F10,I$7&lt;=$F10+$G10-1)</formula>
    </cfRule>
    <cfRule type="expression" dxfId="74" priority="195" stopIfTrue="1">
      <formula>AND(LEN($C10)=0,I$7&gt;=$F10,I$7&lt;=$F10+$G10-1)</formula>
    </cfRule>
  </conditionalFormatting>
  <dataValidations count="9">
    <dataValidation type="whole" operator="greaterThanOrEqual" allowBlank="1" showInputMessage="1" promptTitle="Scrolling Increment" prompt="Changing this number will scroll the Gantt Chart view." sqref="C7" xr:uid="{D11AEE89-F2F8-614E-B908-DAA168516776}">
      <formula1>0</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3B963B97-7E87-D34A-AFEB-76A305CFF5C2}"/>
    <dataValidation allowBlank="1" showInputMessage="1" showErrorMessage="1" prompt="A scrollbar is in cells I8 through BL8. _x000a_To jump forward or backward in the timeline, enter a value of 0 or higher in cell C7._x000a_A value of 0 takes you to the beginning of the chart." sqref="A8" xr:uid="{88D8DA7A-BF56-7942-B269-4A51682B8B7C}"/>
    <dataValidation allowBlank="1" showInputMessage="1" showErrorMessage="1" prompt="Cells I9 through BL9 contain the day number of the month for the Month represented in the cell block above each date cell and are auto calculated._x000a_Do not modify these cells._x000a_" sqref="A7" xr:uid="{567C07F6-5332-3D4F-A6E7-189B630E7A57}"/>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7E98D070-8A41-8D43-B9BE-D26574A9677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A05EE4A3-5713-374F-A542-1C0EA47F2E06}"/>
    <dataValidation allowBlank="1" showInputMessage="1" showErrorMessage="1" prompt="Enter Company Name in cell B4._x000a_A legend is in cells I4 through AC4.  The Legend label is in cell G4." sqref="A4" xr:uid="{15F3CEBD-F190-DC45-AD91-48047E3DD2AF}"/>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6C39519-39BE-894E-8A8D-EE9F8712177D}"/>
    <dataValidation type="list" allowBlank="1" showInputMessage="1" showErrorMessage="1" sqref="C10:C23" xr:uid="{C7266F94-2951-6B41-A392-DCEE64486D9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3618DDC6-122F-1A40-A619-449DB823E574}">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190" id="{04730F2F-3362-984D-8831-12C69CC6FCCE}">
            <x14:iconSet iconSet="3Stars" showValue="0" custom="1">
              <x14:cfvo type="percent">
                <xm:f>0</xm:f>
              </x14:cfvo>
              <x14:cfvo type="num">
                <xm:f>1</xm:f>
              </x14:cfvo>
              <x14:cfvo type="num">
                <xm:f>2</xm:f>
              </x14:cfvo>
              <x14:cfIcon iconSet="NoIcons" iconId="0"/>
              <x14:cfIcon iconSet="3Flags" iconId="1"/>
              <x14:cfIcon iconSet="3Signs" iconId="0"/>
            </x14:iconSet>
          </x14:cfRule>
          <xm:sqref>I10:BL22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3477-3A0C-014F-A5E3-0F1A94C2D040}">
  <sheetPr>
    <pageSetUpPr fitToPage="1"/>
  </sheetPr>
  <dimension ref="A1:BM33"/>
  <sheetViews>
    <sheetView showGridLines="0" showRuler="0" zoomScale="80" zoomScaleNormal="80" zoomScalePageLayoutView="70" workbookViewId="0">
      <selection activeCell="C7" sqref="C7"/>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IFERROR(IF(MIN(Milestones43524235[Start])=0,DATE(2024,9,3),#REF!(Milestones43524235[Start])),DATE(2025,1,13))</f>
        <v>45670</v>
      </c>
      <c r="D6" s="31"/>
      <c r="E6" s="25"/>
      <c r="F6" s="26"/>
      <c r="G6" s="25"/>
      <c r="H6" s="25"/>
      <c r="I6" s="38" t="str">
        <f ca="1">TEXT(I7,"mmmm")</f>
        <v>February</v>
      </c>
      <c r="J6" s="38"/>
      <c r="K6" s="38"/>
      <c r="L6" s="38"/>
      <c r="M6" s="38"/>
      <c r="N6" s="38"/>
      <c r="O6" s="38"/>
      <c r="P6" s="38" t="str">
        <f ca="1">IF(TEXT(P7,"mmmm")=I6,"",TEXT(P7,"mmmm"))</f>
        <v/>
      </c>
      <c r="Q6" s="38"/>
      <c r="R6" s="38"/>
      <c r="S6" s="38"/>
      <c r="T6" s="38"/>
      <c r="U6" s="38"/>
      <c r="V6" s="38"/>
      <c r="W6" s="38" t="str">
        <f ca="1">IF(OR(TEXT(W7,"mmmm")=P6,TEXT(W7,"mmmm")=I6),"",TEXT(W7,"mmmm"))</f>
        <v>March</v>
      </c>
      <c r="X6" s="38"/>
      <c r="Y6" s="38"/>
      <c r="Z6" s="38"/>
      <c r="AA6" s="38"/>
      <c r="AB6" s="38"/>
      <c r="AC6" s="38"/>
      <c r="AD6" s="38" t="str">
        <f ca="1">IF(OR(TEXT(AD7,"mmmm")=W6,TEXT(AD7,"mmmm")=P6,TEXT(AD7,"mmmm")=I6),"",TEXT(AD7,"mmmm"))</f>
        <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April</v>
      </c>
      <c r="BG6" s="37"/>
      <c r="BH6" s="37"/>
      <c r="BI6" s="37"/>
      <c r="BJ6" s="37"/>
      <c r="BK6" s="37"/>
      <c r="BL6" s="37"/>
    </row>
    <row r="7" spans="1:65" ht="30" customHeight="1" x14ac:dyDescent="0.2">
      <c r="A7" s="4"/>
      <c r="B7" s="29" t="s">
        <v>17</v>
      </c>
      <c r="C7" s="32">
        <v>34</v>
      </c>
      <c r="D7" s="24"/>
      <c r="E7" s="25"/>
      <c r="F7" s="25"/>
      <c r="G7" s="25"/>
      <c r="H7" s="33"/>
      <c r="I7" s="42">
        <f ca="1">IFERROR(Project_Start+Scrolling_Increment,TODAY())</f>
        <v>45704</v>
      </c>
      <c r="J7" s="43">
        <f ca="1">I7+1</f>
        <v>45705</v>
      </c>
      <c r="K7" s="56">
        <f t="shared" ref="K7:AX7" ca="1" si="0">J7+1</f>
        <v>45706</v>
      </c>
      <c r="L7" s="43">
        <f t="shared" ca="1" si="0"/>
        <v>45707</v>
      </c>
      <c r="M7" s="43">
        <f t="shared" ca="1" si="0"/>
        <v>45708</v>
      </c>
      <c r="N7" s="43">
        <f t="shared" ca="1" si="0"/>
        <v>45709</v>
      </c>
      <c r="O7" s="44">
        <f t="shared" ca="1" si="0"/>
        <v>45710</v>
      </c>
      <c r="P7" s="43">
        <f ca="1">O7+1</f>
        <v>45711</v>
      </c>
      <c r="Q7" s="43">
        <f ca="1">P7+1</f>
        <v>45712</v>
      </c>
      <c r="R7" s="43">
        <f t="shared" ca="1" si="0"/>
        <v>45713</v>
      </c>
      <c r="S7" s="43">
        <f t="shared" ca="1" si="0"/>
        <v>45714</v>
      </c>
      <c r="T7" s="43">
        <f t="shared" ca="1" si="0"/>
        <v>45715</v>
      </c>
      <c r="U7" s="43">
        <f t="shared" ca="1" si="0"/>
        <v>45716</v>
      </c>
      <c r="V7" s="44">
        <f t="shared" ca="1" si="0"/>
        <v>45717</v>
      </c>
      <c r="W7" s="43">
        <f ca="1">V7+1</f>
        <v>45718</v>
      </c>
      <c r="X7" s="43">
        <f ca="1">W7+1</f>
        <v>45719</v>
      </c>
      <c r="Y7" s="43">
        <f t="shared" ca="1" si="0"/>
        <v>45720</v>
      </c>
      <c r="Z7" s="43">
        <f t="shared" ca="1" si="0"/>
        <v>45721</v>
      </c>
      <c r="AA7" s="43">
        <f t="shared" ca="1" si="0"/>
        <v>45722</v>
      </c>
      <c r="AB7" s="43">
        <f t="shared" ca="1" si="0"/>
        <v>45723</v>
      </c>
      <c r="AC7" s="44">
        <f t="shared" ca="1" si="0"/>
        <v>45724</v>
      </c>
      <c r="AD7" s="43">
        <f ca="1">AC7+1</f>
        <v>45725</v>
      </c>
      <c r="AE7" s="43">
        <f ca="1">AD7+1</f>
        <v>45726</v>
      </c>
      <c r="AF7" s="43">
        <f t="shared" ca="1" si="0"/>
        <v>45727</v>
      </c>
      <c r="AG7" s="43">
        <f t="shared" ca="1" si="0"/>
        <v>45728</v>
      </c>
      <c r="AH7" s="43">
        <f t="shared" ca="1" si="0"/>
        <v>45729</v>
      </c>
      <c r="AI7" s="43">
        <f t="shared" ca="1" si="0"/>
        <v>45730</v>
      </c>
      <c r="AJ7" s="44">
        <f t="shared" ca="1" si="0"/>
        <v>45731</v>
      </c>
      <c r="AK7" s="43">
        <f ca="1">AJ7+1</f>
        <v>45732</v>
      </c>
      <c r="AL7" s="43">
        <f ca="1">AK7+1</f>
        <v>45733</v>
      </c>
      <c r="AM7" s="43">
        <f t="shared" ca="1" si="0"/>
        <v>45734</v>
      </c>
      <c r="AN7" s="43">
        <f t="shared" ca="1" si="0"/>
        <v>45735</v>
      </c>
      <c r="AO7" s="43">
        <f t="shared" ca="1" si="0"/>
        <v>45736</v>
      </c>
      <c r="AP7" s="43">
        <f t="shared" ca="1" si="0"/>
        <v>45737</v>
      </c>
      <c r="AQ7" s="44">
        <f t="shared" ca="1" si="0"/>
        <v>45738</v>
      </c>
      <c r="AR7" s="43">
        <f ca="1">AQ7+1</f>
        <v>45739</v>
      </c>
      <c r="AS7" s="43">
        <f ca="1">AR7+1</f>
        <v>45740</v>
      </c>
      <c r="AT7" s="43">
        <f t="shared" ca="1" si="0"/>
        <v>45741</v>
      </c>
      <c r="AU7" s="43">
        <f t="shared" ca="1" si="0"/>
        <v>45742</v>
      </c>
      <c r="AV7" s="43">
        <f t="shared" ca="1" si="0"/>
        <v>45743</v>
      </c>
      <c r="AW7" s="43">
        <f t="shared" ca="1" si="0"/>
        <v>45744</v>
      </c>
      <c r="AX7" s="44">
        <f t="shared" ca="1" si="0"/>
        <v>45745</v>
      </c>
      <c r="AY7" s="43">
        <f ca="1">AX7+1</f>
        <v>45746</v>
      </c>
      <c r="AZ7" s="43">
        <f ca="1">AY7+1</f>
        <v>45747</v>
      </c>
      <c r="BA7" s="43">
        <f t="shared" ref="BA7:BE7" ca="1" si="1">AZ7+1</f>
        <v>45748</v>
      </c>
      <c r="BB7" s="43">
        <f t="shared" ca="1" si="1"/>
        <v>45749</v>
      </c>
      <c r="BC7" s="43">
        <f t="shared" ca="1" si="1"/>
        <v>45750</v>
      </c>
      <c r="BD7" s="43">
        <f t="shared" ca="1" si="1"/>
        <v>45751</v>
      </c>
      <c r="BE7" s="44">
        <f t="shared" ca="1" si="1"/>
        <v>45752</v>
      </c>
      <c r="BF7" s="43">
        <f ca="1">BE7+1</f>
        <v>45753</v>
      </c>
      <c r="BG7" s="43">
        <f ca="1">BF7+1</f>
        <v>45754</v>
      </c>
      <c r="BH7" s="43">
        <f t="shared" ref="BH7:BL7" ca="1" si="2">BG7+1</f>
        <v>45755</v>
      </c>
      <c r="BI7" s="43">
        <f t="shared" ca="1" si="2"/>
        <v>45756</v>
      </c>
      <c r="BJ7" s="43">
        <f t="shared" ca="1" si="2"/>
        <v>45757</v>
      </c>
      <c r="BK7" s="43">
        <f t="shared" ca="1" si="2"/>
        <v>45758</v>
      </c>
      <c r="BL7" s="44">
        <f t="shared" ca="1" si="2"/>
        <v>45759</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26</v>
      </c>
      <c r="C9" s="54" t="s">
        <v>0</v>
      </c>
      <c r="D9" s="54" t="s">
        <v>10</v>
      </c>
      <c r="E9" s="54" t="s">
        <v>3</v>
      </c>
      <c r="F9" s="54" t="s">
        <v>4</v>
      </c>
      <c r="G9" s="54" t="s">
        <v>11</v>
      </c>
      <c r="H9" s="35"/>
      <c r="I9" s="50" t="str">
        <f t="shared" ref="I9:BL9" ca="1" si="3">LEFT(TEXT(I7,"ddd"),1)</f>
        <v>S</v>
      </c>
      <c r="J9" s="50" t="str">
        <f t="shared" ca="1" si="3"/>
        <v>M</v>
      </c>
      <c r="K9" s="58" t="str">
        <f t="shared" ca="1" si="3"/>
        <v>T</v>
      </c>
      <c r="L9" s="50" t="str">
        <f t="shared" ca="1" si="3"/>
        <v>W</v>
      </c>
      <c r="M9" s="50" t="str">
        <f t="shared" ca="1" si="3"/>
        <v>T</v>
      </c>
      <c r="N9" s="50" t="str">
        <f t="shared" ca="1" si="3"/>
        <v>F</v>
      </c>
      <c r="O9" s="50" t="str">
        <f t="shared" ca="1" si="3"/>
        <v>S</v>
      </c>
      <c r="P9" s="50" t="str">
        <f t="shared" ca="1" si="3"/>
        <v>S</v>
      </c>
      <c r="Q9" s="50" t="str">
        <f t="shared" ca="1" si="3"/>
        <v>M</v>
      </c>
      <c r="R9" s="50" t="str">
        <f t="shared" ca="1" si="3"/>
        <v>T</v>
      </c>
      <c r="S9" s="50" t="str">
        <f t="shared" ca="1" si="3"/>
        <v>W</v>
      </c>
      <c r="T9" s="50" t="str">
        <f t="shared" ca="1" si="3"/>
        <v>T</v>
      </c>
      <c r="U9" s="50" t="str">
        <f t="shared" ca="1" si="3"/>
        <v>F</v>
      </c>
      <c r="V9" s="50" t="str">
        <f t="shared" ca="1" si="3"/>
        <v>S</v>
      </c>
      <c r="W9" s="50" t="str">
        <f t="shared" ca="1" si="3"/>
        <v>S</v>
      </c>
      <c r="X9" s="50" t="str">
        <f t="shared" ca="1" si="3"/>
        <v>M</v>
      </c>
      <c r="Y9" s="50" t="str">
        <f t="shared" ca="1" si="3"/>
        <v>T</v>
      </c>
      <c r="Z9" s="50" t="str">
        <f t="shared" ca="1" si="3"/>
        <v>W</v>
      </c>
      <c r="AA9" s="50" t="str">
        <f t="shared" ca="1" si="3"/>
        <v>T</v>
      </c>
      <c r="AB9" s="50" t="str">
        <f t="shared" ca="1" si="3"/>
        <v>F</v>
      </c>
      <c r="AC9" s="50" t="str">
        <f t="shared" ca="1" si="3"/>
        <v>S</v>
      </c>
      <c r="AD9" s="50" t="str">
        <f t="shared" ca="1" si="3"/>
        <v>S</v>
      </c>
      <c r="AE9" s="50" t="str">
        <f t="shared" ca="1" si="3"/>
        <v>M</v>
      </c>
      <c r="AF9" s="50" t="str">
        <f t="shared" ca="1" si="3"/>
        <v>T</v>
      </c>
      <c r="AG9" s="50" t="str">
        <f t="shared" ca="1" si="3"/>
        <v>W</v>
      </c>
      <c r="AH9" s="50" t="str">
        <f t="shared" ca="1" si="3"/>
        <v>T</v>
      </c>
      <c r="AI9" s="50" t="str">
        <f t="shared" ca="1" si="3"/>
        <v>F</v>
      </c>
      <c r="AJ9" s="50" t="str">
        <f t="shared" ca="1" si="3"/>
        <v>S</v>
      </c>
      <c r="AK9" s="50" t="str">
        <f t="shared" ca="1" si="3"/>
        <v>S</v>
      </c>
      <c r="AL9" s="50" t="str">
        <f t="shared" ca="1" si="3"/>
        <v>M</v>
      </c>
      <c r="AM9" s="50" t="str">
        <f t="shared" ca="1" si="3"/>
        <v>T</v>
      </c>
      <c r="AN9" s="50" t="str">
        <f t="shared" ca="1" si="3"/>
        <v>W</v>
      </c>
      <c r="AO9" s="50" t="str">
        <f t="shared" ca="1" si="3"/>
        <v>T</v>
      </c>
      <c r="AP9" s="50" t="str">
        <f t="shared" ca="1" si="3"/>
        <v>F</v>
      </c>
      <c r="AQ9" s="50" t="str">
        <f t="shared" ca="1" si="3"/>
        <v>S</v>
      </c>
      <c r="AR9" s="50" t="str">
        <f t="shared" ca="1" si="3"/>
        <v>S</v>
      </c>
      <c r="AS9" s="50" t="str">
        <f t="shared" ca="1" si="3"/>
        <v>M</v>
      </c>
      <c r="AT9" s="50" t="str">
        <f t="shared" ca="1" si="3"/>
        <v>T</v>
      </c>
      <c r="AU9" s="50" t="str">
        <f t="shared" ca="1" si="3"/>
        <v>W</v>
      </c>
      <c r="AV9" s="50" t="str">
        <f t="shared" ca="1" si="3"/>
        <v>T</v>
      </c>
      <c r="AW9" s="50" t="str">
        <f t="shared" ca="1" si="3"/>
        <v>F</v>
      </c>
      <c r="AX9" s="50" t="str">
        <f t="shared" ca="1" si="3"/>
        <v>S</v>
      </c>
      <c r="AY9" s="50" t="str">
        <f t="shared" ca="1" si="3"/>
        <v>S</v>
      </c>
      <c r="AZ9" s="50" t="str">
        <f t="shared" ca="1" si="3"/>
        <v>M</v>
      </c>
      <c r="BA9" s="50" t="str">
        <f t="shared" ca="1" si="3"/>
        <v>T</v>
      </c>
      <c r="BB9" s="50" t="str">
        <f t="shared" ca="1" si="3"/>
        <v>W</v>
      </c>
      <c r="BC9" s="50" t="str">
        <f t="shared" ca="1" si="3"/>
        <v>T</v>
      </c>
      <c r="BD9" s="50" t="str">
        <f t="shared" ca="1" si="3"/>
        <v>F</v>
      </c>
      <c r="BE9" s="50" t="str">
        <f t="shared" ca="1" si="3"/>
        <v>S</v>
      </c>
      <c r="BF9" s="50" t="str">
        <f t="shared" ca="1" si="3"/>
        <v>S</v>
      </c>
      <c r="BG9" s="50" t="str">
        <f t="shared" ca="1" si="3"/>
        <v>M</v>
      </c>
      <c r="BH9" s="50" t="str">
        <f t="shared" ca="1" si="3"/>
        <v>T</v>
      </c>
      <c r="BI9" s="50" t="str">
        <f t="shared" ca="1" si="3"/>
        <v>W</v>
      </c>
      <c r="BJ9" s="50" t="str">
        <f t="shared" ca="1" si="3"/>
        <v>T</v>
      </c>
      <c r="BK9" s="50" t="str">
        <f t="shared" ca="1" si="3"/>
        <v>F</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48</v>
      </c>
      <c r="C11" s="13"/>
      <c r="D11" s="13"/>
      <c r="E11" s="14"/>
      <c r="F11" s="15"/>
      <c r="G11" s="16"/>
      <c r="H11" s="13"/>
      <c r="I11" s="10" t="str">
        <f t="shared" ref="I11:X16" ca="1" si="4">IF(AND($C11="Goal",I$7&gt;=$F11,I$7&lt;=$F11+$G11-1),2,IF(AND($C11="Milestone",I$7&gt;=$F11,I$7&lt;=$F11+$G11-1),1,""))</f>
        <v/>
      </c>
      <c r="J11" s="10" t="str">
        <f t="shared" ref="J11:X14" ca="1" si="5">IF(AND($C11="Goal",J$7&gt;=$F11,J$7&lt;=$F11+$G11-1),2,IF(AND($C11="Milestone",J$7&gt;=$F11,J$7&lt;=$F11+$G11-1),1,""))</f>
        <v/>
      </c>
      <c r="K11" s="10" t="str">
        <f t="shared" ca="1" si="5"/>
        <v/>
      </c>
      <c r="L11" s="10" t="str">
        <f t="shared" ca="1" si="5"/>
        <v/>
      </c>
      <c r="M11" s="10" t="str">
        <f t="shared" ca="1" si="5"/>
        <v/>
      </c>
      <c r="N11" s="10" t="str">
        <f t="shared" ca="1" si="5"/>
        <v/>
      </c>
      <c r="O11" s="10" t="str">
        <f t="shared" ca="1" si="5"/>
        <v/>
      </c>
      <c r="P11" s="10" t="str">
        <f t="shared" ca="1" si="5"/>
        <v/>
      </c>
      <c r="Q11" s="10" t="str">
        <f t="shared" ca="1" si="5"/>
        <v/>
      </c>
      <c r="R11" s="10" t="str">
        <f t="shared" ca="1" si="5"/>
        <v/>
      </c>
      <c r="S11" s="10" t="str">
        <f t="shared" ca="1" si="5"/>
        <v/>
      </c>
      <c r="T11" s="10" t="str">
        <f t="shared" ca="1" si="5"/>
        <v/>
      </c>
      <c r="U11" s="10" t="str">
        <f t="shared" ca="1" si="5"/>
        <v/>
      </c>
      <c r="V11" s="10" t="str">
        <f t="shared" ca="1" si="5"/>
        <v/>
      </c>
      <c r="W11" s="10" t="str">
        <f t="shared" ca="1" si="5"/>
        <v/>
      </c>
      <c r="X11" s="10" t="str">
        <f t="shared" ca="1" si="5"/>
        <v/>
      </c>
      <c r="Y11" s="10" t="str">
        <f t="shared" ref="Y11:AM11" ca="1" si="6">IF(AND($C11="Goal",Y$7&gt;=$F11,Y$7&lt;=$F11+$G11-1),2,IF(AND($C11="Milestone",Y$7&gt;=$F11,Y$7&lt;=$F11+$G11-1),1,""))</f>
        <v/>
      </c>
      <c r="Z11" s="10" t="str">
        <f t="shared" ca="1" si="6"/>
        <v/>
      </c>
      <c r="AA11" s="10" t="str">
        <f t="shared" ca="1" si="6"/>
        <v/>
      </c>
      <c r="AB11" s="10" t="str">
        <f t="shared" ca="1" si="6"/>
        <v/>
      </c>
      <c r="AC11" s="10" t="str">
        <f t="shared" ca="1" si="6"/>
        <v/>
      </c>
      <c r="AD11" s="10" t="str">
        <f t="shared" ca="1" si="6"/>
        <v/>
      </c>
      <c r="AE11" s="10" t="str">
        <f t="shared" ca="1" si="6"/>
        <v/>
      </c>
      <c r="AF11" s="10" t="str">
        <f t="shared" ca="1" si="6"/>
        <v/>
      </c>
      <c r="AG11" s="10" t="str">
        <f t="shared" ca="1" si="6"/>
        <v/>
      </c>
      <c r="AH11" s="10" t="str">
        <f t="shared" ca="1" si="6"/>
        <v/>
      </c>
      <c r="AI11" s="10" t="str">
        <f t="shared" ca="1" si="6"/>
        <v/>
      </c>
      <c r="AJ11" s="10" t="str">
        <f t="shared" ca="1" si="6"/>
        <v/>
      </c>
      <c r="AK11" s="10" t="str">
        <f t="shared" ca="1" si="6"/>
        <v/>
      </c>
      <c r="AL11" s="10" t="str">
        <f t="shared" ca="1" si="6"/>
        <v/>
      </c>
      <c r="AM11" s="10" t="str">
        <f t="shared" ca="1" si="6"/>
        <v/>
      </c>
      <c r="AN11" s="10" t="str">
        <f t="shared" ref="AN11" ca="1" si="7">IF(AND($C11="Goal",AN$7&gt;=$F11,AN$7&lt;=$F11+$G11-1),2,IF(AND($C11="Milestone",AN$7&gt;=$F11,AN$7&lt;=$F11+$G11-1),1,""))</f>
        <v/>
      </c>
      <c r="AO11" s="10" t="str">
        <f t="shared" ref="AO11:BC11" ca="1" si="8">IF(AND($C11="Goal",AO$7&gt;=$F11,AO$7&lt;=$F11+$G11-1),2,IF(AND($C11="Milestone",AO$7&gt;=$F11,AO$7&lt;=$F11+$G11-1),1,""))</f>
        <v/>
      </c>
      <c r="AP11" s="10" t="str">
        <f t="shared" ca="1" si="8"/>
        <v/>
      </c>
      <c r="AQ11" s="10" t="str">
        <f t="shared" ca="1" si="8"/>
        <v/>
      </c>
      <c r="AR11" s="10" t="str">
        <f t="shared" ca="1" si="8"/>
        <v/>
      </c>
      <c r="AS11" s="10" t="str">
        <f t="shared" ca="1" si="8"/>
        <v/>
      </c>
      <c r="AT11" s="10" t="str">
        <f t="shared" ca="1" si="8"/>
        <v/>
      </c>
      <c r="AU11" s="10" t="str">
        <f t="shared" ca="1" si="8"/>
        <v/>
      </c>
      <c r="AV11" s="10" t="str">
        <f t="shared" ca="1" si="8"/>
        <v/>
      </c>
      <c r="AW11" s="10" t="str">
        <f t="shared" ca="1" si="8"/>
        <v/>
      </c>
      <c r="AX11" s="10" t="str">
        <f t="shared" ca="1" si="8"/>
        <v/>
      </c>
      <c r="AY11" s="10" t="str">
        <f t="shared" ca="1" si="8"/>
        <v/>
      </c>
      <c r="AZ11" s="10" t="str">
        <f t="shared" ca="1" si="8"/>
        <v/>
      </c>
      <c r="BA11" s="10" t="str">
        <f t="shared" ca="1" si="8"/>
        <v/>
      </c>
      <c r="BB11" s="10" t="str">
        <f t="shared" ca="1" si="8"/>
        <v/>
      </c>
      <c r="BC11" s="10" t="str">
        <f t="shared" ca="1" si="8"/>
        <v/>
      </c>
      <c r="BD11" s="10" t="str">
        <f t="shared" ref="BD11" ca="1" si="9">IF(AND($C11="Goal",BD$7&gt;=$F11,BD$7&lt;=$F11+$G11-1),2,IF(AND($C11="Milestone",BD$7&gt;=$F11,BD$7&lt;=$F11+$G11-1),1,""))</f>
        <v/>
      </c>
      <c r="BE11" s="10" t="str">
        <f t="shared" ref="BE11:BL14" ca="1" si="10">IF(AND($C11="Goal",BE$7&gt;=$F11,BE$7&lt;=$F11+$G11-1),2,IF(AND($C11="Milestone",BE$7&gt;=$F11,BE$7&lt;=$F11+$G11-1),1,""))</f>
        <v/>
      </c>
      <c r="BF11" s="10" t="str">
        <f t="shared" ca="1" si="10"/>
        <v/>
      </c>
      <c r="BG11" s="10" t="str">
        <f t="shared" ca="1" si="10"/>
        <v/>
      </c>
      <c r="BH11" s="10" t="str">
        <f t="shared" ca="1" si="10"/>
        <v/>
      </c>
      <c r="BI11" s="10" t="str">
        <f t="shared" ca="1" si="10"/>
        <v/>
      </c>
      <c r="BJ11" s="10" t="str">
        <f t="shared" ca="1" si="10"/>
        <v/>
      </c>
      <c r="BK11" s="10" t="str">
        <f t="shared" ca="1" si="10"/>
        <v/>
      </c>
      <c r="BL11" s="10" t="str">
        <f t="shared" ca="1" si="10"/>
        <v/>
      </c>
    </row>
    <row r="12" spans="1:65" s="1" customFormat="1" ht="40" customHeight="1" x14ac:dyDescent="0.2">
      <c r="A12" s="3"/>
      <c r="B12" s="17" t="s">
        <v>54</v>
      </c>
      <c r="C12" s="13" t="s">
        <v>5</v>
      </c>
      <c r="D12" s="13"/>
      <c r="E12" s="14">
        <v>0</v>
      </c>
      <c r="F12" s="15">
        <f>DATE(2025,2,19)</f>
        <v>45707</v>
      </c>
      <c r="G12" s="16">
        <v>20</v>
      </c>
      <c r="H12" s="13"/>
      <c r="I12" s="10" t="str">
        <f t="shared" ca="1" si="4"/>
        <v/>
      </c>
      <c r="J12" s="10" t="str">
        <f t="shared" ca="1" si="5"/>
        <v/>
      </c>
      <c r="K12" s="10" t="str">
        <f t="shared" ca="1" si="5"/>
        <v/>
      </c>
      <c r="L12" s="10" t="str">
        <f t="shared" ca="1" si="5"/>
        <v/>
      </c>
      <c r="M12" s="10" t="str">
        <f t="shared" ca="1" si="5"/>
        <v/>
      </c>
      <c r="N12" s="10" t="str">
        <f t="shared" ca="1" si="5"/>
        <v/>
      </c>
      <c r="O12" s="10" t="str">
        <f t="shared" ca="1" si="5"/>
        <v/>
      </c>
      <c r="P12" s="10" t="str">
        <f t="shared" ca="1" si="5"/>
        <v/>
      </c>
      <c r="Q12" s="10" t="str">
        <f t="shared" ca="1" si="5"/>
        <v/>
      </c>
      <c r="R12" s="10" t="str">
        <f t="shared" ca="1" si="5"/>
        <v/>
      </c>
      <c r="S12" s="10" t="str">
        <f t="shared" ca="1" si="5"/>
        <v/>
      </c>
      <c r="T12" s="10" t="str">
        <f t="shared" ca="1" si="5"/>
        <v/>
      </c>
      <c r="U12" s="10" t="str">
        <f t="shared" ca="1" si="5"/>
        <v/>
      </c>
      <c r="V12" s="10" t="str">
        <f t="shared" ca="1" si="5"/>
        <v/>
      </c>
      <c r="W12" s="10" t="str">
        <f t="shared" ca="1" si="5"/>
        <v/>
      </c>
      <c r="X12" s="10" t="str">
        <f t="shared" ca="1" si="5"/>
        <v/>
      </c>
      <c r="Y12" s="10" t="str">
        <f t="shared" ref="Y12:AN16" ca="1" si="11">IF(AND($C12="Goal",Y$7&gt;=$F12,Y$7&lt;=$F12+$G12-1),2,IF(AND($C12="Milestone",Y$7&gt;=$F12,Y$7&lt;=$F12+$G12-1),1,""))</f>
        <v/>
      </c>
      <c r="Z12" s="10" t="str">
        <f t="shared" ca="1" si="11"/>
        <v/>
      </c>
      <c r="AA12" s="10" t="str">
        <f t="shared" ca="1" si="11"/>
        <v/>
      </c>
      <c r="AB12" s="10" t="str">
        <f t="shared" ca="1" si="11"/>
        <v/>
      </c>
      <c r="AC12" s="10" t="str">
        <f t="shared" ca="1" si="11"/>
        <v/>
      </c>
      <c r="AD12" s="10" t="str">
        <f t="shared" ca="1" si="11"/>
        <v/>
      </c>
      <c r="AE12" s="10" t="str">
        <f t="shared" ca="1" si="11"/>
        <v/>
      </c>
      <c r="AF12" s="10" t="str">
        <f t="shared" ca="1" si="11"/>
        <v/>
      </c>
      <c r="AG12" s="10" t="str">
        <f t="shared" ca="1" si="11"/>
        <v/>
      </c>
      <c r="AH12" s="10" t="str">
        <f t="shared" ca="1" si="11"/>
        <v/>
      </c>
      <c r="AI12" s="10" t="str">
        <f t="shared" ca="1" si="11"/>
        <v/>
      </c>
      <c r="AJ12" s="10" t="str">
        <f t="shared" ca="1" si="11"/>
        <v/>
      </c>
      <c r="AK12" s="10" t="str">
        <f t="shared" ca="1" si="11"/>
        <v/>
      </c>
      <c r="AL12" s="10" t="str">
        <f t="shared" ca="1" si="11"/>
        <v/>
      </c>
      <c r="AM12" s="10" t="str">
        <f t="shared" ca="1" si="11"/>
        <v/>
      </c>
      <c r="AN12" s="10" t="str">
        <f t="shared" ca="1" si="11"/>
        <v/>
      </c>
      <c r="AO12" s="10" t="str">
        <f t="shared" ref="AO12:BD16" ca="1" si="12">IF(AND($C12="Goal",AO$7&gt;=$F12,AO$7&lt;=$F12+$G12-1),2,IF(AND($C12="Milestone",AO$7&gt;=$F12,AO$7&lt;=$F12+$G12-1),1,""))</f>
        <v/>
      </c>
      <c r="AP12" s="10" t="str">
        <f t="shared" ca="1" si="12"/>
        <v/>
      </c>
      <c r="AQ12" s="10" t="str">
        <f t="shared" ca="1" si="12"/>
        <v/>
      </c>
      <c r="AR12" s="10" t="str">
        <f t="shared" ca="1" si="12"/>
        <v/>
      </c>
      <c r="AS12" s="10" t="str">
        <f t="shared" ca="1" si="12"/>
        <v/>
      </c>
      <c r="AT12" s="10" t="str">
        <f t="shared" ca="1" si="12"/>
        <v/>
      </c>
      <c r="AU12" s="10" t="str">
        <f t="shared" ca="1" si="12"/>
        <v/>
      </c>
      <c r="AV12" s="10" t="str">
        <f t="shared" ca="1" si="12"/>
        <v/>
      </c>
      <c r="AW12" s="10" t="str">
        <f t="shared" ca="1" si="12"/>
        <v/>
      </c>
      <c r="AX12" s="10" t="str">
        <f t="shared" ca="1" si="12"/>
        <v/>
      </c>
      <c r="AY12" s="10" t="str">
        <f t="shared" ca="1" si="12"/>
        <v/>
      </c>
      <c r="AZ12" s="10" t="str">
        <f t="shared" ca="1" si="12"/>
        <v/>
      </c>
      <c r="BA12" s="10" t="str">
        <f t="shared" ca="1" si="12"/>
        <v/>
      </c>
      <c r="BB12" s="10" t="str">
        <f t="shared" ca="1" si="12"/>
        <v/>
      </c>
      <c r="BC12" s="10" t="str">
        <f t="shared" ca="1" si="12"/>
        <v/>
      </c>
      <c r="BD12" s="10" t="str">
        <f t="shared" ca="1" si="12"/>
        <v/>
      </c>
      <c r="BE12" s="10" t="str">
        <f t="shared" ca="1" si="10"/>
        <v/>
      </c>
      <c r="BF12" s="10" t="str">
        <f t="shared" ca="1" si="10"/>
        <v/>
      </c>
      <c r="BG12" s="10" t="str">
        <f t="shared" ca="1" si="10"/>
        <v/>
      </c>
      <c r="BH12" s="10" t="str">
        <f t="shared" ca="1" si="10"/>
        <v/>
      </c>
      <c r="BI12" s="10" t="str">
        <f t="shared" ca="1" si="10"/>
        <v/>
      </c>
      <c r="BJ12" s="10" t="str">
        <f t="shared" ca="1" si="10"/>
        <v/>
      </c>
      <c r="BK12" s="10" t="str">
        <f t="shared" ca="1" si="10"/>
        <v/>
      </c>
      <c r="BL12" s="10" t="str">
        <f t="shared" ca="1" si="10"/>
        <v/>
      </c>
    </row>
    <row r="13" spans="1:65" s="1" customFormat="1" ht="40" customHeight="1" x14ac:dyDescent="0.2">
      <c r="A13" s="3"/>
      <c r="B13" s="17" t="s">
        <v>55</v>
      </c>
      <c r="C13" s="13" t="s">
        <v>6</v>
      </c>
      <c r="D13" s="13"/>
      <c r="E13" s="14">
        <v>0</v>
      </c>
      <c r="F13" s="15">
        <f>F12+1</f>
        <v>45708</v>
      </c>
      <c r="G13" s="16">
        <v>17</v>
      </c>
      <c r="H13" s="13"/>
      <c r="I13" s="10" t="str">
        <f t="shared" ca="1" si="4"/>
        <v/>
      </c>
      <c r="J13" s="10" t="str">
        <f t="shared" ca="1" si="5"/>
        <v/>
      </c>
      <c r="K13" s="10" t="str">
        <f t="shared" ca="1" si="5"/>
        <v/>
      </c>
      <c r="L13" s="10" t="str">
        <f t="shared" ca="1" si="5"/>
        <v/>
      </c>
      <c r="M13" s="10" t="str">
        <f t="shared" ca="1" si="5"/>
        <v/>
      </c>
      <c r="N13" s="10" t="str">
        <f t="shared" ca="1" si="5"/>
        <v/>
      </c>
      <c r="O13" s="10" t="str">
        <f t="shared" ca="1" si="5"/>
        <v/>
      </c>
      <c r="P13" s="10" t="str">
        <f t="shared" ca="1" si="5"/>
        <v/>
      </c>
      <c r="Q13" s="10" t="str">
        <f t="shared" ca="1" si="5"/>
        <v/>
      </c>
      <c r="R13" s="10" t="str">
        <f t="shared" ca="1" si="5"/>
        <v/>
      </c>
      <c r="S13" s="10" t="str">
        <f t="shared" ca="1" si="5"/>
        <v/>
      </c>
      <c r="T13" s="10" t="str">
        <f t="shared" ca="1" si="5"/>
        <v/>
      </c>
      <c r="U13" s="10" t="str">
        <f t="shared" ca="1" si="5"/>
        <v/>
      </c>
      <c r="V13" s="10" t="str">
        <f t="shared" ca="1" si="5"/>
        <v/>
      </c>
      <c r="W13" s="10" t="str">
        <f t="shared" ca="1" si="5"/>
        <v/>
      </c>
      <c r="X13" s="10" t="str">
        <f t="shared" ca="1" si="5"/>
        <v/>
      </c>
      <c r="Y13" s="10" t="str">
        <f t="shared" ca="1" si="11"/>
        <v/>
      </c>
      <c r="Z13" s="10" t="str">
        <f t="shared" ca="1" si="11"/>
        <v/>
      </c>
      <c r="AA13" s="10" t="str">
        <f t="shared" ca="1" si="11"/>
        <v/>
      </c>
      <c r="AB13" s="10" t="str">
        <f t="shared" ca="1" si="11"/>
        <v/>
      </c>
      <c r="AC13" s="10" t="str">
        <f t="shared" ca="1" si="11"/>
        <v/>
      </c>
      <c r="AD13" s="10" t="str">
        <f t="shared" ca="1" si="11"/>
        <v/>
      </c>
      <c r="AE13" s="10" t="str">
        <f t="shared" ca="1" si="11"/>
        <v/>
      </c>
      <c r="AF13" s="10" t="str">
        <f t="shared" ca="1" si="11"/>
        <v/>
      </c>
      <c r="AG13" s="10" t="str">
        <f t="shared" ca="1" si="11"/>
        <v/>
      </c>
      <c r="AH13" s="10" t="str">
        <f t="shared" ca="1" si="11"/>
        <v/>
      </c>
      <c r="AI13" s="10" t="str">
        <f t="shared" ca="1" si="11"/>
        <v/>
      </c>
      <c r="AJ13" s="10" t="str">
        <f t="shared" ca="1" si="11"/>
        <v/>
      </c>
      <c r="AK13" s="10" t="str">
        <f t="shared" ca="1" si="11"/>
        <v/>
      </c>
      <c r="AL13" s="10" t="str">
        <f t="shared" ca="1" si="11"/>
        <v/>
      </c>
      <c r="AM13" s="10" t="str">
        <f t="shared" ca="1" si="11"/>
        <v/>
      </c>
      <c r="AN13" s="10" t="str">
        <f t="shared" ca="1" si="11"/>
        <v/>
      </c>
      <c r="AO13" s="10" t="str">
        <f t="shared" ca="1" si="12"/>
        <v/>
      </c>
      <c r="AP13" s="10" t="str">
        <f t="shared" ca="1" si="12"/>
        <v/>
      </c>
      <c r="AQ13" s="10" t="str">
        <f t="shared" ca="1" si="12"/>
        <v/>
      </c>
      <c r="AR13" s="10" t="str">
        <f t="shared" ca="1" si="12"/>
        <v/>
      </c>
      <c r="AS13" s="10" t="str">
        <f t="shared" ca="1" si="12"/>
        <v/>
      </c>
      <c r="AT13" s="10" t="str">
        <f t="shared" ca="1" si="12"/>
        <v/>
      </c>
      <c r="AU13" s="10" t="str">
        <f t="shared" ca="1" si="12"/>
        <v/>
      </c>
      <c r="AV13" s="10" t="str">
        <f t="shared" ca="1" si="12"/>
        <v/>
      </c>
      <c r="AW13" s="10" t="str">
        <f t="shared" ca="1" si="12"/>
        <v/>
      </c>
      <c r="AX13" s="10" t="str">
        <f t="shared" ca="1" si="12"/>
        <v/>
      </c>
      <c r="AY13" s="10" t="str">
        <f t="shared" ca="1" si="12"/>
        <v/>
      </c>
      <c r="AZ13" s="10" t="str">
        <f t="shared" ca="1" si="12"/>
        <v/>
      </c>
      <c r="BA13" s="10" t="str">
        <f t="shared" ca="1" si="12"/>
        <v/>
      </c>
      <c r="BB13" s="10" t="str">
        <f t="shared" ca="1" si="12"/>
        <v/>
      </c>
      <c r="BC13" s="10" t="str">
        <f t="shared" ca="1" si="12"/>
        <v/>
      </c>
      <c r="BD13" s="10" t="str">
        <f t="shared" ca="1" si="12"/>
        <v/>
      </c>
      <c r="BE13" s="10" t="str">
        <f t="shared" ca="1" si="10"/>
        <v/>
      </c>
      <c r="BF13" s="10" t="str">
        <f t="shared" ca="1" si="10"/>
        <v/>
      </c>
      <c r="BG13" s="10" t="str">
        <f t="shared" ca="1" si="10"/>
        <v/>
      </c>
      <c r="BH13" s="10" t="str">
        <f t="shared" ca="1" si="10"/>
        <v/>
      </c>
      <c r="BI13" s="10" t="str">
        <f t="shared" ca="1" si="10"/>
        <v/>
      </c>
      <c r="BJ13" s="10" t="str">
        <f t="shared" ca="1" si="10"/>
        <v/>
      </c>
      <c r="BK13" s="10" t="str">
        <f t="shared" ca="1" si="10"/>
        <v/>
      </c>
      <c r="BL13" s="10" t="str">
        <f t="shared" ca="1" si="10"/>
        <v/>
      </c>
    </row>
    <row r="14" spans="1:65" s="1" customFormat="1" ht="40" customHeight="1" x14ac:dyDescent="0.2">
      <c r="A14" s="3"/>
      <c r="B14" s="17" t="s">
        <v>56</v>
      </c>
      <c r="C14" s="13" t="s">
        <v>6</v>
      </c>
      <c r="D14" s="13"/>
      <c r="E14" s="14">
        <v>0</v>
      </c>
      <c r="F14" s="15">
        <f>F12+1</f>
        <v>45708</v>
      </c>
      <c r="G14" s="16">
        <v>17</v>
      </c>
      <c r="H14" s="13"/>
      <c r="I14" s="10" t="str">
        <f t="shared" ca="1" si="4"/>
        <v/>
      </c>
      <c r="J14" s="10" t="str">
        <f t="shared" ca="1" si="5"/>
        <v/>
      </c>
      <c r="K14" s="10" t="str">
        <f t="shared" ca="1" si="5"/>
        <v/>
      </c>
      <c r="L14" s="10" t="str">
        <f t="shared" ca="1" si="5"/>
        <v/>
      </c>
      <c r="M14" s="10" t="str">
        <f t="shared" ca="1" si="5"/>
        <v/>
      </c>
      <c r="N14" s="10" t="str">
        <f t="shared" ca="1" si="5"/>
        <v/>
      </c>
      <c r="O14" s="10" t="str">
        <f t="shared" ca="1" si="5"/>
        <v/>
      </c>
      <c r="P14" s="10" t="str">
        <f t="shared" ca="1" si="5"/>
        <v/>
      </c>
      <c r="Q14" s="10" t="str">
        <f t="shared" ca="1" si="5"/>
        <v/>
      </c>
      <c r="R14" s="10" t="str">
        <f t="shared" ca="1" si="5"/>
        <v/>
      </c>
      <c r="S14" s="10" t="str">
        <f t="shared" ca="1" si="5"/>
        <v/>
      </c>
      <c r="T14" s="10" t="str">
        <f t="shared" ca="1" si="5"/>
        <v/>
      </c>
      <c r="U14" s="10" t="str">
        <f t="shared" ca="1" si="5"/>
        <v/>
      </c>
      <c r="V14" s="10" t="str">
        <f t="shared" ca="1" si="5"/>
        <v/>
      </c>
      <c r="W14" s="10" t="str">
        <f t="shared" ca="1" si="5"/>
        <v/>
      </c>
      <c r="X14" s="10" t="str">
        <f t="shared" ca="1" si="5"/>
        <v/>
      </c>
      <c r="Y14" s="10" t="str">
        <f t="shared" ca="1" si="11"/>
        <v/>
      </c>
      <c r="Z14" s="10" t="str">
        <f t="shared" ca="1" si="11"/>
        <v/>
      </c>
      <c r="AA14" s="10" t="str">
        <f t="shared" ca="1" si="11"/>
        <v/>
      </c>
      <c r="AB14" s="10" t="str">
        <f t="shared" ca="1" si="11"/>
        <v/>
      </c>
      <c r="AC14" s="10" t="str">
        <f t="shared" ca="1" si="11"/>
        <v/>
      </c>
      <c r="AD14" s="10" t="str">
        <f t="shared" ca="1" si="11"/>
        <v/>
      </c>
      <c r="AE14" s="10" t="str">
        <f t="shared" ca="1" si="11"/>
        <v/>
      </c>
      <c r="AF14" s="10" t="str">
        <f t="shared" ca="1" si="11"/>
        <v/>
      </c>
      <c r="AG14" s="10" t="str">
        <f t="shared" ca="1" si="11"/>
        <v/>
      </c>
      <c r="AH14" s="10" t="str">
        <f t="shared" ca="1" si="11"/>
        <v/>
      </c>
      <c r="AI14" s="10" t="str">
        <f t="shared" ca="1" si="11"/>
        <v/>
      </c>
      <c r="AJ14" s="10" t="str">
        <f t="shared" ca="1" si="11"/>
        <v/>
      </c>
      <c r="AK14" s="10" t="str">
        <f t="shared" ca="1" si="11"/>
        <v/>
      </c>
      <c r="AL14" s="10" t="str">
        <f t="shared" ca="1" si="11"/>
        <v/>
      </c>
      <c r="AM14" s="10" t="str">
        <f t="shared" ca="1" si="11"/>
        <v/>
      </c>
      <c r="AN14" s="10" t="str">
        <f t="shared" ca="1" si="11"/>
        <v/>
      </c>
      <c r="AO14" s="10" t="str">
        <f t="shared" ca="1" si="12"/>
        <v/>
      </c>
      <c r="AP14" s="10" t="str">
        <f t="shared" ca="1" si="12"/>
        <v/>
      </c>
      <c r="AQ14" s="10" t="str">
        <f t="shared" ca="1" si="12"/>
        <v/>
      </c>
      <c r="AR14" s="10" t="str">
        <f t="shared" ca="1" si="12"/>
        <v/>
      </c>
      <c r="AS14" s="10" t="str">
        <f t="shared" ca="1" si="12"/>
        <v/>
      </c>
      <c r="AT14" s="10" t="str">
        <f t="shared" ca="1" si="12"/>
        <v/>
      </c>
      <c r="AU14" s="10" t="str">
        <f t="shared" ca="1" si="12"/>
        <v/>
      </c>
      <c r="AV14" s="10" t="str">
        <f t="shared" ca="1" si="12"/>
        <v/>
      </c>
      <c r="AW14" s="10" t="str">
        <f t="shared" ca="1" si="12"/>
        <v/>
      </c>
      <c r="AX14" s="10" t="str">
        <f t="shared" ca="1" si="12"/>
        <v/>
      </c>
      <c r="AY14" s="10" t="str">
        <f t="shared" ca="1" si="12"/>
        <v/>
      </c>
      <c r="AZ14" s="10" t="str">
        <f t="shared" ca="1" si="12"/>
        <v/>
      </c>
      <c r="BA14" s="10" t="str">
        <f t="shared" ca="1" si="12"/>
        <v/>
      </c>
      <c r="BB14" s="10" t="str">
        <f t="shared" ca="1" si="12"/>
        <v/>
      </c>
      <c r="BC14" s="10" t="str">
        <f t="shared" ca="1" si="12"/>
        <v/>
      </c>
      <c r="BD14" s="10" t="str">
        <f t="shared" ca="1" si="12"/>
        <v/>
      </c>
      <c r="BE14" s="10" t="str">
        <f t="shared" ca="1" si="10"/>
        <v/>
      </c>
      <c r="BF14" s="10" t="str">
        <f t="shared" ca="1" si="10"/>
        <v/>
      </c>
      <c r="BG14" s="10" t="str">
        <f t="shared" ca="1" si="10"/>
        <v/>
      </c>
      <c r="BH14" s="10" t="str">
        <f t="shared" ca="1" si="10"/>
        <v/>
      </c>
      <c r="BI14" s="10" t="str">
        <f t="shared" ca="1" si="10"/>
        <v/>
      </c>
      <c r="BJ14" s="10" t="str">
        <f t="shared" ca="1" si="10"/>
        <v/>
      </c>
      <c r="BK14" s="10" t="str">
        <f t="shared" ca="1" si="10"/>
        <v/>
      </c>
      <c r="BL14" s="10" t="str">
        <f t="shared" ca="1" si="10"/>
        <v/>
      </c>
    </row>
    <row r="15" spans="1:65" s="1" customFormat="1" ht="40" customHeight="1" x14ac:dyDescent="0.2">
      <c r="A15" s="3"/>
      <c r="B15" s="17" t="s">
        <v>57</v>
      </c>
      <c r="C15" s="13" t="s">
        <v>6</v>
      </c>
      <c r="D15" s="13"/>
      <c r="E15" s="14">
        <v>0</v>
      </c>
      <c r="F15" s="15">
        <f>F12+1</f>
        <v>45708</v>
      </c>
      <c r="G15" s="16">
        <v>17</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11"/>
        <v/>
      </c>
      <c r="Z15" s="10" t="str">
        <f t="shared" ca="1" si="11"/>
        <v/>
      </c>
      <c r="AA15" s="10" t="str">
        <f t="shared" ca="1" si="11"/>
        <v/>
      </c>
      <c r="AB15" s="10" t="str">
        <f t="shared" ca="1" si="11"/>
        <v/>
      </c>
      <c r="AC15" s="10" t="str">
        <f t="shared" ca="1" si="11"/>
        <v/>
      </c>
      <c r="AD15" s="10" t="str">
        <f t="shared" ca="1" si="11"/>
        <v/>
      </c>
      <c r="AE15" s="10" t="str">
        <f t="shared" ca="1" si="11"/>
        <v/>
      </c>
      <c r="AF15" s="10" t="str">
        <f t="shared" ca="1" si="11"/>
        <v/>
      </c>
      <c r="AG15" s="10" t="str">
        <f t="shared" ca="1" si="11"/>
        <v/>
      </c>
      <c r="AH15" s="10" t="str">
        <f t="shared" ca="1" si="11"/>
        <v/>
      </c>
      <c r="AI15" s="10" t="str">
        <f t="shared" ca="1" si="11"/>
        <v/>
      </c>
      <c r="AJ15" s="10" t="str">
        <f t="shared" ca="1" si="11"/>
        <v/>
      </c>
      <c r="AK15" s="10" t="str">
        <f t="shared" ca="1" si="11"/>
        <v/>
      </c>
      <c r="AL15" s="10" t="str">
        <f t="shared" ca="1" si="11"/>
        <v/>
      </c>
      <c r="AM15" s="10" t="str">
        <f t="shared" ca="1" si="11"/>
        <v/>
      </c>
      <c r="AN15" s="10" t="str">
        <f t="shared" ca="1" si="11"/>
        <v/>
      </c>
      <c r="AO15" s="10" t="str">
        <f t="shared" ca="1" si="12"/>
        <v/>
      </c>
      <c r="AP15" s="10" t="str">
        <f t="shared" ca="1" si="12"/>
        <v/>
      </c>
      <c r="AQ15" s="10" t="str">
        <f t="shared" ca="1" si="12"/>
        <v/>
      </c>
      <c r="AR15" s="10" t="str">
        <f t="shared" ca="1" si="12"/>
        <v/>
      </c>
      <c r="AS15" s="10" t="str">
        <f t="shared" ca="1" si="12"/>
        <v/>
      </c>
      <c r="AT15" s="10" t="str">
        <f t="shared" ca="1" si="12"/>
        <v/>
      </c>
      <c r="AU15" s="10" t="str">
        <f t="shared" ca="1" si="12"/>
        <v/>
      </c>
      <c r="AV15" s="10" t="str">
        <f t="shared" ca="1" si="12"/>
        <v/>
      </c>
      <c r="AW15" s="10" t="str">
        <f t="shared" ca="1" si="12"/>
        <v/>
      </c>
      <c r="AX15" s="10" t="str">
        <f t="shared" ca="1" si="12"/>
        <v/>
      </c>
      <c r="AY15" s="10" t="str">
        <f t="shared" ca="1" si="12"/>
        <v/>
      </c>
      <c r="AZ15" s="10" t="str">
        <f t="shared" ca="1" si="12"/>
        <v/>
      </c>
      <c r="BA15" s="10" t="str">
        <f t="shared" ca="1" si="12"/>
        <v/>
      </c>
      <c r="BB15" s="10" t="str">
        <f t="shared" ca="1" si="12"/>
        <v/>
      </c>
      <c r="BC15" s="10" t="str">
        <f t="shared" ca="1" si="12"/>
        <v/>
      </c>
      <c r="BD15" s="10" t="str">
        <f t="shared" ca="1" si="12"/>
        <v/>
      </c>
      <c r="BE15" s="10" t="str">
        <f t="shared" ref="BD15:BL16" ca="1" si="13">IF(AND($C15="Goal",BE$7&gt;=$F15,BE$7&lt;=$F15+$G15-1),2,IF(AND($C15="Milestone",BE$7&gt;=$F15,BE$7&lt;=$F15+$G15-1),1,""))</f>
        <v/>
      </c>
      <c r="BF15" s="10" t="str">
        <f t="shared" ca="1" si="13"/>
        <v/>
      </c>
      <c r="BG15" s="10" t="str">
        <f t="shared" ca="1" si="13"/>
        <v/>
      </c>
      <c r="BH15" s="10" t="str">
        <f t="shared" ca="1" si="13"/>
        <v/>
      </c>
      <c r="BI15" s="10" t="str">
        <f t="shared" ca="1" si="13"/>
        <v/>
      </c>
      <c r="BJ15" s="10" t="str">
        <f t="shared" ca="1" si="13"/>
        <v/>
      </c>
      <c r="BK15" s="10" t="str">
        <f t="shared" ca="1" si="13"/>
        <v/>
      </c>
      <c r="BL15" s="10" t="str">
        <f t="shared" ca="1" si="13"/>
        <v/>
      </c>
    </row>
    <row r="16" spans="1:65" s="1" customFormat="1" ht="40" customHeight="1" x14ac:dyDescent="0.2">
      <c r="A16" s="3"/>
      <c r="B16" s="17" t="s">
        <v>58</v>
      </c>
      <c r="C16" s="13" t="s">
        <v>6</v>
      </c>
      <c r="D16" s="13"/>
      <c r="E16" s="14">
        <v>0</v>
      </c>
      <c r="F16" s="15">
        <f>F12+1</f>
        <v>45708</v>
      </c>
      <c r="G16" s="16">
        <v>17</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t="str">
        <f t="shared" ca="1" si="11"/>
        <v/>
      </c>
      <c r="Z16" s="10" t="str">
        <f t="shared" ca="1" si="11"/>
        <v/>
      </c>
      <c r="AA16" s="10" t="str">
        <f t="shared" ca="1" si="11"/>
        <v/>
      </c>
      <c r="AB16" s="10" t="str">
        <f t="shared" ca="1" si="11"/>
        <v/>
      </c>
      <c r="AC16" s="10" t="str">
        <f t="shared" ca="1" si="11"/>
        <v/>
      </c>
      <c r="AD16" s="10" t="str">
        <f t="shared" ca="1" si="11"/>
        <v/>
      </c>
      <c r="AE16" s="10" t="str">
        <f t="shared" ca="1" si="11"/>
        <v/>
      </c>
      <c r="AF16" s="10" t="str">
        <f t="shared" ca="1" si="11"/>
        <v/>
      </c>
      <c r="AG16" s="10" t="str">
        <f t="shared" ca="1" si="11"/>
        <v/>
      </c>
      <c r="AH16" s="10" t="str">
        <f t="shared" ca="1" si="11"/>
        <v/>
      </c>
      <c r="AI16" s="10" t="str">
        <f t="shared" ca="1" si="11"/>
        <v/>
      </c>
      <c r="AJ16" s="10" t="str">
        <f t="shared" ca="1" si="11"/>
        <v/>
      </c>
      <c r="AK16" s="10" t="str">
        <f t="shared" ca="1" si="11"/>
        <v/>
      </c>
      <c r="AL16" s="10" t="str">
        <f t="shared" ca="1" si="11"/>
        <v/>
      </c>
      <c r="AM16" s="10" t="str">
        <f t="shared" ca="1" si="11"/>
        <v/>
      </c>
      <c r="AN16" s="10" t="str">
        <f t="shared" ca="1" si="11"/>
        <v/>
      </c>
      <c r="AO16" s="10" t="str">
        <f t="shared" ca="1" si="12"/>
        <v/>
      </c>
      <c r="AP16" s="10" t="str">
        <f t="shared" ca="1" si="12"/>
        <v/>
      </c>
      <c r="AQ16" s="10" t="str">
        <f t="shared" ca="1" si="12"/>
        <v/>
      </c>
      <c r="AR16" s="10" t="str">
        <f t="shared" ca="1" si="12"/>
        <v/>
      </c>
      <c r="AS16" s="10" t="str">
        <f t="shared" ca="1" si="12"/>
        <v/>
      </c>
      <c r="AT16" s="10" t="str">
        <f t="shared" ca="1" si="12"/>
        <v/>
      </c>
      <c r="AU16" s="10" t="str">
        <f t="shared" ca="1" si="12"/>
        <v/>
      </c>
      <c r="AV16" s="10" t="str">
        <f t="shared" ca="1" si="12"/>
        <v/>
      </c>
      <c r="AW16" s="10" t="str">
        <f t="shared" ca="1" si="12"/>
        <v/>
      </c>
      <c r="AX16" s="10" t="str">
        <f t="shared" ca="1" si="12"/>
        <v/>
      </c>
      <c r="AY16" s="10" t="str">
        <f t="shared" ca="1" si="12"/>
        <v/>
      </c>
      <c r="AZ16" s="10" t="str">
        <f t="shared" ca="1" si="12"/>
        <v/>
      </c>
      <c r="BA16" s="10" t="str">
        <f t="shared" ca="1" si="12"/>
        <v/>
      </c>
      <c r="BB16" s="10" t="str">
        <f t="shared" ca="1" si="12"/>
        <v/>
      </c>
      <c r="BC16" s="10" t="str">
        <f t="shared" ca="1" si="12"/>
        <v/>
      </c>
      <c r="BD16" s="10" t="str">
        <f t="shared" ca="1" si="13"/>
        <v/>
      </c>
      <c r="BE16" s="10" t="str">
        <f t="shared" ca="1" si="13"/>
        <v/>
      </c>
      <c r="BF16" s="10" t="str">
        <f t="shared" ca="1" si="13"/>
        <v/>
      </c>
      <c r="BG16" s="10" t="str">
        <f t="shared" ca="1" si="13"/>
        <v/>
      </c>
      <c r="BH16" s="10" t="str">
        <f t="shared" ca="1" si="13"/>
        <v/>
      </c>
      <c r="BI16" s="10" t="str">
        <f t="shared" ca="1" si="13"/>
        <v/>
      </c>
      <c r="BJ16" s="10" t="str">
        <f t="shared" ca="1" si="13"/>
        <v/>
      </c>
      <c r="BK16" s="10" t="str">
        <f t="shared" ca="1" si="13"/>
        <v/>
      </c>
      <c r="BL16" s="10" t="str">
        <f t="shared" ca="1" si="13"/>
        <v/>
      </c>
    </row>
    <row r="17" spans="1:64" s="1" customFormat="1" ht="40" customHeight="1" x14ac:dyDescent="0.2">
      <c r="A17" s="3"/>
      <c r="B17" s="17" t="s">
        <v>59</v>
      </c>
      <c r="C17" s="13" t="s">
        <v>6</v>
      </c>
      <c r="D17" s="13"/>
      <c r="E17" s="14">
        <v>0</v>
      </c>
      <c r="F17" s="15">
        <f>F12+1</f>
        <v>45708</v>
      </c>
      <c r="G17" s="16">
        <v>17</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17" t="s">
        <v>60</v>
      </c>
      <c r="C18" s="13" t="s">
        <v>6</v>
      </c>
      <c r="D18" s="13"/>
      <c r="E18" s="14">
        <v>0</v>
      </c>
      <c r="F18" s="15">
        <f>F12+1</f>
        <v>45708</v>
      </c>
      <c r="G18" s="16">
        <v>17</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t="s">
        <v>45</v>
      </c>
      <c r="B19" s="17" t="s">
        <v>62</v>
      </c>
      <c r="C19" s="13" t="s">
        <v>5</v>
      </c>
      <c r="D19" s="13"/>
      <c r="E19" s="14">
        <v>0</v>
      </c>
      <c r="F19" s="15">
        <f>F12+16</f>
        <v>45723</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17" t="s">
        <v>61</v>
      </c>
      <c r="C20" s="13" t="s">
        <v>5</v>
      </c>
      <c r="D20" s="13"/>
      <c r="E20" s="14">
        <v>0</v>
      </c>
      <c r="F20" s="15">
        <f>F12+16</f>
        <v>45723</v>
      </c>
      <c r="G20" s="16">
        <v>2</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17" t="s">
        <v>53</v>
      </c>
      <c r="C21" s="13" t="s">
        <v>5</v>
      </c>
      <c r="D21" s="13"/>
      <c r="E21" s="14">
        <v>0</v>
      </c>
      <c r="F21" s="15">
        <f>F12+16</f>
        <v>45723</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s="1" customFormat="1" ht="40" customHeight="1" x14ac:dyDescent="0.2">
      <c r="A22" s="3"/>
      <c r="B22" s="17" t="s">
        <v>63</v>
      </c>
      <c r="C22" s="13" t="s">
        <v>1</v>
      </c>
      <c r="D22" s="13"/>
      <c r="E22" s="14">
        <v>0</v>
      </c>
      <c r="F22" s="15">
        <f>F12+17</f>
        <v>45724</v>
      </c>
      <c r="G22" s="16">
        <v>1</v>
      </c>
      <c r="H22" s="13"/>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s="1" customFormat="1" ht="40" customHeight="1" x14ac:dyDescent="0.2">
      <c r="A23" s="3"/>
      <c r="B23" s="17" t="s">
        <v>51</v>
      </c>
      <c r="C23" s="13" t="s">
        <v>25</v>
      </c>
      <c r="D23" s="13"/>
      <c r="E23" s="14">
        <v>0</v>
      </c>
      <c r="F23" s="15">
        <f>F12+18</f>
        <v>45725</v>
      </c>
      <c r="G23" s="16">
        <v>2</v>
      </c>
      <c r="H23" s="13"/>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s="1" customFormat="1" ht="40" customHeight="1" x14ac:dyDescent="0.2">
      <c r="A24" s="3"/>
      <c r="B24" s="17" t="s">
        <v>65</v>
      </c>
      <c r="C24" s="13" t="s">
        <v>2</v>
      </c>
      <c r="D24" s="13"/>
      <c r="E24" s="14">
        <v>0</v>
      </c>
      <c r="F24" s="15">
        <f>F12+20</f>
        <v>45727</v>
      </c>
      <c r="G24" s="16">
        <v>1</v>
      </c>
      <c r="H24" s="13"/>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s="1" customFormat="1" ht="40" customHeight="1" x14ac:dyDescent="0.2">
      <c r="A25" s="3"/>
      <c r="B25" s="17" t="s">
        <v>87</v>
      </c>
      <c r="C25" s="13" t="s">
        <v>2</v>
      </c>
      <c r="D25" s="13"/>
      <c r="E25" s="14">
        <v>0</v>
      </c>
      <c r="F25" s="15">
        <f>F12+20</f>
        <v>45727</v>
      </c>
      <c r="G25" s="16">
        <v>1</v>
      </c>
      <c r="H25" s="13"/>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row>
    <row r="26" spans="1:64" ht="30" customHeight="1" x14ac:dyDescent="0.2">
      <c r="D26" s="68"/>
    </row>
    <row r="27" spans="1:64" ht="30" customHeight="1" x14ac:dyDescent="0.2">
      <c r="D27" s="68"/>
    </row>
    <row r="28" spans="1:64" ht="30" customHeight="1" x14ac:dyDescent="0.2">
      <c r="D28" s="68"/>
    </row>
    <row r="29" spans="1:64" ht="30" customHeight="1" x14ac:dyDescent="0.2">
      <c r="D29" s="68"/>
    </row>
    <row r="30" spans="1:64" ht="30" customHeight="1" x14ac:dyDescent="0.2">
      <c r="D30" s="68"/>
    </row>
    <row r="31" spans="1:64" ht="30" customHeight="1" x14ac:dyDescent="0.2">
      <c r="D31" s="68"/>
    </row>
    <row r="32" spans="1:64" ht="30" customHeight="1" x14ac:dyDescent="0.2">
      <c r="D32" s="68"/>
    </row>
    <row r="33" spans="4:4" ht="30" customHeight="1" x14ac:dyDescent="0.2">
      <c r="D33" s="68"/>
    </row>
  </sheetData>
  <mergeCells count="8">
    <mergeCell ref="X4:AA4"/>
    <mergeCell ref="AC4:AF4"/>
    <mergeCell ref="B2:H2"/>
    <mergeCell ref="I2:N2"/>
    <mergeCell ref="O2:T2"/>
    <mergeCell ref="I4:L4"/>
    <mergeCell ref="N4:Q4"/>
    <mergeCell ref="S4:V4"/>
  </mergeCells>
  <conditionalFormatting sqref="E9:E25">
    <cfRule type="dataBar" priority="26">
      <dataBar>
        <cfvo type="num" val="0"/>
        <cfvo type="num" val="1"/>
        <color theme="9" tint="0.59999389629810485"/>
      </dataBar>
      <extLst>
        <ext xmlns:x14="http://schemas.microsoft.com/office/spreadsheetml/2009/9/main" uri="{B025F937-C7B1-47D3-B67F-A62EFF666E3E}">
          <x14:id>{A230B4B2-8EA1-5E4F-AD9B-301477B58773}</x14:id>
        </ext>
      </extLst>
    </cfRule>
  </conditionalFormatting>
  <conditionalFormatting sqref="I6:AM6">
    <cfRule type="expression" dxfId="73" priority="25">
      <formula>I$7&lt;=EOMONTH($I$7,0)</formula>
    </cfRule>
  </conditionalFormatting>
  <conditionalFormatting sqref="I6:BL6">
    <cfRule type="expression" dxfId="72" priority="23">
      <formula>AND(I$7&lt;=EOMONTH($I$7,1),I$7&gt;EOMONTH($I$7,0))</formula>
    </cfRule>
  </conditionalFormatting>
  <conditionalFormatting sqref="I7:BL25">
    <cfRule type="expression" dxfId="71" priority="22">
      <formula>AND(TODAY()&gt;=I$7,TODAY()&lt;J$7)</formula>
    </cfRule>
  </conditionalFormatting>
  <conditionalFormatting sqref="J6:BL6">
    <cfRule type="expression" dxfId="70" priority="24">
      <formula>AND(J$7&lt;=EOMONTH($I$7,2),J$7&gt;EOMONTH($I$7,0),J$7&gt;EOMONTH($I$7,1))</formula>
    </cfRule>
  </conditionalFormatting>
  <conditionalFormatting sqref="I10:BL25">
    <cfRule type="expression" dxfId="69" priority="301" stopIfTrue="1">
      <formula>AND($C10="Low Risk",I$7&gt;=$F10,I$7&lt;=$F10+$G10-1)</formula>
    </cfRule>
    <cfRule type="expression" dxfId="68" priority="302" stopIfTrue="1">
      <formula>AND($C10="High Risk",I$7&gt;=$F10,I$7&lt;=$F10+$G10-1)</formula>
    </cfRule>
    <cfRule type="expression" dxfId="67" priority="303" stopIfTrue="1">
      <formula>AND($C10="On Track",I$7&gt;=$F10,I$7&lt;=$F10+$G10-1)</formula>
    </cfRule>
    <cfRule type="expression" dxfId="66" priority="304" stopIfTrue="1">
      <formula>AND($C10="Med Risk",I$7&gt;=$F10,I$7&lt;=$F10+$G10-1)</formula>
    </cfRule>
    <cfRule type="expression" dxfId="65" priority="305" stopIfTrue="1">
      <formula>AND(LEN($C10)=0,I$7&gt;=$F10,I$7&lt;=$F10+$G10-1)</formula>
    </cfRule>
  </conditionalFormatting>
  <dataValidations count="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A204F363-D2DC-324F-BB44-8D5BE04CC033}"/>
    <dataValidation allowBlank="1" showInputMessage="1" showErrorMessage="1" prompt="Enter Company Name in cell B4._x000a_A legend is in cells I4 through AC4.  The Legend label is in cell G4." sqref="A4" xr:uid="{E58D50B2-A071-934D-8B1B-4C8F13181F8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CA60B141-BAE4-7147-9022-BD5CC1B344B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8EB3B8FC-F47F-734A-8A8F-39B21A6E06D9}"/>
    <dataValidation allowBlank="1" showInputMessage="1" showErrorMessage="1" prompt="Cells I9 through BL9 contain the day number of the month for the Month represented in the cell block above each date cell and are auto calculated._x000a_Do not modify these cells._x000a_" sqref="A7" xr:uid="{01CF0059-3501-884F-B8DE-9891C88B8C97}"/>
    <dataValidation allowBlank="1" showInputMessage="1" showErrorMessage="1" prompt="A scrollbar is in cells I8 through BL8. _x000a_To jump forward or backward in the timeline, enter a value of 0 or higher in cell C7._x000a_A value of 0 takes you to the beginning of the chart." sqref="A8" xr:uid="{60DF55B5-94E6-6541-A7AE-C1D32BA2C032}"/>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1A48223-A54D-794B-9063-2B1ED15E45B0}"/>
    <dataValidation type="whole" operator="greaterThanOrEqual" allowBlank="1" showInputMessage="1" promptTitle="Scrolling Increment" prompt="Changing this number will scroll the Gantt Chart view." sqref="C7" xr:uid="{77DFEA97-4C47-574F-BD3A-45B56E02A0F7}">
      <formula1>0</formula1>
    </dataValidation>
    <dataValidation type="list" allowBlank="1" showInputMessage="1" showErrorMessage="1" sqref="C10:C25" xr:uid="{937FC83A-8D62-8647-95A2-DC2740B76109}">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230B4B2-8EA1-5E4F-AD9B-301477B58773}">
            <x14:dataBar minLength="0" maxLength="100" gradient="0">
              <x14:cfvo type="num">
                <xm:f>0</xm:f>
              </x14:cfvo>
              <x14:cfvo type="num">
                <xm:f>1</xm:f>
              </x14:cfvo>
              <x14:negativeFillColor rgb="FFFF0000"/>
              <x14:axisColor rgb="FF000000"/>
            </x14:dataBar>
          </x14:cfRule>
          <xm:sqref>E9:E25</xm:sqref>
        </x14:conditionalFormatting>
        <x14:conditionalFormatting xmlns:xm="http://schemas.microsoft.com/office/excel/2006/main">
          <x14:cfRule type="iconSet" priority="300" id="{1B04ACFB-648C-A24C-81F1-58E157256B91}">
            <x14:iconSet iconSet="3Stars" showValue="0" custom="1">
              <x14:cfvo type="percent">
                <xm:f>0</xm:f>
              </x14:cfvo>
              <x14:cfvo type="num">
                <xm:f>1</xm:f>
              </x14:cfvo>
              <x14:cfvo type="num">
                <xm:f>2</xm:f>
              </x14:cfvo>
              <x14:cfIcon iconSet="NoIcons" iconId="0"/>
              <x14:cfIcon iconSet="3Flags" iconId="1"/>
              <x14:cfIcon iconSet="3Signs" iconId="0"/>
            </x14:iconSet>
          </x14:cfRule>
          <xm:sqref>I10:BL25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2567-7EFD-294E-84FC-E17B2A5A75A8}">
  <sheetPr>
    <pageSetUpPr fitToPage="1"/>
  </sheetPr>
  <dimension ref="A1:BM23"/>
  <sheetViews>
    <sheetView showGridLines="0" showRuler="0" topLeftCell="A5" zoomScale="80" zoomScaleNormal="80" zoomScalePageLayoutView="70" workbookViewId="0">
      <selection activeCell="D12" sqref="D12"/>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IFERROR(IF(MIN(Milestones435242356[Start])=0,DATE(2024,9,3),#REF!(Milestones435242356[Start])),DATE(2025,1,13))</f>
        <v>45670</v>
      </c>
      <c r="D6" s="31"/>
      <c r="E6" s="25"/>
      <c r="F6" s="26"/>
      <c r="G6" s="25"/>
      <c r="H6" s="25"/>
      <c r="I6" s="38" t="str">
        <f ca="1">TEXT(I7,"mmmm")</f>
        <v>March</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April</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
      </c>
      <c r="BG6" s="37"/>
      <c r="BH6" s="37"/>
      <c r="BI6" s="37"/>
      <c r="BJ6" s="37"/>
      <c r="BK6" s="37"/>
      <c r="BL6" s="37"/>
    </row>
    <row r="7" spans="1:65" ht="30" customHeight="1" x14ac:dyDescent="0.2">
      <c r="A7" s="4"/>
      <c r="B7" s="29" t="s">
        <v>17</v>
      </c>
      <c r="C7" s="32">
        <v>58</v>
      </c>
      <c r="D7" s="24"/>
      <c r="E7" s="25"/>
      <c r="F7" s="25"/>
      <c r="G7" s="25"/>
      <c r="H7" s="33"/>
      <c r="I7" s="42">
        <f ca="1">IFERROR(Project_Start+Scrolling_Increment,TODAY())</f>
        <v>45728</v>
      </c>
      <c r="J7" s="43">
        <f ca="1">I7+1</f>
        <v>45729</v>
      </c>
      <c r="K7" s="56">
        <f t="shared" ref="K7:AX7" ca="1" si="0">J7+1</f>
        <v>45730</v>
      </c>
      <c r="L7" s="43">
        <f t="shared" ca="1" si="0"/>
        <v>45731</v>
      </c>
      <c r="M7" s="43">
        <f t="shared" ca="1" si="0"/>
        <v>45732</v>
      </c>
      <c r="N7" s="43">
        <f t="shared" ca="1" si="0"/>
        <v>45733</v>
      </c>
      <c r="O7" s="44">
        <f t="shared" ca="1" si="0"/>
        <v>45734</v>
      </c>
      <c r="P7" s="43">
        <f ca="1">O7+1</f>
        <v>45735</v>
      </c>
      <c r="Q7" s="43">
        <f ca="1">P7+1</f>
        <v>45736</v>
      </c>
      <c r="R7" s="43">
        <f t="shared" ca="1" si="0"/>
        <v>45737</v>
      </c>
      <c r="S7" s="43">
        <f t="shared" ca="1" si="0"/>
        <v>45738</v>
      </c>
      <c r="T7" s="43">
        <f t="shared" ca="1" si="0"/>
        <v>45739</v>
      </c>
      <c r="U7" s="43">
        <f t="shared" ca="1" si="0"/>
        <v>45740</v>
      </c>
      <c r="V7" s="44">
        <f t="shared" ca="1" si="0"/>
        <v>45741</v>
      </c>
      <c r="W7" s="43">
        <f ca="1">V7+1</f>
        <v>45742</v>
      </c>
      <c r="X7" s="43">
        <f ca="1">W7+1</f>
        <v>45743</v>
      </c>
      <c r="Y7" s="43">
        <f t="shared" ca="1" si="0"/>
        <v>45744</v>
      </c>
      <c r="Z7" s="43">
        <f t="shared" ca="1" si="0"/>
        <v>45745</v>
      </c>
      <c r="AA7" s="43">
        <f t="shared" ca="1" si="0"/>
        <v>45746</v>
      </c>
      <c r="AB7" s="43">
        <f t="shared" ca="1" si="0"/>
        <v>45747</v>
      </c>
      <c r="AC7" s="44">
        <f t="shared" ca="1" si="0"/>
        <v>45748</v>
      </c>
      <c r="AD7" s="43">
        <f ca="1">AC7+1</f>
        <v>45749</v>
      </c>
      <c r="AE7" s="43">
        <f ca="1">AD7+1</f>
        <v>45750</v>
      </c>
      <c r="AF7" s="43">
        <f t="shared" ca="1" si="0"/>
        <v>45751</v>
      </c>
      <c r="AG7" s="43">
        <f t="shared" ca="1" si="0"/>
        <v>45752</v>
      </c>
      <c r="AH7" s="43">
        <f t="shared" ca="1" si="0"/>
        <v>45753</v>
      </c>
      <c r="AI7" s="43">
        <f t="shared" ca="1" si="0"/>
        <v>45754</v>
      </c>
      <c r="AJ7" s="44">
        <f t="shared" ca="1" si="0"/>
        <v>45755</v>
      </c>
      <c r="AK7" s="43">
        <f ca="1">AJ7+1</f>
        <v>45756</v>
      </c>
      <c r="AL7" s="43">
        <f ca="1">AK7+1</f>
        <v>45757</v>
      </c>
      <c r="AM7" s="43">
        <f t="shared" ca="1" si="0"/>
        <v>45758</v>
      </c>
      <c r="AN7" s="43">
        <f t="shared" ca="1" si="0"/>
        <v>45759</v>
      </c>
      <c r="AO7" s="43">
        <f t="shared" ca="1" si="0"/>
        <v>45760</v>
      </c>
      <c r="AP7" s="43">
        <f t="shared" ca="1" si="0"/>
        <v>45761</v>
      </c>
      <c r="AQ7" s="44">
        <f t="shared" ca="1" si="0"/>
        <v>45762</v>
      </c>
      <c r="AR7" s="43">
        <f ca="1">AQ7+1</f>
        <v>45763</v>
      </c>
      <c r="AS7" s="43">
        <f ca="1">AR7+1</f>
        <v>45764</v>
      </c>
      <c r="AT7" s="43">
        <f t="shared" ca="1" si="0"/>
        <v>45765</v>
      </c>
      <c r="AU7" s="43">
        <f t="shared" ca="1" si="0"/>
        <v>45766</v>
      </c>
      <c r="AV7" s="43">
        <f t="shared" ca="1" si="0"/>
        <v>45767</v>
      </c>
      <c r="AW7" s="43">
        <f t="shared" ca="1" si="0"/>
        <v>45768</v>
      </c>
      <c r="AX7" s="44">
        <f t="shared" ca="1" si="0"/>
        <v>45769</v>
      </c>
      <c r="AY7" s="43">
        <f ca="1">AX7+1</f>
        <v>45770</v>
      </c>
      <c r="AZ7" s="43">
        <f ca="1">AY7+1</f>
        <v>45771</v>
      </c>
      <c r="BA7" s="43">
        <f t="shared" ref="BA7:BE7" ca="1" si="1">AZ7+1</f>
        <v>45772</v>
      </c>
      <c r="BB7" s="43">
        <f t="shared" ca="1" si="1"/>
        <v>45773</v>
      </c>
      <c r="BC7" s="43">
        <f t="shared" ca="1" si="1"/>
        <v>45774</v>
      </c>
      <c r="BD7" s="43">
        <f t="shared" ca="1" si="1"/>
        <v>45775</v>
      </c>
      <c r="BE7" s="44">
        <f t="shared" ca="1" si="1"/>
        <v>45776</v>
      </c>
      <c r="BF7" s="43">
        <f ca="1">BE7+1</f>
        <v>45777</v>
      </c>
      <c r="BG7" s="43">
        <f ca="1">BF7+1</f>
        <v>45778</v>
      </c>
      <c r="BH7" s="43">
        <f t="shared" ref="BH7:BL7" ca="1" si="2">BG7+1</f>
        <v>45779</v>
      </c>
      <c r="BI7" s="43">
        <f t="shared" ca="1" si="2"/>
        <v>45780</v>
      </c>
      <c r="BJ7" s="43">
        <f t="shared" ca="1" si="2"/>
        <v>45781</v>
      </c>
      <c r="BK7" s="43">
        <f t="shared" ca="1" si="2"/>
        <v>45782</v>
      </c>
      <c r="BL7" s="44">
        <f t="shared" ca="1" si="2"/>
        <v>45783</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26</v>
      </c>
      <c r="C9" s="54" t="s">
        <v>0</v>
      </c>
      <c r="D9" s="54" t="s">
        <v>10</v>
      </c>
      <c r="E9" s="54" t="s">
        <v>3</v>
      </c>
      <c r="F9" s="54" t="s">
        <v>4</v>
      </c>
      <c r="G9" s="54" t="s">
        <v>11</v>
      </c>
      <c r="H9" s="35"/>
      <c r="I9" s="50" t="str">
        <f t="shared" ref="I9:BL9" ca="1" si="3">LEFT(TEXT(I7,"ddd"),1)</f>
        <v>W</v>
      </c>
      <c r="J9" s="50" t="str">
        <f t="shared" ca="1" si="3"/>
        <v>T</v>
      </c>
      <c r="K9" s="58" t="str">
        <f t="shared" ca="1" si="3"/>
        <v>F</v>
      </c>
      <c r="L9" s="50" t="str">
        <f t="shared" ca="1" si="3"/>
        <v>S</v>
      </c>
      <c r="M9" s="50" t="str">
        <f t="shared" ca="1" si="3"/>
        <v>S</v>
      </c>
      <c r="N9" s="50" t="str">
        <f t="shared" ca="1" si="3"/>
        <v>M</v>
      </c>
      <c r="O9" s="50" t="str">
        <f t="shared" ca="1" si="3"/>
        <v>T</v>
      </c>
      <c r="P9" s="50" t="str">
        <f t="shared" ca="1" si="3"/>
        <v>W</v>
      </c>
      <c r="Q9" s="50" t="str">
        <f t="shared" ca="1" si="3"/>
        <v>T</v>
      </c>
      <c r="R9" s="50" t="str">
        <f t="shared" ca="1" si="3"/>
        <v>F</v>
      </c>
      <c r="S9" s="50" t="str">
        <f t="shared" ca="1" si="3"/>
        <v>S</v>
      </c>
      <c r="T9" s="50" t="str">
        <f t="shared" ca="1" si="3"/>
        <v>S</v>
      </c>
      <c r="U9" s="50" t="str">
        <f t="shared" ca="1" si="3"/>
        <v>M</v>
      </c>
      <c r="V9" s="50" t="str">
        <f t="shared" ca="1" si="3"/>
        <v>T</v>
      </c>
      <c r="W9" s="50" t="str">
        <f t="shared" ca="1" si="3"/>
        <v>W</v>
      </c>
      <c r="X9" s="50" t="str">
        <f t="shared" ca="1" si="3"/>
        <v>T</v>
      </c>
      <c r="Y9" s="50" t="str">
        <f t="shared" ca="1" si="3"/>
        <v>F</v>
      </c>
      <c r="Z9" s="50" t="str">
        <f t="shared" ca="1" si="3"/>
        <v>S</v>
      </c>
      <c r="AA9" s="50" t="str">
        <f t="shared" ca="1" si="3"/>
        <v>S</v>
      </c>
      <c r="AB9" s="50" t="str">
        <f t="shared" ca="1" si="3"/>
        <v>M</v>
      </c>
      <c r="AC9" s="50" t="str">
        <f t="shared" ca="1" si="3"/>
        <v>T</v>
      </c>
      <c r="AD9" s="50" t="str">
        <f t="shared" ca="1" si="3"/>
        <v>W</v>
      </c>
      <c r="AE9" s="50" t="str">
        <f t="shared" ca="1" si="3"/>
        <v>T</v>
      </c>
      <c r="AF9" s="50" t="str">
        <f t="shared" ca="1" si="3"/>
        <v>F</v>
      </c>
      <c r="AG9" s="50" t="str">
        <f t="shared" ca="1" si="3"/>
        <v>S</v>
      </c>
      <c r="AH9" s="50" t="str">
        <f t="shared" ca="1" si="3"/>
        <v>S</v>
      </c>
      <c r="AI9" s="50" t="str">
        <f t="shared" ca="1" si="3"/>
        <v>M</v>
      </c>
      <c r="AJ9" s="50" t="str">
        <f t="shared" ca="1" si="3"/>
        <v>T</v>
      </c>
      <c r="AK9" s="50" t="str">
        <f t="shared" ca="1" si="3"/>
        <v>W</v>
      </c>
      <c r="AL9" s="50" t="str">
        <f t="shared" ca="1" si="3"/>
        <v>T</v>
      </c>
      <c r="AM9" s="50" t="str">
        <f t="shared" ca="1" si="3"/>
        <v>F</v>
      </c>
      <c r="AN9" s="50" t="str">
        <f t="shared" ca="1" si="3"/>
        <v>S</v>
      </c>
      <c r="AO9" s="50" t="str">
        <f t="shared" ca="1" si="3"/>
        <v>S</v>
      </c>
      <c r="AP9" s="50" t="str">
        <f t="shared" ca="1" si="3"/>
        <v>M</v>
      </c>
      <c r="AQ9" s="50" t="str">
        <f t="shared" ca="1" si="3"/>
        <v>T</v>
      </c>
      <c r="AR9" s="50" t="str">
        <f t="shared" ca="1" si="3"/>
        <v>W</v>
      </c>
      <c r="AS9" s="50" t="str">
        <f t="shared" ca="1" si="3"/>
        <v>T</v>
      </c>
      <c r="AT9" s="50" t="str">
        <f t="shared" ca="1" si="3"/>
        <v>F</v>
      </c>
      <c r="AU9" s="50" t="str">
        <f t="shared" ca="1" si="3"/>
        <v>S</v>
      </c>
      <c r="AV9" s="50" t="str">
        <f t="shared" ca="1" si="3"/>
        <v>S</v>
      </c>
      <c r="AW9" s="50" t="str">
        <f t="shared" ca="1" si="3"/>
        <v>M</v>
      </c>
      <c r="AX9" s="50" t="str">
        <f t="shared" ca="1" si="3"/>
        <v>T</v>
      </c>
      <c r="AY9" s="50" t="str">
        <f t="shared" ca="1" si="3"/>
        <v>W</v>
      </c>
      <c r="AZ9" s="50" t="str">
        <f t="shared" ca="1" si="3"/>
        <v>T</v>
      </c>
      <c r="BA9" s="50" t="str">
        <f t="shared" ca="1" si="3"/>
        <v>F</v>
      </c>
      <c r="BB9" s="50" t="str">
        <f t="shared" ca="1" si="3"/>
        <v>S</v>
      </c>
      <c r="BC9" s="50" t="str">
        <f t="shared" ca="1" si="3"/>
        <v>S</v>
      </c>
      <c r="BD9" s="50" t="str">
        <f t="shared" ca="1" si="3"/>
        <v>M</v>
      </c>
      <c r="BE9" s="50" t="str">
        <f t="shared" ca="1" si="3"/>
        <v>T</v>
      </c>
      <c r="BF9" s="50" t="str">
        <f t="shared" ca="1" si="3"/>
        <v>W</v>
      </c>
      <c r="BG9" s="50" t="str">
        <f t="shared" ca="1" si="3"/>
        <v>T</v>
      </c>
      <c r="BH9" s="50" t="str">
        <f t="shared" ca="1" si="3"/>
        <v>F</v>
      </c>
      <c r="BI9" s="50" t="str">
        <f t="shared" ca="1" si="3"/>
        <v>S</v>
      </c>
      <c r="BJ9" s="50" t="str">
        <f t="shared" ca="1" si="3"/>
        <v>S</v>
      </c>
      <c r="BK9" s="50" t="str">
        <f t="shared" ca="1" si="3"/>
        <v>M</v>
      </c>
      <c r="BL9" s="50" t="str">
        <f t="shared" ca="1" si="3"/>
        <v>T</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42</v>
      </c>
      <c r="C11" s="13"/>
      <c r="D11" s="13"/>
      <c r="E11" s="14"/>
      <c r="F11" s="15"/>
      <c r="G11" s="16"/>
      <c r="H11" s="13"/>
      <c r="I11" s="10" t="str">
        <f t="shared" ref="I11:X23"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23"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C16"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ref="BD11:BL23" ca="1" si="7">IF(AND($C11="Goal",BD$7&gt;=$F11,BD$7&lt;=$F11+$G11-1),2,IF(AND($C11="Milestone",BD$7&gt;=$F11,BD$7&lt;=$F11+$G11-1),1,""))</f>
        <v/>
      </c>
      <c r="BE11" s="10" t="str">
        <f t="shared" ca="1" si="7"/>
        <v/>
      </c>
      <c r="BF11" s="10" t="str">
        <f t="shared" ca="1" si="7"/>
        <v/>
      </c>
      <c r="BG11" s="10" t="str">
        <f t="shared" ca="1" si="7"/>
        <v/>
      </c>
      <c r="BH11" s="10" t="str">
        <f t="shared" ca="1" si="7"/>
        <v/>
      </c>
      <c r="BI11" s="10" t="str">
        <f t="shared" ca="1" si="7"/>
        <v/>
      </c>
      <c r="BJ11" s="10" t="str">
        <f t="shared" ca="1" si="7"/>
        <v/>
      </c>
      <c r="BK11" s="10" t="str">
        <f t="shared" ca="1" si="7"/>
        <v/>
      </c>
      <c r="BL11" s="10" t="str">
        <f t="shared" ca="1" si="7"/>
        <v/>
      </c>
    </row>
    <row r="12" spans="1:65" s="1" customFormat="1" ht="40" customHeight="1" x14ac:dyDescent="0.2">
      <c r="A12" s="3"/>
      <c r="B12" s="17" t="s">
        <v>54</v>
      </c>
      <c r="C12" s="13" t="s">
        <v>5</v>
      </c>
      <c r="D12" s="13" t="s">
        <v>18</v>
      </c>
      <c r="E12" s="14">
        <v>0</v>
      </c>
      <c r="F12" s="15">
        <f>DATE(2025,3,12)</f>
        <v>45728</v>
      </c>
      <c r="G12" s="16">
        <v>1</v>
      </c>
      <c r="H12" s="13"/>
      <c r="I12" s="10" t="str">
        <f t="shared" ca="1" si="4"/>
        <v/>
      </c>
      <c r="J12" s="10" t="str">
        <f t="shared" ca="1" si="4"/>
        <v/>
      </c>
      <c r="K12" s="10" t="str">
        <f t="shared" ca="1" si="4"/>
        <v/>
      </c>
      <c r="L12" s="10" t="str">
        <f t="shared" ca="1" si="4"/>
        <v/>
      </c>
      <c r="M12" s="10" t="str">
        <f t="shared" ca="1" si="4"/>
        <v/>
      </c>
      <c r="N12" s="10" t="str">
        <f t="shared" ca="1" si="4"/>
        <v/>
      </c>
      <c r="O12" s="10" t="str">
        <f t="shared" ca="1" si="4"/>
        <v/>
      </c>
      <c r="P12" s="10" t="str">
        <f t="shared" ca="1" si="4"/>
        <v/>
      </c>
      <c r="Q12" s="10" t="str">
        <f t="shared" ca="1" si="4"/>
        <v/>
      </c>
      <c r="R12" s="10" t="str">
        <f t="shared" ca="1" si="4"/>
        <v/>
      </c>
      <c r="S12" s="10" t="str">
        <f t="shared" ca="1" si="4"/>
        <v/>
      </c>
      <c r="T12" s="10" t="str">
        <f t="shared" ca="1" si="4"/>
        <v/>
      </c>
      <c r="U12" s="10" t="str">
        <f t="shared" ca="1" si="4"/>
        <v/>
      </c>
      <c r="V12" s="10" t="str">
        <f t="shared" ca="1" si="4"/>
        <v/>
      </c>
      <c r="W12" s="10" t="str">
        <f t="shared" ca="1" si="4"/>
        <v/>
      </c>
      <c r="X12" s="10" t="str">
        <f t="shared" ca="1" si="4"/>
        <v/>
      </c>
      <c r="Y12" s="10" t="str">
        <f t="shared" ca="1" si="5"/>
        <v/>
      </c>
      <c r="Z12" s="10" t="str">
        <f t="shared" ca="1" si="5"/>
        <v/>
      </c>
      <c r="AA12" s="10" t="str">
        <f t="shared" ca="1" si="5"/>
        <v/>
      </c>
      <c r="AB12" s="10" t="str">
        <f t="shared" ca="1" si="5"/>
        <v/>
      </c>
      <c r="AC12" s="10" t="str">
        <f t="shared" ca="1" si="5"/>
        <v/>
      </c>
      <c r="AD12" s="10" t="str">
        <f t="shared" ca="1" si="5"/>
        <v/>
      </c>
      <c r="AE12" s="10" t="str">
        <f t="shared" ca="1" si="5"/>
        <v/>
      </c>
      <c r="AF12" s="10" t="str">
        <f t="shared" ca="1" si="5"/>
        <v/>
      </c>
      <c r="AG12" s="10" t="str">
        <f t="shared" ca="1" si="5"/>
        <v/>
      </c>
      <c r="AH12" s="10" t="str">
        <f t="shared" ca="1" si="5"/>
        <v/>
      </c>
      <c r="AI12" s="10" t="str">
        <f t="shared" ca="1" si="5"/>
        <v/>
      </c>
      <c r="AJ12" s="10" t="str">
        <f t="shared" ca="1" si="5"/>
        <v/>
      </c>
      <c r="AK12" s="10" t="str">
        <f t="shared" ca="1" si="5"/>
        <v/>
      </c>
      <c r="AL12" s="10" t="str">
        <f t="shared" ca="1" si="5"/>
        <v/>
      </c>
      <c r="AM12" s="10" t="str">
        <f t="shared" ca="1" si="5"/>
        <v/>
      </c>
      <c r="AN12" s="10" t="str">
        <f t="shared" ca="1" si="5"/>
        <v/>
      </c>
      <c r="AO12" s="10" t="str">
        <f t="shared" ca="1" si="6"/>
        <v/>
      </c>
      <c r="AP12" s="10" t="str">
        <f t="shared" ca="1" si="6"/>
        <v/>
      </c>
      <c r="AQ12" s="10" t="str">
        <f t="shared" ca="1" si="6"/>
        <v/>
      </c>
      <c r="AR12" s="10" t="str">
        <f t="shared" ca="1" si="6"/>
        <v/>
      </c>
      <c r="AS12" s="10" t="str">
        <f t="shared" ca="1" si="6"/>
        <v/>
      </c>
      <c r="AT12" s="10" t="str">
        <f t="shared" ca="1" si="6"/>
        <v/>
      </c>
      <c r="AU12" s="10" t="str">
        <f t="shared" ca="1" si="6"/>
        <v/>
      </c>
      <c r="AV12" s="10" t="str">
        <f t="shared" ca="1" si="6"/>
        <v/>
      </c>
      <c r="AW12" s="10" t="str">
        <f t="shared" ca="1" si="6"/>
        <v/>
      </c>
      <c r="AX12" s="10" t="str">
        <f t="shared" ca="1" si="6"/>
        <v/>
      </c>
      <c r="AY12" s="10" t="str">
        <f t="shared" ca="1" si="6"/>
        <v/>
      </c>
      <c r="AZ12" s="10" t="str">
        <f t="shared" ca="1" si="6"/>
        <v/>
      </c>
      <c r="BA12" s="10" t="str">
        <f t="shared" ca="1" si="6"/>
        <v/>
      </c>
      <c r="BB12" s="10" t="str">
        <f t="shared" ca="1" si="6"/>
        <v/>
      </c>
      <c r="BC12" s="10" t="str">
        <f t="shared" ca="1" si="6"/>
        <v/>
      </c>
      <c r="BD12" s="10" t="str">
        <f t="shared" ca="1" si="7"/>
        <v/>
      </c>
      <c r="BE12" s="10" t="str">
        <f t="shared" ca="1" si="7"/>
        <v/>
      </c>
      <c r="BF12" s="10" t="str">
        <f t="shared" ca="1" si="7"/>
        <v/>
      </c>
      <c r="BG12" s="10" t="str">
        <f t="shared" ca="1" si="7"/>
        <v/>
      </c>
      <c r="BH12" s="10" t="str">
        <f t="shared" ca="1" si="7"/>
        <v/>
      </c>
      <c r="BI12" s="10" t="str">
        <f t="shared" ca="1" si="7"/>
        <v/>
      </c>
      <c r="BJ12" s="10" t="str">
        <f t="shared" ca="1" si="7"/>
        <v/>
      </c>
      <c r="BK12" s="10" t="str">
        <f t="shared" ca="1" si="7"/>
        <v/>
      </c>
      <c r="BL12" s="10" t="str">
        <f t="shared" ca="1" si="7"/>
        <v/>
      </c>
    </row>
    <row r="13" spans="1:65" s="1" customFormat="1" ht="40" customHeight="1" x14ac:dyDescent="0.2">
      <c r="A13" s="3"/>
      <c r="B13" s="17" t="s">
        <v>66</v>
      </c>
      <c r="C13" s="13" t="s">
        <v>6</v>
      </c>
      <c r="D13" s="13"/>
      <c r="E13" s="14">
        <v>0</v>
      </c>
      <c r="F13" s="15">
        <f>F12</f>
        <v>45728</v>
      </c>
      <c r="G13" s="16">
        <v>16</v>
      </c>
      <c r="H13" s="13"/>
      <c r="I13" s="10" t="str">
        <f t="shared" ca="1" si="4"/>
        <v/>
      </c>
      <c r="J13" s="10" t="str">
        <f t="shared" ca="1" si="4"/>
        <v/>
      </c>
      <c r="K13" s="10" t="str">
        <f t="shared" ca="1" si="4"/>
        <v/>
      </c>
      <c r="L13" s="10"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5"/>
        <v/>
      </c>
      <c r="Z13" s="10" t="str">
        <f t="shared" ca="1" si="5"/>
        <v/>
      </c>
      <c r="AA13" s="10" t="str">
        <f t="shared" ca="1" si="5"/>
        <v/>
      </c>
      <c r="AB13" s="10" t="str">
        <f t="shared" ca="1" si="5"/>
        <v/>
      </c>
      <c r="AC13" s="10" t="str">
        <f t="shared" ca="1" si="5"/>
        <v/>
      </c>
      <c r="AD13" s="10" t="str">
        <f t="shared" ca="1" si="5"/>
        <v/>
      </c>
      <c r="AE13" s="10" t="str">
        <f t="shared" ca="1" si="5"/>
        <v/>
      </c>
      <c r="AF13" s="10" t="str">
        <f t="shared" ca="1" si="5"/>
        <v/>
      </c>
      <c r="AG13" s="10" t="str">
        <f t="shared" ca="1" si="5"/>
        <v/>
      </c>
      <c r="AH13" s="10" t="str">
        <f t="shared" ca="1" si="5"/>
        <v/>
      </c>
      <c r="AI13" s="10" t="str">
        <f t="shared" ca="1" si="5"/>
        <v/>
      </c>
      <c r="AJ13" s="10" t="str">
        <f t="shared" ca="1" si="5"/>
        <v/>
      </c>
      <c r="AK13" s="10" t="str">
        <f t="shared" ca="1" si="5"/>
        <v/>
      </c>
      <c r="AL13" s="10" t="str">
        <f t="shared" ca="1" si="5"/>
        <v/>
      </c>
      <c r="AM13" s="10" t="str">
        <f t="shared" ca="1" si="5"/>
        <v/>
      </c>
      <c r="AN13" s="10" t="str">
        <f t="shared" ca="1" si="5"/>
        <v/>
      </c>
      <c r="AO13" s="10" t="str">
        <f t="shared" ca="1" si="6"/>
        <v/>
      </c>
      <c r="AP13" s="10" t="str">
        <f t="shared" ca="1" si="6"/>
        <v/>
      </c>
      <c r="AQ13" s="10" t="str">
        <f t="shared" ca="1" si="6"/>
        <v/>
      </c>
      <c r="AR13" s="10" t="str">
        <f t="shared" ca="1" si="6"/>
        <v/>
      </c>
      <c r="AS13" s="10" t="str">
        <f t="shared" ca="1" si="6"/>
        <v/>
      </c>
      <c r="AT13" s="10" t="str">
        <f t="shared" ca="1" si="6"/>
        <v/>
      </c>
      <c r="AU13" s="10" t="str">
        <f t="shared" ca="1" si="6"/>
        <v/>
      </c>
      <c r="AV13" s="10" t="str">
        <f t="shared" ca="1" si="6"/>
        <v/>
      </c>
      <c r="AW13" s="10" t="str">
        <f t="shared" ca="1" si="6"/>
        <v/>
      </c>
      <c r="AX13" s="10" t="str">
        <f t="shared" ca="1" si="6"/>
        <v/>
      </c>
      <c r="AY13" s="10" t="str">
        <f t="shared" ca="1" si="6"/>
        <v/>
      </c>
      <c r="AZ13" s="10" t="str">
        <f t="shared" ca="1" si="6"/>
        <v/>
      </c>
      <c r="BA13" s="10" t="str">
        <f t="shared" ca="1" si="6"/>
        <v/>
      </c>
      <c r="BB13" s="10" t="str">
        <f t="shared" ca="1" si="6"/>
        <v/>
      </c>
      <c r="BC13" s="10" t="str">
        <f t="shared" ca="1" si="6"/>
        <v/>
      </c>
      <c r="BD13" s="10" t="str">
        <f t="shared" ca="1" si="7"/>
        <v/>
      </c>
      <c r="BE13" s="10" t="str">
        <f t="shared" ca="1" si="7"/>
        <v/>
      </c>
      <c r="BF13" s="10" t="str">
        <f t="shared" ca="1" si="7"/>
        <v/>
      </c>
      <c r="BG13" s="10" t="str">
        <f t="shared" ca="1" si="7"/>
        <v/>
      </c>
      <c r="BH13" s="10" t="str">
        <f t="shared" ca="1" si="7"/>
        <v/>
      </c>
      <c r="BI13" s="10" t="str">
        <f t="shared" ca="1" si="7"/>
        <v/>
      </c>
      <c r="BJ13" s="10" t="str">
        <f t="shared" ca="1" si="7"/>
        <v/>
      </c>
      <c r="BK13" s="10" t="str">
        <f t="shared" ca="1" si="7"/>
        <v/>
      </c>
      <c r="BL13" s="10" t="str">
        <f t="shared" ca="1" si="7"/>
        <v/>
      </c>
    </row>
    <row r="14" spans="1:65" s="1" customFormat="1" ht="40" customHeight="1" x14ac:dyDescent="0.2">
      <c r="A14" s="3"/>
      <c r="B14" s="17" t="s">
        <v>67</v>
      </c>
      <c r="C14" s="13" t="s">
        <v>6</v>
      </c>
      <c r="D14" s="13"/>
      <c r="E14" s="14">
        <v>0</v>
      </c>
      <c r="F14" s="15">
        <f t="shared" ref="F14" si="8">F13</f>
        <v>45728</v>
      </c>
      <c r="G14" s="16">
        <v>16</v>
      </c>
      <c r="H14" s="13"/>
      <c r="I14" s="10" t="str">
        <f t="shared" ca="1" si="4"/>
        <v/>
      </c>
      <c r="J14" s="10" t="str">
        <f t="shared" ca="1" si="4"/>
        <v/>
      </c>
      <c r="K14" s="10" t="str">
        <f t="shared" ca="1" si="4"/>
        <v/>
      </c>
      <c r="L14" s="10" t="str">
        <f t="shared" ca="1" si="4"/>
        <v/>
      </c>
      <c r="M14" s="10" t="str">
        <f t="shared" ca="1" si="4"/>
        <v/>
      </c>
      <c r="N14" s="10" t="str">
        <f t="shared" ca="1" si="4"/>
        <v/>
      </c>
      <c r="O14" s="10" t="str">
        <f t="shared" ca="1" si="4"/>
        <v/>
      </c>
      <c r="P14" s="10" t="str">
        <f t="shared" ca="1" si="4"/>
        <v/>
      </c>
      <c r="Q14" s="10" t="str">
        <f t="shared" ca="1" si="4"/>
        <v/>
      </c>
      <c r="R14" s="10" t="str">
        <f t="shared" ca="1" si="4"/>
        <v/>
      </c>
      <c r="S14" s="10" t="str">
        <f t="shared" ca="1" si="4"/>
        <v/>
      </c>
      <c r="T14" s="10" t="str">
        <f t="shared" ca="1" si="4"/>
        <v/>
      </c>
      <c r="U14" s="10" t="str">
        <f t="shared" ca="1" si="4"/>
        <v/>
      </c>
      <c r="V14" s="10" t="str">
        <f t="shared" ca="1" si="4"/>
        <v/>
      </c>
      <c r="W14" s="10" t="str">
        <f t="shared" ca="1" si="4"/>
        <v/>
      </c>
      <c r="X14" s="10" t="str">
        <f t="shared" ca="1" si="4"/>
        <v/>
      </c>
      <c r="Y14" s="10" t="str">
        <f t="shared" ca="1" si="5"/>
        <v/>
      </c>
      <c r="Z14" s="10" t="str">
        <f t="shared" ca="1" si="5"/>
        <v/>
      </c>
      <c r="AA14" s="10" t="str">
        <f t="shared" ca="1" si="5"/>
        <v/>
      </c>
      <c r="AB14" s="10" t="str">
        <f t="shared" ca="1" si="5"/>
        <v/>
      </c>
      <c r="AC14" s="10" t="str">
        <f t="shared" ca="1" si="5"/>
        <v/>
      </c>
      <c r="AD14" s="10" t="str">
        <f t="shared" ca="1" si="5"/>
        <v/>
      </c>
      <c r="AE14" s="10" t="str">
        <f t="shared" ca="1" si="5"/>
        <v/>
      </c>
      <c r="AF14" s="10" t="str">
        <f t="shared" ca="1" si="5"/>
        <v/>
      </c>
      <c r="AG14" s="10" t="str">
        <f t="shared" ca="1" si="5"/>
        <v/>
      </c>
      <c r="AH14" s="10" t="str">
        <f t="shared" ca="1" si="5"/>
        <v/>
      </c>
      <c r="AI14" s="10" t="str">
        <f t="shared" ca="1" si="5"/>
        <v/>
      </c>
      <c r="AJ14" s="10" t="str">
        <f t="shared" ca="1" si="5"/>
        <v/>
      </c>
      <c r="AK14" s="10" t="str">
        <f t="shared" ca="1" si="5"/>
        <v/>
      </c>
      <c r="AL14" s="10" t="str">
        <f t="shared" ca="1" si="5"/>
        <v/>
      </c>
      <c r="AM14" s="10" t="str">
        <f t="shared" ca="1" si="5"/>
        <v/>
      </c>
      <c r="AN14" s="10" t="str">
        <f t="shared" ca="1" si="5"/>
        <v/>
      </c>
      <c r="AO14" s="10" t="str">
        <f t="shared" ca="1" si="6"/>
        <v/>
      </c>
      <c r="AP14" s="10" t="str">
        <f t="shared" ca="1" si="6"/>
        <v/>
      </c>
      <c r="AQ14" s="10" t="str">
        <f t="shared" ca="1" si="6"/>
        <v/>
      </c>
      <c r="AR14" s="10" t="str">
        <f t="shared" ca="1" si="6"/>
        <v/>
      </c>
      <c r="AS14" s="10" t="str">
        <f t="shared" ca="1" si="6"/>
        <v/>
      </c>
      <c r="AT14" s="10" t="str">
        <f t="shared" ca="1" si="6"/>
        <v/>
      </c>
      <c r="AU14" s="10" t="str">
        <f t="shared" ca="1" si="6"/>
        <v/>
      </c>
      <c r="AV14" s="10" t="str">
        <f t="shared" ca="1" si="6"/>
        <v/>
      </c>
      <c r="AW14" s="10" t="str">
        <f t="shared" ca="1" si="6"/>
        <v/>
      </c>
      <c r="AX14" s="10" t="str">
        <f t="shared" ca="1" si="6"/>
        <v/>
      </c>
      <c r="AY14" s="10" t="str">
        <f t="shared" ca="1" si="6"/>
        <v/>
      </c>
      <c r="AZ14" s="10" t="str">
        <f t="shared" ca="1" si="6"/>
        <v/>
      </c>
      <c r="BA14" s="10" t="str">
        <f t="shared" ca="1" si="6"/>
        <v/>
      </c>
      <c r="BB14" s="10" t="str">
        <f t="shared" ca="1" si="6"/>
        <v/>
      </c>
      <c r="BC14" s="10" t="str">
        <f t="shared" ca="1" si="6"/>
        <v/>
      </c>
      <c r="BD14" s="10" t="str">
        <f t="shared" ca="1" si="7"/>
        <v/>
      </c>
      <c r="BE14" s="10" t="str">
        <f t="shared" ca="1" si="7"/>
        <v/>
      </c>
      <c r="BF14" s="10" t="str">
        <f t="shared" ca="1" si="7"/>
        <v/>
      </c>
      <c r="BG14" s="10" t="str">
        <f t="shared" ca="1" si="7"/>
        <v/>
      </c>
      <c r="BH14" s="10" t="str">
        <f t="shared" ca="1" si="7"/>
        <v/>
      </c>
      <c r="BI14" s="10" t="str">
        <f t="shared" ca="1" si="7"/>
        <v/>
      </c>
      <c r="BJ14" s="10" t="str">
        <f t="shared" ca="1" si="7"/>
        <v/>
      </c>
      <c r="BK14" s="10" t="str">
        <f t="shared" ca="1" si="7"/>
        <v/>
      </c>
      <c r="BL14" s="10" t="str">
        <f t="shared" ca="1" si="7"/>
        <v/>
      </c>
    </row>
    <row r="15" spans="1:65" s="1" customFormat="1" ht="40" customHeight="1" x14ac:dyDescent="0.2">
      <c r="A15" s="3"/>
      <c r="B15" s="17" t="s">
        <v>68</v>
      </c>
      <c r="C15" s="13" t="s">
        <v>6</v>
      </c>
      <c r="D15" s="13"/>
      <c r="E15" s="14">
        <v>0</v>
      </c>
      <c r="F15" s="15">
        <f>F12</f>
        <v>45728</v>
      </c>
      <c r="G15" s="16">
        <v>16</v>
      </c>
      <c r="H15" s="13"/>
      <c r="I15" s="10" t="str">
        <f t="shared" ca="1" si="4"/>
        <v/>
      </c>
      <c r="J15" s="10" t="str">
        <f t="shared" ca="1" si="4"/>
        <v/>
      </c>
      <c r="K15" s="10" t="str">
        <f t="shared" ca="1" si="4"/>
        <v/>
      </c>
      <c r="L15" s="10" t="str">
        <f t="shared" ca="1" si="4"/>
        <v/>
      </c>
      <c r="M15" s="10" t="str">
        <f t="shared" ca="1" si="4"/>
        <v/>
      </c>
      <c r="N15" s="10" t="str">
        <f t="shared" ca="1" si="4"/>
        <v/>
      </c>
      <c r="O15" s="10" t="str">
        <f t="shared" ca="1" si="4"/>
        <v/>
      </c>
      <c r="P15" s="10" t="str">
        <f t="shared" ca="1" si="4"/>
        <v/>
      </c>
      <c r="Q15" s="10" t="str">
        <f t="shared" ca="1" si="4"/>
        <v/>
      </c>
      <c r="R15" s="10" t="str">
        <f t="shared" ca="1" si="4"/>
        <v/>
      </c>
      <c r="S15" s="10" t="str">
        <f t="shared" ca="1" si="4"/>
        <v/>
      </c>
      <c r="T15" s="10" t="str">
        <f t="shared" ca="1" si="4"/>
        <v/>
      </c>
      <c r="U15" s="10" t="str">
        <f t="shared" ca="1" si="4"/>
        <v/>
      </c>
      <c r="V15" s="10" t="str">
        <f t="shared" ca="1" si="4"/>
        <v/>
      </c>
      <c r="W15" s="10" t="str">
        <f t="shared" ca="1" si="4"/>
        <v/>
      </c>
      <c r="X15" s="10" t="str">
        <f t="shared" ca="1" si="4"/>
        <v/>
      </c>
      <c r="Y15" s="10" t="str">
        <f t="shared" ca="1" si="5"/>
        <v/>
      </c>
      <c r="Z15" s="10" t="str">
        <f t="shared" ca="1" si="5"/>
        <v/>
      </c>
      <c r="AA15" s="10" t="str">
        <f t="shared" ca="1" si="5"/>
        <v/>
      </c>
      <c r="AB15" s="10" t="str">
        <f t="shared" ca="1" si="5"/>
        <v/>
      </c>
      <c r="AC15" s="10" t="str">
        <f t="shared" ca="1" si="5"/>
        <v/>
      </c>
      <c r="AD15" s="10" t="str">
        <f t="shared" ca="1" si="5"/>
        <v/>
      </c>
      <c r="AE15" s="10" t="str">
        <f t="shared" ca="1" si="5"/>
        <v/>
      </c>
      <c r="AF15" s="10" t="str">
        <f t="shared" ca="1" si="5"/>
        <v/>
      </c>
      <c r="AG15" s="10" t="str">
        <f t="shared" ca="1" si="5"/>
        <v/>
      </c>
      <c r="AH15" s="10" t="str">
        <f t="shared" ca="1" si="5"/>
        <v/>
      </c>
      <c r="AI15" s="10" t="str">
        <f t="shared" ca="1" si="5"/>
        <v/>
      </c>
      <c r="AJ15" s="10" t="str">
        <f t="shared" ca="1" si="5"/>
        <v/>
      </c>
      <c r="AK15" s="10" t="str">
        <f t="shared" ca="1" si="5"/>
        <v/>
      </c>
      <c r="AL15" s="10" t="str">
        <f t="shared" ca="1" si="5"/>
        <v/>
      </c>
      <c r="AM15" s="10" t="str">
        <f t="shared" ca="1" si="5"/>
        <v/>
      </c>
      <c r="AN15" s="10" t="str">
        <f t="shared" ca="1" si="5"/>
        <v/>
      </c>
      <c r="AO15" s="10" t="str">
        <f t="shared" ca="1" si="6"/>
        <v/>
      </c>
      <c r="AP15" s="10" t="str">
        <f t="shared" ca="1" si="6"/>
        <v/>
      </c>
      <c r="AQ15" s="10" t="str">
        <f t="shared" ca="1" si="6"/>
        <v/>
      </c>
      <c r="AR15" s="10" t="str">
        <f t="shared" ca="1" si="6"/>
        <v/>
      </c>
      <c r="AS15" s="10" t="str">
        <f t="shared" ca="1" si="6"/>
        <v/>
      </c>
      <c r="AT15" s="10" t="str">
        <f t="shared" ca="1" si="6"/>
        <v/>
      </c>
      <c r="AU15" s="10" t="str">
        <f t="shared" ca="1" si="6"/>
        <v/>
      </c>
      <c r="AV15" s="10" t="str">
        <f t="shared" ca="1" si="6"/>
        <v/>
      </c>
      <c r="AW15" s="10" t="str">
        <f t="shared" ca="1" si="6"/>
        <v/>
      </c>
      <c r="AX15" s="10" t="str">
        <f t="shared" ca="1" si="6"/>
        <v/>
      </c>
      <c r="AY15" s="10" t="str">
        <f t="shared" ca="1" si="6"/>
        <v/>
      </c>
      <c r="AZ15" s="10" t="str">
        <f t="shared" ca="1" si="6"/>
        <v/>
      </c>
      <c r="BA15" s="10" t="str">
        <f t="shared" ca="1" si="6"/>
        <v/>
      </c>
      <c r="BB15" s="10" t="str">
        <f t="shared" ca="1" si="6"/>
        <v/>
      </c>
      <c r="BC15" s="10" t="str">
        <f t="shared" ca="1" si="6"/>
        <v/>
      </c>
      <c r="BD15" s="10" t="str">
        <f t="shared" ca="1" si="7"/>
        <v/>
      </c>
      <c r="BE15" s="10" t="str">
        <f t="shared" ca="1" si="7"/>
        <v/>
      </c>
      <c r="BF15" s="10" t="str">
        <f t="shared" ca="1" si="7"/>
        <v/>
      </c>
      <c r="BG15" s="10" t="str">
        <f t="shared" ca="1" si="7"/>
        <v/>
      </c>
      <c r="BH15" s="10" t="str">
        <f t="shared" ca="1" si="7"/>
        <v/>
      </c>
      <c r="BI15" s="10" t="str">
        <f t="shared" ca="1" si="7"/>
        <v/>
      </c>
      <c r="BJ15" s="10" t="str">
        <f t="shared" ca="1" si="7"/>
        <v/>
      </c>
      <c r="BK15" s="10" t="str">
        <f t="shared" ca="1" si="7"/>
        <v/>
      </c>
      <c r="BL15" s="10" t="str">
        <f t="shared" ca="1" si="7"/>
        <v/>
      </c>
    </row>
    <row r="16" spans="1:65" s="1" customFormat="1" ht="40" customHeight="1" x14ac:dyDescent="0.2">
      <c r="A16" s="3"/>
      <c r="B16" s="17" t="s">
        <v>53</v>
      </c>
      <c r="C16" s="13" t="s">
        <v>2</v>
      </c>
      <c r="D16" s="13"/>
      <c r="E16" s="14">
        <v>0</v>
      </c>
      <c r="F16" s="15">
        <f>F12+16</f>
        <v>45744</v>
      </c>
      <c r="G16" s="16">
        <v>1</v>
      </c>
      <c r="H16" s="13"/>
      <c r="I16" s="10" t="str">
        <f t="shared" ca="1" si="4"/>
        <v/>
      </c>
      <c r="J16" s="10" t="str">
        <f t="shared" ca="1" si="4"/>
        <v/>
      </c>
      <c r="K16" s="10" t="str">
        <f t="shared" ca="1" si="4"/>
        <v/>
      </c>
      <c r="L16" s="10" t="str">
        <f t="shared" ca="1" si="4"/>
        <v/>
      </c>
      <c r="M16" s="10" t="str">
        <f t="shared" ca="1" si="4"/>
        <v/>
      </c>
      <c r="N16" s="10" t="str">
        <f t="shared" ca="1" si="4"/>
        <v/>
      </c>
      <c r="O16" s="10" t="str">
        <f t="shared" ca="1" si="4"/>
        <v/>
      </c>
      <c r="P16" s="10" t="str">
        <f t="shared" ca="1" si="4"/>
        <v/>
      </c>
      <c r="Q16" s="10" t="str">
        <f t="shared" ca="1" si="4"/>
        <v/>
      </c>
      <c r="R16" s="10" t="str">
        <f t="shared" ca="1" si="4"/>
        <v/>
      </c>
      <c r="S16" s="10" t="str">
        <f t="shared" ca="1" si="4"/>
        <v/>
      </c>
      <c r="T16" s="10" t="str">
        <f t="shared" ca="1" si="4"/>
        <v/>
      </c>
      <c r="U16" s="10" t="str">
        <f t="shared" ca="1" si="4"/>
        <v/>
      </c>
      <c r="V16" s="10" t="str">
        <f t="shared" ca="1" si="4"/>
        <v/>
      </c>
      <c r="W16" s="10" t="str">
        <f t="shared" ca="1" si="4"/>
        <v/>
      </c>
      <c r="X16" s="10" t="str">
        <f t="shared" ca="1" si="4"/>
        <v/>
      </c>
      <c r="Y16" s="10">
        <f t="shared" ca="1" si="5"/>
        <v>1</v>
      </c>
      <c r="Z16" s="10" t="str">
        <f t="shared" ca="1" si="5"/>
        <v/>
      </c>
      <c r="AA16" s="10" t="str">
        <f t="shared" ca="1" si="5"/>
        <v/>
      </c>
      <c r="AB16" s="10" t="str">
        <f t="shared" ca="1" si="5"/>
        <v/>
      </c>
      <c r="AC16" s="10" t="str">
        <f t="shared" ca="1" si="5"/>
        <v/>
      </c>
      <c r="AD16" s="10" t="str">
        <f t="shared" ca="1" si="5"/>
        <v/>
      </c>
      <c r="AE16" s="10" t="str">
        <f t="shared" ca="1" si="5"/>
        <v/>
      </c>
      <c r="AF16" s="10" t="str">
        <f t="shared" ca="1" si="5"/>
        <v/>
      </c>
      <c r="AG16" s="10" t="str">
        <f t="shared" ca="1" si="5"/>
        <v/>
      </c>
      <c r="AH16" s="10" t="str">
        <f t="shared" ca="1" si="5"/>
        <v/>
      </c>
      <c r="AI16" s="10" t="str">
        <f t="shared" ca="1" si="5"/>
        <v/>
      </c>
      <c r="AJ16" s="10" t="str">
        <f t="shared" ca="1" si="5"/>
        <v/>
      </c>
      <c r="AK16" s="10" t="str">
        <f t="shared" ca="1" si="5"/>
        <v/>
      </c>
      <c r="AL16" s="10" t="str">
        <f t="shared" ca="1" si="5"/>
        <v/>
      </c>
      <c r="AM16" s="10" t="str">
        <f t="shared" ca="1" si="5"/>
        <v/>
      </c>
      <c r="AN16" s="10" t="str">
        <f t="shared" ca="1" si="5"/>
        <v/>
      </c>
      <c r="AO16" s="10" t="str">
        <f t="shared" ca="1" si="6"/>
        <v/>
      </c>
      <c r="AP16" s="10" t="str">
        <f t="shared" ca="1" si="6"/>
        <v/>
      </c>
      <c r="AQ16" s="10" t="str">
        <f t="shared" ca="1" si="6"/>
        <v/>
      </c>
      <c r="AR16" s="10" t="str">
        <f t="shared" ca="1" si="6"/>
        <v/>
      </c>
      <c r="AS16" s="10" t="str">
        <f t="shared" ca="1" si="6"/>
        <v/>
      </c>
      <c r="AT16" s="10" t="str">
        <f t="shared" ca="1" si="6"/>
        <v/>
      </c>
      <c r="AU16" s="10" t="str">
        <f t="shared" ca="1" si="6"/>
        <v/>
      </c>
      <c r="AV16" s="10" t="str">
        <f t="shared" ca="1" si="6"/>
        <v/>
      </c>
      <c r="AW16" s="10" t="str">
        <f t="shared" ca="1" si="6"/>
        <v/>
      </c>
      <c r="AX16" s="10" t="str">
        <f t="shared" ca="1" si="6"/>
        <v/>
      </c>
      <c r="AY16" s="10" t="str">
        <f t="shared" ca="1" si="6"/>
        <v/>
      </c>
      <c r="AZ16" s="10" t="str">
        <f t="shared" ca="1" si="6"/>
        <v/>
      </c>
      <c r="BA16" s="10" t="str">
        <f t="shared" ca="1" si="6"/>
        <v/>
      </c>
      <c r="BB16" s="10" t="str">
        <f t="shared" ca="1" si="6"/>
        <v/>
      </c>
      <c r="BC16" s="10" t="str">
        <f t="shared" ca="1" si="6"/>
        <v/>
      </c>
      <c r="BD16" s="10" t="str">
        <f t="shared" ca="1" si="7"/>
        <v/>
      </c>
      <c r="BE16" s="10" t="str">
        <f t="shared" ca="1" si="7"/>
        <v/>
      </c>
      <c r="BF16" s="10" t="str">
        <f t="shared" ca="1" si="7"/>
        <v/>
      </c>
      <c r="BG16" s="10" t="str">
        <f t="shared" ca="1" si="7"/>
        <v/>
      </c>
      <c r="BH16" s="10" t="str">
        <f t="shared" ca="1" si="7"/>
        <v/>
      </c>
      <c r="BI16" s="10" t="str">
        <f t="shared" ca="1" si="7"/>
        <v/>
      </c>
      <c r="BJ16" s="10" t="str">
        <f t="shared" ca="1" si="7"/>
        <v/>
      </c>
      <c r="BK16" s="10" t="str">
        <f t="shared" ca="1" si="7"/>
        <v/>
      </c>
      <c r="BL16" s="10" t="str">
        <f t="shared" ca="1" si="7"/>
        <v/>
      </c>
    </row>
    <row r="17" spans="1:65" s="1" customFormat="1" ht="40" customHeight="1" x14ac:dyDescent="0.2">
      <c r="A17" s="3"/>
      <c r="B17" s="59" t="s">
        <v>45</v>
      </c>
      <c r="C17" s="13" t="s">
        <v>2</v>
      </c>
      <c r="D17" s="13"/>
      <c r="E17" s="14">
        <v>0</v>
      </c>
      <c r="F17" s="15">
        <f>F12+16</f>
        <v>45744</v>
      </c>
      <c r="G17" s="16">
        <v>1</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5" s="1" customFormat="1" ht="40" customHeight="1" x14ac:dyDescent="0.2">
      <c r="A18" s="3"/>
      <c r="B18" s="55" t="s">
        <v>69</v>
      </c>
      <c r="C18" s="13" t="s">
        <v>6</v>
      </c>
      <c r="D18" s="13"/>
      <c r="E18" s="14">
        <v>0</v>
      </c>
      <c r="F18" s="15">
        <f>F12+16</f>
        <v>45744</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5" s="1" customFormat="1" ht="40" customHeight="1" x14ac:dyDescent="0.2">
      <c r="A19" s="3"/>
      <c r="B19" s="17" t="s">
        <v>78</v>
      </c>
      <c r="C19" s="13" t="s">
        <v>6</v>
      </c>
      <c r="D19" s="13"/>
      <c r="E19" s="14">
        <v>0</v>
      </c>
      <c r="F19" s="15">
        <f>F12+16</f>
        <v>45744</v>
      </c>
      <c r="G19" s="16">
        <v>1</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5" s="1" customFormat="1" ht="40" customHeight="1" x14ac:dyDescent="0.2">
      <c r="A20" s="3"/>
      <c r="B20" s="17" t="s">
        <v>63</v>
      </c>
      <c r="C20" s="13" t="s">
        <v>5</v>
      </c>
      <c r="D20" s="13"/>
      <c r="E20" s="14">
        <v>0</v>
      </c>
      <c r="F20" s="15">
        <f>F12+16</f>
        <v>45744</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5" s="1" customFormat="1" ht="40" customHeight="1" x14ac:dyDescent="0.2">
      <c r="A21" s="3"/>
      <c r="B21" s="17" t="s">
        <v>51</v>
      </c>
      <c r="C21" s="13" t="s">
        <v>6</v>
      </c>
      <c r="D21" s="13"/>
      <c r="E21" s="14">
        <v>0</v>
      </c>
      <c r="F21" s="15">
        <f>F12+17</f>
        <v>45745</v>
      </c>
      <c r="G21" s="16">
        <v>2</v>
      </c>
      <c r="H21" s="13"/>
      <c r="I21" s="10" t="str">
        <f t="shared" ca="1" si="4"/>
        <v/>
      </c>
      <c r="J21" s="10" t="str">
        <f t="shared" ca="1" si="4"/>
        <v/>
      </c>
      <c r="K21" s="10" t="str">
        <f t="shared" ca="1" si="4"/>
        <v/>
      </c>
      <c r="L21" s="10" t="str">
        <f t="shared" ca="1" si="4"/>
        <v/>
      </c>
      <c r="M21" s="10" t="str">
        <f t="shared" ca="1" si="4"/>
        <v/>
      </c>
      <c r="N21" s="10" t="str">
        <f t="shared" ca="1" si="4"/>
        <v/>
      </c>
      <c r="O21" s="10" t="str">
        <f t="shared" ca="1" si="4"/>
        <v/>
      </c>
      <c r="P21" s="10" t="str">
        <f t="shared" ca="1" si="4"/>
        <v/>
      </c>
      <c r="Q21" s="10" t="str">
        <f t="shared" ca="1" si="4"/>
        <v/>
      </c>
      <c r="R21" s="10" t="str">
        <f t="shared" ca="1" si="4"/>
        <v/>
      </c>
      <c r="S21" s="10" t="str">
        <f t="shared" ca="1" si="4"/>
        <v/>
      </c>
      <c r="T21" s="10" t="str">
        <f t="shared" ca="1" si="4"/>
        <v/>
      </c>
      <c r="U21" s="10" t="str">
        <f t="shared" ca="1" si="4"/>
        <v/>
      </c>
      <c r="V21" s="10" t="str">
        <f t="shared" ca="1" si="4"/>
        <v/>
      </c>
      <c r="W21" s="10" t="str">
        <f t="shared" ca="1" si="4"/>
        <v/>
      </c>
      <c r="X21" s="10" t="str">
        <f t="shared" ca="1" si="4"/>
        <v/>
      </c>
      <c r="Y21" s="10" t="str">
        <f t="shared" ca="1" si="5"/>
        <v/>
      </c>
      <c r="Z21" s="10" t="str">
        <f t="shared" ca="1" si="5"/>
        <v/>
      </c>
      <c r="AA21" s="10" t="str">
        <f t="shared" ca="1" si="5"/>
        <v/>
      </c>
      <c r="AB21" s="10" t="str">
        <f t="shared" ca="1" si="5"/>
        <v/>
      </c>
      <c r="AC21" s="10" t="str">
        <f t="shared" ca="1" si="5"/>
        <v/>
      </c>
      <c r="AD21" s="10" t="str">
        <f t="shared" ca="1" si="5"/>
        <v/>
      </c>
      <c r="AE21" s="10" t="str">
        <f t="shared" ca="1" si="5"/>
        <v/>
      </c>
      <c r="AF21" s="10" t="str">
        <f t="shared" ca="1" si="5"/>
        <v/>
      </c>
      <c r="AG21" s="10" t="str">
        <f t="shared" ca="1" si="5"/>
        <v/>
      </c>
      <c r="AH21" s="10" t="str">
        <f t="shared" ca="1" si="5"/>
        <v/>
      </c>
      <c r="AI21" s="10" t="str">
        <f t="shared" ca="1" si="5"/>
        <v/>
      </c>
      <c r="AJ21" s="10" t="str">
        <f t="shared" ca="1" si="5"/>
        <v/>
      </c>
      <c r="AK21" s="10" t="str">
        <f t="shared" ca="1" si="5"/>
        <v/>
      </c>
      <c r="AL21" s="10" t="str">
        <f t="shared" ca="1" si="5"/>
        <v/>
      </c>
      <c r="AM21" s="10" t="str">
        <f t="shared" ca="1" si="5"/>
        <v/>
      </c>
      <c r="AN21" s="10" t="str">
        <f t="shared" ca="1" si="5"/>
        <v/>
      </c>
      <c r="AO21" s="10" t="str">
        <f t="shared" ref="AO21:BC23" ca="1" si="9">IF(AND($C21="Goal",AO$7&gt;=$F21,AO$7&lt;=$F21+$G21-1),2,IF(AND($C21="Milestone",AO$7&gt;=$F21,AO$7&lt;=$F21+$G21-1),1,""))</f>
        <v/>
      </c>
      <c r="AP21" s="10" t="str">
        <f t="shared" ca="1" si="9"/>
        <v/>
      </c>
      <c r="AQ21" s="10" t="str">
        <f t="shared" ca="1" si="9"/>
        <v/>
      </c>
      <c r="AR21" s="10" t="str">
        <f t="shared" ca="1" si="9"/>
        <v/>
      </c>
      <c r="AS21" s="10" t="str">
        <f t="shared" ca="1" si="9"/>
        <v/>
      </c>
      <c r="AT21" s="10" t="str">
        <f t="shared" ca="1" si="9"/>
        <v/>
      </c>
      <c r="AU21" s="10" t="str">
        <f t="shared" ca="1" si="9"/>
        <v/>
      </c>
      <c r="AV21" s="10" t="str">
        <f t="shared" ca="1" si="9"/>
        <v/>
      </c>
      <c r="AW21" s="10" t="str">
        <f t="shared" ca="1" si="9"/>
        <v/>
      </c>
      <c r="AX21" s="10" t="str">
        <f t="shared" ca="1" si="9"/>
        <v/>
      </c>
      <c r="AY21" s="10" t="str">
        <f t="shared" ca="1" si="9"/>
        <v/>
      </c>
      <c r="AZ21" s="10" t="str">
        <f t="shared" ca="1" si="9"/>
        <v/>
      </c>
      <c r="BA21" s="10" t="str">
        <f t="shared" ca="1" si="9"/>
        <v/>
      </c>
      <c r="BB21" s="10" t="str">
        <f t="shared" ca="1" si="9"/>
        <v/>
      </c>
      <c r="BC21" s="10" t="str">
        <f t="shared" ca="1" si="9"/>
        <v/>
      </c>
      <c r="BD21" s="10" t="str">
        <f t="shared" ca="1" si="7"/>
        <v/>
      </c>
      <c r="BE21" s="10" t="str">
        <f t="shared" ca="1" si="7"/>
        <v/>
      </c>
      <c r="BF21" s="10" t="str">
        <f t="shared" ca="1" si="7"/>
        <v/>
      </c>
      <c r="BG21" s="10" t="str">
        <f t="shared" ca="1" si="7"/>
        <v/>
      </c>
      <c r="BH21" s="10" t="str">
        <f t="shared" ca="1" si="7"/>
        <v/>
      </c>
      <c r="BI21" s="10" t="str">
        <f t="shared" ca="1" si="7"/>
        <v/>
      </c>
      <c r="BJ21" s="10" t="str">
        <f t="shared" ca="1" si="7"/>
        <v/>
      </c>
      <c r="BK21" s="10" t="str">
        <f t="shared" ca="1" si="7"/>
        <v/>
      </c>
      <c r="BL21" s="10" t="str">
        <f t="shared" ca="1" si="7"/>
        <v/>
      </c>
      <c r="BM21" s="36"/>
    </row>
    <row r="22" spans="1:65" s="1" customFormat="1" ht="40" customHeight="1" x14ac:dyDescent="0.2">
      <c r="A22" s="3"/>
      <c r="B22" s="17" t="s">
        <v>70</v>
      </c>
      <c r="C22" s="13" t="s">
        <v>2</v>
      </c>
      <c r="D22" s="13"/>
      <c r="E22" s="14">
        <v>0</v>
      </c>
      <c r="F22" s="15">
        <f>F12+20</f>
        <v>45748</v>
      </c>
      <c r="G22" s="16">
        <v>1</v>
      </c>
      <c r="H22" s="13"/>
      <c r="I22" s="10" t="str">
        <f t="shared" ca="1" si="4"/>
        <v/>
      </c>
      <c r="J22" s="10" t="str">
        <f t="shared" ca="1" si="4"/>
        <v/>
      </c>
      <c r="K22" s="10" t="str">
        <f t="shared" ca="1" si="4"/>
        <v/>
      </c>
      <c r="L22" s="10" t="str">
        <f t="shared" ca="1" si="4"/>
        <v/>
      </c>
      <c r="M22" s="10" t="str">
        <f t="shared" ca="1" si="4"/>
        <v/>
      </c>
      <c r="N22" s="10" t="str">
        <f t="shared" ca="1" si="4"/>
        <v/>
      </c>
      <c r="O22" s="10" t="str">
        <f t="shared" ca="1" si="4"/>
        <v/>
      </c>
      <c r="P22" s="10" t="str">
        <f t="shared" ca="1" si="4"/>
        <v/>
      </c>
      <c r="Q22" s="10" t="str">
        <f t="shared" ca="1" si="4"/>
        <v/>
      </c>
      <c r="R22" s="10" t="str">
        <f t="shared" ca="1" si="4"/>
        <v/>
      </c>
      <c r="S22" s="10" t="str">
        <f t="shared" ca="1" si="4"/>
        <v/>
      </c>
      <c r="T22" s="10" t="str">
        <f t="shared" ca="1" si="4"/>
        <v/>
      </c>
      <c r="U22" s="10" t="str">
        <f t="shared" ca="1" si="4"/>
        <v/>
      </c>
      <c r="V22" s="10" t="str">
        <f t="shared" ca="1" si="4"/>
        <v/>
      </c>
      <c r="W22" s="10" t="str">
        <f t="shared" ca="1" si="4"/>
        <v/>
      </c>
      <c r="X22" s="10" t="str">
        <f t="shared" ca="1" si="4"/>
        <v/>
      </c>
      <c r="Y22" s="10" t="str">
        <f t="shared" ca="1" si="5"/>
        <v/>
      </c>
      <c r="Z22" s="10" t="str">
        <f t="shared" ca="1" si="5"/>
        <v/>
      </c>
      <c r="AA22" s="10" t="str">
        <f t="shared" ca="1" si="5"/>
        <v/>
      </c>
      <c r="AB22" s="10" t="str">
        <f t="shared" ca="1" si="5"/>
        <v/>
      </c>
      <c r="AC22" s="10">
        <f t="shared" ca="1" si="5"/>
        <v>1</v>
      </c>
      <c r="AD22" s="10" t="str">
        <f t="shared" ca="1" si="5"/>
        <v/>
      </c>
      <c r="AE22" s="10" t="str">
        <f t="shared" ca="1" si="5"/>
        <v/>
      </c>
      <c r="AF22" s="10" t="str">
        <f t="shared" ca="1" si="5"/>
        <v/>
      </c>
      <c r="AG22" s="10" t="str">
        <f t="shared" ca="1" si="5"/>
        <v/>
      </c>
      <c r="AH22" s="10" t="str">
        <f t="shared" ca="1" si="5"/>
        <v/>
      </c>
      <c r="AI22" s="10" t="str">
        <f t="shared" ca="1" si="5"/>
        <v/>
      </c>
      <c r="AJ22" s="10" t="str">
        <f t="shared" ca="1" si="5"/>
        <v/>
      </c>
      <c r="AK22" s="10" t="str">
        <f t="shared" ca="1" si="5"/>
        <v/>
      </c>
      <c r="AL22" s="10" t="str">
        <f t="shared" ca="1" si="5"/>
        <v/>
      </c>
      <c r="AM22" s="10" t="str">
        <f t="shared" ca="1" si="5"/>
        <v/>
      </c>
      <c r="AN22" s="10" t="str">
        <f t="shared" ca="1" si="5"/>
        <v/>
      </c>
      <c r="AO22" s="10" t="str">
        <f t="shared" ca="1" si="9"/>
        <v/>
      </c>
      <c r="AP22" s="10" t="str">
        <f t="shared" ca="1" si="9"/>
        <v/>
      </c>
      <c r="AQ22" s="10" t="str">
        <f t="shared" ca="1" si="9"/>
        <v/>
      </c>
      <c r="AR22" s="10" t="str">
        <f t="shared" ca="1" si="9"/>
        <v/>
      </c>
      <c r="AS22" s="10" t="str">
        <f t="shared" ca="1" si="9"/>
        <v/>
      </c>
      <c r="AT22" s="10" t="str">
        <f t="shared" ca="1" si="9"/>
        <v/>
      </c>
      <c r="AU22" s="10" t="str">
        <f t="shared" ca="1" si="9"/>
        <v/>
      </c>
      <c r="AV22" s="10" t="str">
        <f t="shared" ca="1" si="9"/>
        <v/>
      </c>
      <c r="AW22" s="10" t="str">
        <f t="shared" ca="1" si="9"/>
        <v/>
      </c>
      <c r="AX22" s="10" t="str">
        <f t="shared" ca="1" si="9"/>
        <v/>
      </c>
      <c r="AY22" s="10" t="str">
        <f t="shared" ca="1" si="9"/>
        <v/>
      </c>
      <c r="AZ22" s="10" t="str">
        <f t="shared" ca="1" si="9"/>
        <v/>
      </c>
      <c r="BA22" s="10" t="str">
        <f t="shared" ca="1" si="9"/>
        <v/>
      </c>
      <c r="BB22" s="10" t="str">
        <f t="shared" ca="1" si="9"/>
        <v/>
      </c>
      <c r="BC22" s="10" t="str">
        <f t="shared" ca="1" si="9"/>
        <v/>
      </c>
      <c r="BD22" s="10" t="str">
        <f t="shared" ca="1" si="7"/>
        <v/>
      </c>
      <c r="BE22" s="10" t="str">
        <f t="shared" ca="1" si="7"/>
        <v/>
      </c>
      <c r="BF22" s="10" t="str">
        <f t="shared" ca="1" si="7"/>
        <v/>
      </c>
      <c r="BG22" s="10" t="str">
        <f t="shared" ca="1" si="7"/>
        <v/>
      </c>
      <c r="BH22" s="10" t="str">
        <f t="shared" ca="1" si="7"/>
        <v/>
      </c>
      <c r="BI22" s="10" t="str">
        <f t="shared" ca="1" si="7"/>
        <v/>
      </c>
      <c r="BJ22" s="10" t="str">
        <f t="shared" ca="1" si="7"/>
        <v/>
      </c>
      <c r="BK22" s="10" t="str">
        <f t="shared" ca="1" si="7"/>
        <v/>
      </c>
      <c r="BL22" s="10" t="str">
        <f t="shared" ca="1" si="7"/>
        <v/>
      </c>
      <c r="BM22" s="36"/>
    </row>
    <row r="23" spans="1:65" s="1" customFormat="1" ht="40" customHeight="1" x14ac:dyDescent="0.2">
      <c r="A23" s="3"/>
      <c r="B23" s="17" t="s">
        <v>71</v>
      </c>
      <c r="C23" s="13" t="s">
        <v>2</v>
      </c>
      <c r="D23" s="13"/>
      <c r="E23" s="14">
        <v>0</v>
      </c>
      <c r="F23" s="15">
        <f>F12+20</f>
        <v>45748</v>
      </c>
      <c r="G23" s="16">
        <v>1</v>
      </c>
      <c r="H23" s="13"/>
      <c r="I23" s="10" t="str">
        <f t="shared" ca="1" si="4"/>
        <v/>
      </c>
      <c r="J23" s="10" t="str">
        <f t="shared" ca="1" si="4"/>
        <v/>
      </c>
      <c r="K23" s="10" t="str">
        <f t="shared" ca="1" si="4"/>
        <v/>
      </c>
      <c r="L23" s="10" t="str">
        <f t="shared" ca="1" si="4"/>
        <v/>
      </c>
      <c r="M23" s="10" t="str">
        <f t="shared" ca="1" si="4"/>
        <v/>
      </c>
      <c r="N23" s="10" t="str">
        <f t="shared" ca="1" si="4"/>
        <v/>
      </c>
      <c r="O23" s="10" t="str">
        <f t="shared" ca="1" si="4"/>
        <v/>
      </c>
      <c r="P23" s="10" t="str">
        <f t="shared" ca="1" si="4"/>
        <v/>
      </c>
      <c r="Q23" s="10" t="str">
        <f t="shared" ca="1" si="4"/>
        <v/>
      </c>
      <c r="R23" s="10" t="str">
        <f t="shared" ca="1" si="4"/>
        <v/>
      </c>
      <c r="S23" s="10" t="str">
        <f t="shared" ca="1" si="4"/>
        <v/>
      </c>
      <c r="T23" s="10" t="str">
        <f t="shared" ca="1" si="4"/>
        <v/>
      </c>
      <c r="U23" s="10" t="str">
        <f t="shared" ca="1" si="4"/>
        <v/>
      </c>
      <c r="V23" s="10" t="str">
        <f t="shared" ca="1" si="4"/>
        <v/>
      </c>
      <c r="W23" s="10" t="str">
        <f t="shared" ca="1" si="4"/>
        <v/>
      </c>
      <c r="X23" s="10" t="str">
        <f t="shared" ca="1" si="4"/>
        <v/>
      </c>
      <c r="Y23" s="10" t="str">
        <f t="shared" ca="1" si="5"/>
        <v/>
      </c>
      <c r="Z23" s="10" t="str">
        <f t="shared" ca="1" si="5"/>
        <v/>
      </c>
      <c r="AA23" s="10" t="str">
        <f t="shared" ca="1" si="5"/>
        <v/>
      </c>
      <c r="AB23" s="10" t="str">
        <f t="shared" ca="1" si="5"/>
        <v/>
      </c>
      <c r="AC23" s="10">
        <f t="shared" ca="1" si="5"/>
        <v>1</v>
      </c>
      <c r="AD23" s="10" t="str">
        <f t="shared" ca="1" si="5"/>
        <v/>
      </c>
      <c r="AE23" s="10" t="str">
        <f t="shared" ca="1" si="5"/>
        <v/>
      </c>
      <c r="AF23" s="10" t="str">
        <f t="shared" ca="1" si="5"/>
        <v/>
      </c>
      <c r="AG23" s="10" t="str">
        <f t="shared" ca="1" si="5"/>
        <v/>
      </c>
      <c r="AH23" s="10" t="str">
        <f t="shared" ca="1" si="5"/>
        <v/>
      </c>
      <c r="AI23" s="10" t="str">
        <f t="shared" ca="1" si="5"/>
        <v/>
      </c>
      <c r="AJ23" s="10" t="str">
        <f t="shared" ca="1" si="5"/>
        <v/>
      </c>
      <c r="AK23" s="10" t="str">
        <f t="shared" ca="1" si="5"/>
        <v/>
      </c>
      <c r="AL23" s="10" t="str">
        <f t="shared" ca="1" si="5"/>
        <v/>
      </c>
      <c r="AM23" s="10" t="str">
        <f t="shared" ca="1" si="5"/>
        <v/>
      </c>
      <c r="AN23" s="10" t="str">
        <f t="shared" ca="1" si="5"/>
        <v/>
      </c>
      <c r="AO23" s="10" t="str">
        <f t="shared" ca="1" si="9"/>
        <v/>
      </c>
      <c r="AP23" s="10" t="str">
        <f t="shared" ca="1" si="9"/>
        <v/>
      </c>
      <c r="AQ23" s="10" t="str">
        <f t="shared" ca="1" si="9"/>
        <v/>
      </c>
      <c r="AR23" s="10" t="str">
        <f t="shared" ca="1" si="9"/>
        <v/>
      </c>
      <c r="AS23" s="10" t="str">
        <f t="shared" ca="1" si="9"/>
        <v/>
      </c>
      <c r="AT23" s="10" t="str">
        <f t="shared" ca="1" si="9"/>
        <v/>
      </c>
      <c r="AU23" s="10" t="str">
        <f t="shared" ca="1" si="9"/>
        <v/>
      </c>
      <c r="AV23" s="10" t="str">
        <f t="shared" ca="1" si="9"/>
        <v/>
      </c>
      <c r="AW23" s="10" t="str">
        <f t="shared" ca="1" si="9"/>
        <v/>
      </c>
      <c r="AX23" s="10" t="str">
        <f t="shared" ca="1" si="9"/>
        <v/>
      </c>
      <c r="AY23" s="10" t="str">
        <f t="shared" ca="1" si="9"/>
        <v/>
      </c>
      <c r="AZ23" s="10" t="str">
        <f t="shared" ca="1" si="9"/>
        <v/>
      </c>
      <c r="BA23" s="10" t="str">
        <f t="shared" ca="1" si="9"/>
        <v/>
      </c>
      <c r="BB23" s="10" t="str">
        <f t="shared" ca="1" si="9"/>
        <v/>
      </c>
      <c r="BC23" s="10" t="str">
        <f t="shared" ca="1" si="9"/>
        <v/>
      </c>
      <c r="BD23" s="10" t="str">
        <f t="shared" ca="1" si="7"/>
        <v/>
      </c>
      <c r="BE23" s="10" t="str">
        <f t="shared" ca="1" si="7"/>
        <v/>
      </c>
      <c r="BF23" s="10" t="str">
        <f t="shared" ca="1" si="7"/>
        <v/>
      </c>
      <c r="BG23" s="10" t="str">
        <f t="shared" ca="1" si="7"/>
        <v/>
      </c>
      <c r="BH23" s="10" t="str">
        <f t="shared" ca="1" si="7"/>
        <v/>
      </c>
      <c r="BI23" s="10" t="str">
        <f t="shared" ca="1" si="7"/>
        <v/>
      </c>
      <c r="BJ23" s="10" t="str">
        <f t="shared" ca="1" si="7"/>
        <v/>
      </c>
      <c r="BK23" s="10" t="str">
        <f t="shared" ca="1" si="7"/>
        <v/>
      </c>
      <c r="BL23" s="10" t="str">
        <f t="shared" ca="1" si="7"/>
        <v/>
      </c>
      <c r="BM23" s="36"/>
    </row>
  </sheetData>
  <mergeCells count="8">
    <mergeCell ref="X4:AA4"/>
    <mergeCell ref="AC4:AF4"/>
    <mergeCell ref="B2:H2"/>
    <mergeCell ref="I2:N2"/>
    <mergeCell ref="O2:T2"/>
    <mergeCell ref="I4:L4"/>
    <mergeCell ref="N4:Q4"/>
    <mergeCell ref="S4:V4"/>
  </mergeCells>
  <conditionalFormatting sqref="E9:E23">
    <cfRule type="dataBar" priority="26">
      <dataBar>
        <cfvo type="num" val="0"/>
        <cfvo type="num" val="1"/>
        <color theme="9" tint="0.59999389629810485"/>
      </dataBar>
      <extLst>
        <ext xmlns:x14="http://schemas.microsoft.com/office/spreadsheetml/2009/9/main" uri="{B025F937-C7B1-47D3-B67F-A62EFF666E3E}">
          <x14:id>{B7DF8B89-1A1A-2349-B48B-BC0C2BCD00A9}</x14:id>
        </ext>
      </extLst>
    </cfRule>
  </conditionalFormatting>
  <conditionalFormatting sqref="I6:AM6">
    <cfRule type="expression" dxfId="64" priority="25">
      <formula>I$7&lt;=EOMONTH($I$7,0)</formula>
    </cfRule>
  </conditionalFormatting>
  <conditionalFormatting sqref="I6:BL6">
    <cfRule type="expression" dxfId="63" priority="23">
      <formula>AND(I$7&lt;=EOMONTH($I$7,1),I$7&gt;EOMONTH($I$7,0))</formula>
    </cfRule>
  </conditionalFormatting>
  <conditionalFormatting sqref="I7:BL22">
    <cfRule type="expression" dxfId="62" priority="22">
      <formula>AND(TODAY()&gt;=I$7,TODAY()&lt;J$7)</formula>
    </cfRule>
  </conditionalFormatting>
  <conditionalFormatting sqref="J6:BL6">
    <cfRule type="expression" dxfId="61" priority="24">
      <formula>AND(J$7&lt;=EOMONTH($I$7,2),J$7&gt;EOMONTH($I$7,0),J$7&gt;EOMONTH($I$7,1))</formula>
    </cfRule>
  </conditionalFormatting>
  <conditionalFormatting sqref="I23:BL23">
    <cfRule type="expression" dxfId="60" priority="9">
      <formula>AND(TODAY()&gt;=I$7,TODAY()&lt;J$7)</formula>
    </cfRule>
  </conditionalFormatting>
  <conditionalFormatting sqref="I10:BL21">
    <cfRule type="expression" dxfId="59" priority="311" stopIfTrue="1">
      <formula>AND($C10="Low Risk",I$7&gt;=$F10,I$7&lt;=$F10+$G10-1)</formula>
    </cfRule>
    <cfRule type="expression" dxfId="58" priority="312" stopIfTrue="1">
      <formula>AND($C10="High Risk",I$7&gt;=$F10,I$7&lt;=$F10+$G10-1)</formula>
    </cfRule>
    <cfRule type="expression" dxfId="57" priority="313" stopIfTrue="1">
      <formula>AND($C10="On Track",I$7&gt;=$F10,I$7&lt;=$F10+$G10-1)</formula>
    </cfRule>
    <cfRule type="expression" dxfId="56" priority="314" stopIfTrue="1">
      <formula>AND($C10="Med Risk",I$7&gt;=$F10,I$7&lt;=$F10+$G10-1)</formula>
    </cfRule>
    <cfRule type="expression" dxfId="55" priority="315" stopIfTrue="1">
      <formula>AND(LEN($C10)=0,I$7&gt;=$F10,I$7&lt;=$F10+$G10-1)</formula>
    </cfRule>
  </conditionalFormatting>
  <conditionalFormatting sqref="I22:BL22">
    <cfRule type="expression" dxfId="54" priority="323" stopIfTrue="1">
      <formula>AND($C22="Low Risk",I$7&gt;=$F22,I$7&lt;=$F22+$G22-1)</formula>
    </cfRule>
    <cfRule type="expression" dxfId="53" priority="324" stopIfTrue="1">
      <formula>AND($C22="High Risk",I$7&gt;=$F22,I$7&lt;=$F22+$G22-1)</formula>
    </cfRule>
    <cfRule type="expression" dxfId="52" priority="325" stopIfTrue="1">
      <formula>AND($C22="On Track",I$7&gt;=$F22,I$7&lt;=$F22+$G22-1)</formula>
    </cfRule>
    <cfRule type="expression" dxfId="51" priority="326" stopIfTrue="1">
      <formula>AND($C22="Med Risk",I$7&gt;=$F22,I$7&lt;=$F22+$G22-1)</formula>
    </cfRule>
    <cfRule type="expression" dxfId="50" priority="327" stopIfTrue="1">
      <formula>AND(LEN($C22)=0,I$7&gt;=$F22,I$7&lt;=$F22+$G22-1)</formula>
    </cfRule>
  </conditionalFormatting>
  <conditionalFormatting sqref="I23:BL23">
    <cfRule type="expression" dxfId="49" priority="329" stopIfTrue="1">
      <formula>AND($C23="Low Risk",I$7&gt;=$F23,I$7&lt;=$F23+$G23-1)</formula>
    </cfRule>
    <cfRule type="expression" dxfId="48" priority="330" stopIfTrue="1">
      <formula>AND($C23="High Risk",I$7&gt;=$F23,I$7&lt;=$F23+$G23-1)</formula>
    </cfRule>
    <cfRule type="expression" dxfId="47" priority="331" stopIfTrue="1">
      <formula>AND($C23="On Track",I$7&gt;=$F23,I$7&lt;=$F23+$G23-1)</formula>
    </cfRule>
    <cfRule type="expression" dxfId="46" priority="332" stopIfTrue="1">
      <formula>AND($C23="Med Risk",I$7&gt;=$F23,I$7&lt;=$F23+$G23-1)</formula>
    </cfRule>
    <cfRule type="expression" dxfId="45" priority="333" stopIfTrue="1">
      <formula>AND(LEN($C23)=0,I$7&gt;=$F23,I$7&lt;=$F23+$G23-1)</formula>
    </cfRule>
  </conditionalFormatting>
  <dataValidations count="10">
    <dataValidation type="list" allowBlank="1" showInputMessage="1" showErrorMessage="1" sqref="C10:C23" xr:uid="{CF808628-B4F4-804F-86A2-543E203202D7}">
      <formula1>"Goal,Milestone,On Track, Low Risk, Med Risk, High Risk"</formula1>
    </dataValidation>
    <dataValidation type="whole" operator="greaterThanOrEqual" allowBlank="1" showInputMessage="1" promptTitle="Scrolling Increment" prompt="Changing this number will scroll the Gantt Chart view." sqref="C7" xr:uid="{08E4AE68-28BF-AD48-BB45-6E920B6CA488}">
      <formula1>0</formula1>
    </dataValidation>
    <dataValidation allowBlank="1" showInputMessage="1" showErrorMessage="1" prompt="This is an empty row" sqref="A21:A23" xr:uid="{63A70146-DCFD-524F-A1B3-7AA45FF8A58F}"/>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82289029-9E0E-6649-85D4-6ED217CF4C15}"/>
    <dataValidation allowBlank="1" showInputMessage="1" showErrorMessage="1" prompt="A scrollbar is in cells I8 through BL8. _x000a_To jump forward or backward in the timeline, enter a value of 0 or higher in cell C7._x000a_A value of 0 takes you to the beginning of the chart." sqref="A8" xr:uid="{65352C29-388C-1344-BA12-7127FD76AC77}"/>
    <dataValidation allowBlank="1" showInputMessage="1" showErrorMessage="1" prompt="Cells I9 through BL9 contain the day number of the month for the Month represented in the cell block above each date cell and are auto calculated._x000a_Do not modify these cells._x000a_" sqref="A7" xr:uid="{F51FFB06-2F7B-9C47-8976-347A80BBE1DB}"/>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D8A5B3B-544D-1946-9617-3FD24BE44AD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C6B89A1-7641-3242-846D-A8905D2070EE}"/>
    <dataValidation allowBlank="1" showInputMessage="1" showErrorMessage="1" prompt="Enter Company Name in cell B4._x000a_A legend is in cells I4 through AC4.  The Legend label is in cell G4." sqref="A4" xr:uid="{4DB1510D-3DCF-4946-85E7-9387EEA0BE1C}"/>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FF314AED-6BBA-974E-95E0-E747E2958B77}"/>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52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7DF8B89-1A1A-2349-B48B-BC0C2BCD00A9}">
            <x14:dataBar minLength="0" maxLength="100" gradient="0">
              <x14:cfvo type="num">
                <xm:f>0</xm:f>
              </x14:cfvo>
              <x14:cfvo type="num">
                <xm:f>1</xm:f>
              </x14:cfvo>
              <x14:negativeFillColor rgb="FFFF0000"/>
              <x14:axisColor rgb="FF000000"/>
            </x14:dataBar>
          </x14:cfRule>
          <xm:sqref>E9:E23</xm:sqref>
        </x14:conditionalFormatting>
        <x14:conditionalFormatting xmlns:xm="http://schemas.microsoft.com/office/excel/2006/main">
          <x14:cfRule type="iconSet" priority="310" id="{2F42B698-AAC6-CF4D-8CAC-9F5B281968EC}">
            <x14:iconSet iconSet="3Stars" showValue="0" custom="1">
              <x14:cfvo type="percent">
                <xm:f>0</xm:f>
              </x14:cfvo>
              <x14:cfvo type="num">
                <xm:f>1</xm:f>
              </x14:cfvo>
              <x14:cfvo type="num">
                <xm:f>2</xm:f>
              </x14:cfvo>
              <x14:cfIcon iconSet="NoIcons" iconId="0"/>
              <x14:cfIcon iconSet="3Flags" iconId="1"/>
              <x14:cfIcon iconSet="3Signs" iconId="0"/>
            </x14:iconSet>
          </x14:cfRule>
          <xm:sqref>I10:BL21</xm:sqref>
        </x14:conditionalFormatting>
        <x14:conditionalFormatting xmlns:xm="http://schemas.microsoft.com/office/excel/2006/main">
          <x14:cfRule type="iconSet" priority="322" id="{127BAE14-849F-B847-ACFB-AD0FDB1E7C49}">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328" id="{1D1A041E-1268-E64E-9E64-4F2913B2A9BB}">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84F25-CB66-1342-A4E2-8A18AD5591E0}">
  <sheetPr>
    <pageSetUpPr fitToPage="1"/>
  </sheetPr>
  <dimension ref="A1:BM31"/>
  <sheetViews>
    <sheetView showGridLines="0" showRuler="0" topLeftCell="A5" zoomScale="80" zoomScaleNormal="80" zoomScalePageLayoutView="70" workbookViewId="0">
      <selection activeCell="F20" sqref="F20"/>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IFERROR(IF(MIN(Milestones4352423567[Start])=0,DATE(2024,9,3),#REF!(Milestones4352423567[Start])),DATE(2025,1,13))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26</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73</v>
      </c>
      <c r="C11" s="13"/>
      <c r="D11" s="13"/>
      <c r="E11" s="14"/>
      <c r="F11" s="15"/>
      <c r="G11" s="16"/>
      <c r="H11" s="13"/>
      <c r="I11" s="10" t="str">
        <f t="shared" ref="I11:X11" ca="1" si="4">IF(AND($C11="Goal",I$7&gt;=$F11,I$7&lt;=$F11+$G11-1),2,IF(AND($C11="Milestone",I$7&gt;=$F11,I$7&lt;=$F11+$G11-1),1,""))</f>
        <v/>
      </c>
      <c r="J11" s="10" t="str">
        <f t="shared" ca="1" si="4"/>
        <v/>
      </c>
      <c r="K11" s="10" t="str">
        <f t="shared" ca="1" si="4"/>
        <v/>
      </c>
      <c r="L11" s="10"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ref="Y11:AN11" ca="1" si="5">IF(AND($C11="Goal",Y$7&gt;=$F11,Y$7&lt;=$F11+$G11-1),2,IF(AND($C11="Milestone",Y$7&gt;=$F11,Y$7&lt;=$F11+$G11-1),1,""))</f>
        <v/>
      </c>
      <c r="Z11" s="10" t="str">
        <f t="shared" ca="1" si="5"/>
        <v/>
      </c>
      <c r="AA11" s="10" t="str">
        <f t="shared" ca="1" si="5"/>
        <v/>
      </c>
      <c r="AB11" s="10" t="str">
        <f t="shared" ca="1" si="5"/>
        <v/>
      </c>
      <c r="AC11" s="10" t="str">
        <f t="shared" ca="1" si="5"/>
        <v/>
      </c>
      <c r="AD11" s="10" t="str">
        <f t="shared" ca="1" si="5"/>
        <v/>
      </c>
      <c r="AE11" s="10" t="str">
        <f t="shared" ca="1" si="5"/>
        <v/>
      </c>
      <c r="AF11" s="10" t="str">
        <f t="shared" ca="1" si="5"/>
        <v/>
      </c>
      <c r="AG11" s="10" t="str">
        <f t="shared" ca="1" si="5"/>
        <v/>
      </c>
      <c r="AH11" s="10" t="str">
        <f t="shared" ca="1" si="5"/>
        <v/>
      </c>
      <c r="AI11" s="10" t="str">
        <f t="shared" ca="1" si="5"/>
        <v/>
      </c>
      <c r="AJ11" s="10" t="str">
        <f t="shared" ca="1" si="5"/>
        <v/>
      </c>
      <c r="AK11" s="10" t="str">
        <f t="shared" ca="1" si="5"/>
        <v/>
      </c>
      <c r="AL11" s="10" t="str">
        <f t="shared" ca="1" si="5"/>
        <v/>
      </c>
      <c r="AM11" s="10" t="str">
        <f t="shared" ca="1" si="5"/>
        <v/>
      </c>
      <c r="AN11" s="10" t="str">
        <f t="shared" ca="1" si="5"/>
        <v/>
      </c>
      <c r="AO11" s="10" t="str">
        <f t="shared" ref="AO11:BC11" ca="1" si="6">IF(AND($C11="Goal",AO$7&gt;=$F11,AO$7&lt;=$F11+$G11-1),2,IF(AND($C11="Milestone",AO$7&gt;=$F11,AO$7&lt;=$F11+$G11-1),1,""))</f>
        <v/>
      </c>
      <c r="AP11" s="10" t="str">
        <f t="shared" ca="1" si="6"/>
        <v/>
      </c>
      <c r="AQ11" s="10" t="str">
        <f t="shared" ca="1" si="6"/>
        <v/>
      </c>
      <c r="AR11" s="10" t="str">
        <f t="shared" ca="1" si="6"/>
        <v/>
      </c>
      <c r="AS11" s="10" t="str">
        <f t="shared" ca="1" si="6"/>
        <v/>
      </c>
      <c r="AT11" s="10" t="str">
        <f t="shared" ca="1" si="6"/>
        <v/>
      </c>
      <c r="AU11" s="10" t="str">
        <f t="shared" ca="1" si="6"/>
        <v/>
      </c>
      <c r="AV11" s="10" t="str">
        <f t="shared" ca="1" si="6"/>
        <v/>
      </c>
      <c r="AW11" s="10" t="str">
        <f t="shared" ca="1" si="6"/>
        <v/>
      </c>
      <c r="AX11" s="10" t="str">
        <f t="shared" ca="1" si="6"/>
        <v/>
      </c>
      <c r="AY11" s="10" t="str">
        <f t="shared" ca="1" si="6"/>
        <v/>
      </c>
      <c r="AZ11" s="10" t="str">
        <f t="shared" ca="1" si="6"/>
        <v/>
      </c>
      <c r="BA11" s="10" t="str">
        <f t="shared" ca="1" si="6"/>
        <v/>
      </c>
      <c r="BB11" s="10" t="str">
        <f t="shared" ca="1" si="6"/>
        <v/>
      </c>
      <c r="BC11" s="10" t="str">
        <f t="shared" ca="1" si="6"/>
        <v/>
      </c>
      <c r="BD11" s="10" t="str">
        <f t="shared" ref="BD11:BL11" ca="1" si="7">IF(AND($C11="Goal",BD$7&gt;=$F11,BD$7&lt;=$F11+$G11-1),2,IF(AND($C11="Milestone",BD$7&gt;=$F11,BD$7&lt;=$F11+$G11-1),1,""))</f>
        <v/>
      </c>
      <c r="BE11" s="10" t="str">
        <f t="shared" ca="1" si="7"/>
        <v/>
      </c>
      <c r="BF11" s="10" t="str">
        <f t="shared" ca="1" si="7"/>
        <v/>
      </c>
      <c r="BG11" s="10" t="str">
        <f t="shared" ca="1" si="7"/>
        <v/>
      </c>
      <c r="BH11" s="10" t="str">
        <f t="shared" ca="1" si="7"/>
        <v/>
      </c>
      <c r="BI11" s="10" t="str">
        <f t="shared" ca="1" si="7"/>
        <v/>
      </c>
      <c r="BJ11" s="10" t="str">
        <f t="shared" ca="1" si="7"/>
        <v/>
      </c>
      <c r="BK11" s="10" t="str">
        <f t="shared" ca="1" si="7"/>
        <v/>
      </c>
      <c r="BL11" s="10" t="str">
        <f t="shared" ca="1" si="7"/>
        <v/>
      </c>
    </row>
    <row r="12" spans="1:65" s="1" customFormat="1" ht="40" customHeight="1" x14ac:dyDescent="0.2">
      <c r="A12" s="3"/>
      <c r="B12" s="52" t="s">
        <v>54</v>
      </c>
      <c r="C12" s="13" t="s">
        <v>5</v>
      </c>
      <c r="D12" s="13"/>
      <c r="E12" s="14">
        <v>0</v>
      </c>
      <c r="F12" s="15">
        <f>DATE(2025,4,2)</f>
        <v>45749</v>
      </c>
      <c r="G12" s="16">
        <v>1</v>
      </c>
      <c r="H12" s="13"/>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5" s="1" customFormat="1" ht="40" customHeight="1" x14ac:dyDescent="0.2">
      <c r="A13" s="3"/>
      <c r="B13" s="52" t="s">
        <v>75</v>
      </c>
      <c r="C13" s="13" t="s">
        <v>6</v>
      </c>
      <c r="D13" s="13"/>
      <c r="E13" s="14">
        <v>0</v>
      </c>
      <c r="F13" s="15">
        <f>F12+1</f>
        <v>45750</v>
      </c>
      <c r="G13" s="16">
        <v>10</v>
      </c>
      <c r="H13" s="13"/>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5" s="1" customFormat="1" ht="40" customHeight="1" x14ac:dyDescent="0.2">
      <c r="A14" s="3"/>
      <c r="B14" s="52" t="s">
        <v>53</v>
      </c>
      <c r="C14" s="13" t="s">
        <v>5</v>
      </c>
      <c r="D14" s="13"/>
      <c r="E14" s="14">
        <v>0</v>
      </c>
      <c r="F14" s="15">
        <f>F12+10</f>
        <v>45759</v>
      </c>
      <c r="G14" s="16">
        <v>1</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5" s="1" customFormat="1" ht="40" customHeight="1" x14ac:dyDescent="0.2">
      <c r="A15" s="3"/>
      <c r="B15" s="52" t="s">
        <v>45</v>
      </c>
      <c r="C15" s="13" t="s">
        <v>5</v>
      </c>
      <c r="D15" s="13"/>
      <c r="E15" s="14">
        <v>0</v>
      </c>
      <c r="F15" s="15">
        <f>F12+10</f>
        <v>45759</v>
      </c>
      <c r="G15" s="16">
        <v>1</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5" s="1" customFormat="1" ht="40" customHeight="1" x14ac:dyDescent="0.2">
      <c r="A16" s="3"/>
      <c r="B16" s="52" t="s">
        <v>76</v>
      </c>
      <c r="C16" s="13" t="s">
        <v>5</v>
      </c>
      <c r="D16" s="13"/>
      <c r="E16" s="14">
        <v>0</v>
      </c>
      <c r="F16" s="15">
        <f>F12+10</f>
        <v>45759</v>
      </c>
      <c r="G16" s="16">
        <v>1</v>
      </c>
      <c r="H16" s="13"/>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s="1" customFormat="1" ht="40" customHeight="1" x14ac:dyDescent="0.2">
      <c r="A17" s="3"/>
      <c r="B17" s="52" t="s">
        <v>77</v>
      </c>
      <c r="C17" s="13" t="s">
        <v>5</v>
      </c>
      <c r="D17" s="13"/>
      <c r="E17" s="14">
        <v>0</v>
      </c>
      <c r="F17" s="15">
        <f>F12+10</f>
        <v>45759</v>
      </c>
      <c r="G17" s="16">
        <v>1</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52" t="s">
        <v>63</v>
      </c>
      <c r="C18" s="13" t="s">
        <v>1</v>
      </c>
      <c r="D18" s="13"/>
      <c r="E18" s="14">
        <v>0</v>
      </c>
      <c r="F18" s="15">
        <f>F12+10</f>
        <v>45759</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52" t="s">
        <v>51</v>
      </c>
      <c r="C19" s="13" t="s">
        <v>25</v>
      </c>
      <c r="D19" s="13"/>
      <c r="E19" s="14">
        <v>0</v>
      </c>
      <c r="F19" s="15">
        <f>F12+11</f>
        <v>45760</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52" t="s">
        <v>79</v>
      </c>
      <c r="C20" s="13" t="s">
        <v>2</v>
      </c>
      <c r="D20" s="13"/>
      <c r="E20" s="14">
        <v>0</v>
      </c>
      <c r="F20" s="15">
        <f>F12+13</f>
        <v>45762</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52" t="s">
        <v>80</v>
      </c>
      <c r="C21" s="13" t="s">
        <v>2</v>
      </c>
      <c r="D21" s="13"/>
      <c r="E21" s="14">
        <v>0</v>
      </c>
      <c r="F21" s="15">
        <f>F12+13</f>
        <v>45762</v>
      </c>
      <c r="G21" s="16">
        <v>1</v>
      </c>
      <c r="H21" s="13"/>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row>
    <row r="22" spans="1:64" ht="30" customHeight="1" x14ac:dyDescent="0.2">
      <c r="B22" s="17"/>
      <c r="C22" s="13"/>
      <c r="D22" s="13"/>
      <c r="E22" s="14"/>
      <c r="F22" s="15"/>
      <c r="G22" s="16"/>
    </row>
    <row r="23" spans="1:64" ht="30" customHeight="1" x14ac:dyDescent="0.2">
      <c r="D23" s="68"/>
    </row>
    <row r="24" spans="1:64" ht="30" customHeight="1" x14ac:dyDescent="0.2">
      <c r="D24" s="68"/>
    </row>
    <row r="25" spans="1:64" ht="30" customHeight="1" x14ac:dyDescent="0.2">
      <c r="D25" s="68"/>
    </row>
    <row r="26" spans="1:64" ht="30" customHeight="1" x14ac:dyDescent="0.2">
      <c r="D26" s="68"/>
    </row>
    <row r="27" spans="1:64" ht="30" customHeight="1" x14ac:dyDescent="0.2">
      <c r="D27" s="68"/>
    </row>
    <row r="28" spans="1:64" ht="30" customHeight="1" x14ac:dyDescent="0.2">
      <c r="D28" s="68"/>
    </row>
    <row r="29" spans="1:64" ht="30" customHeight="1" x14ac:dyDescent="0.2">
      <c r="D29" s="68"/>
    </row>
    <row r="30" spans="1:64" ht="30" customHeight="1" x14ac:dyDescent="0.2">
      <c r="D30" s="68"/>
    </row>
    <row r="31" spans="1:64" ht="30" customHeight="1" x14ac:dyDescent="0.2">
      <c r="D31" s="68"/>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9" tint="0.59999389629810485"/>
      </dataBar>
      <extLst>
        <ext xmlns:x14="http://schemas.microsoft.com/office/spreadsheetml/2009/9/main" uri="{B025F937-C7B1-47D3-B67F-A62EFF666E3E}">
          <x14:id>{5E0FEC9D-0196-0242-99F8-F0136F3D8856}</x14:id>
        </ext>
      </extLst>
    </cfRule>
  </conditionalFormatting>
  <conditionalFormatting sqref="I6:AM6">
    <cfRule type="expression" dxfId="44" priority="25">
      <formula>I$7&lt;=EOMONTH($I$7,0)</formula>
    </cfRule>
  </conditionalFormatting>
  <conditionalFormatting sqref="I6:BL6">
    <cfRule type="expression" dxfId="43" priority="23">
      <formula>AND(I$7&lt;=EOMONTH($I$7,1),I$7&gt;EOMONTH($I$7,0))</formula>
    </cfRule>
  </conditionalFormatting>
  <conditionalFormatting sqref="I7:BL10">
    <cfRule type="expression" dxfId="42" priority="22">
      <formula>AND(TODAY()&gt;=I$7,TODAY()&lt;J$7)</formula>
    </cfRule>
  </conditionalFormatting>
  <conditionalFormatting sqref="J6:BL6">
    <cfRule type="expression" dxfId="41" priority="24">
      <formula>AND(J$7&lt;=EOMONTH($I$7,2),J$7&gt;EOMONTH($I$7,0),J$7&gt;EOMONTH($I$7,1))</formula>
    </cfRule>
  </conditionalFormatting>
  <conditionalFormatting sqref="I11:BL21">
    <cfRule type="expression" dxfId="40" priority="2">
      <formula>AND(TODAY()&gt;=I$7,TODAY()&lt;J$7)</formula>
    </cfRule>
  </conditionalFormatting>
  <conditionalFormatting sqref="I10:BL10">
    <cfRule type="expression" dxfId="39" priority="337" stopIfTrue="1">
      <formula>AND($C10="Low Risk",I$7&gt;=$F10,I$7&lt;=$F10+$G10-1)</formula>
    </cfRule>
    <cfRule type="expression" dxfId="38" priority="338" stopIfTrue="1">
      <formula>AND($C10="High Risk",I$7&gt;=$F10,I$7&lt;=$F10+$G10-1)</formula>
    </cfRule>
    <cfRule type="expression" dxfId="37" priority="339" stopIfTrue="1">
      <formula>AND($C10="On Track",I$7&gt;=$F10,I$7&lt;=$F10+$G10-1)</formula>
    </cfRule>
    <cfRule type="expression" dxfId="36" priority="340" stopIfTrue="1">
      <formula>AND($C10="Med Risk",I$7&gt;=$F10,I$7&lt;=$F10+$G10-1)</formula>
    </cfRule>
    <cfRule type="expression" dxfId="35" priority="341" stopIfTrue="1">
      <formula>AND(LEN($C10)=0,I$7&gt;=$F10,I$7&lt;=$F10+$G10-1)</formula>
    </cfRule>
  </conditionalFormatting>
  <conditionalFormatting sqref="I11:BL21">
    <cfRule type="expression" dxfId="34" priority="369" stopIfTrue="1">
      <formula>AND($C11="Low Risk",I$7&gt;=$F11,I$7&lt;=$F11+$G11-1)</formula>
    </cfRule>
    <cfRule type="expression" dxfId="33" priority="370" stopIfTrue="1">
      <formula>AND($C11="High Risk",I$7&gt;=$F11,I$7&lt;=$F11+$G11-1)</formula>
    </cfRule>
    <cfRule type="expression" dxfId="32" priority="371" stopIfTrue="1">
      <formula>AND($C11="On Track",I$7&gt;=$F11,I$7&lt;=$F11+$G11-1)</formula>
    </cfRule>
    <cfRule type="expression" dxfId="31" priority="372" stopIfTrue="1">
      <formula>AND($C11="Med Risk",I$7&gt;=$F11,I$7&lt;=$F11+$G11-1)</formula>
    </cfRule>
    <cfRule type="expression" dxfId="30" priority="373" stopIfTrue="1">
      <formula>AND(LEN($C11)=0,I$7&gt;=$F11,I$7&lt;=$F11+$G11-1)</formula>
    </cfRule>
  </conditionalFormatting>
  <dataValidations count="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2F2CCD4-3698-954F-A5D0-BED07ED50DD8}"/>
    <dataValidation allowBlank="1" showInputMessage="1" showErrorMessage="1" prompt="Enter Company Name in cell B4._x000a_A legend is in cells I4 through AC4.  The Legend label is in cell G4." sqref="A4" xr:uid="{C03D2843-4684-A243-B3A8-D1933F17459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26CB17A6-2E47-7E44-BC59-67D244855A1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3F65F6F4-CBDC-4847-A882-FD87825FFC6C}"/>
    <dataValidation allowBlank="1" showInputMessage="1" showErrorMessage="1" prompt="Cells I9 through BL9 contain the day number of the month for the Month represented in the cell block above each date cell and are auto calculated._x000a_Do not modify these cells._x000a_" sqref="A7" xr:uid="{EBC6153F-3A73-3442-869B-A23929DB9D5E}"/>
    <dataValidation allowBlank="1" showInputMessage="1" showErrorMessage="1" prompt="A scrollbar is in cells I8 through BL8. _x000a_To jump forward or backward in the timeline, enter a value of 0 or higher in cell C7._x000a_A value of 0 takes you to the beginning of the chart." sqref="A8" xr:uid="{222F632C-C355-3B44-89BB-08688A97D19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2994EDA9-83FB-404F-BDDD-B6452D6BD14D}"/>
    <dataValidation type="whole" operator="greaterThanOrEqual" allowBlank="1" showInputMessage="1" promptTitle="Scrolling Increment" prompt="Changing this number will scroll the Gantt Chart view." sqref="C7" xr:uid="{E143BA97-0F1C-9445-A7F1-FC2EC999ED65}">
      <formula1>0</formula1>
    </dataValidation>
    <dataValidation type="list" allowBlank="1" showInputMessage="1" showErrorMessage="1" sqref="C10:C22" xr:uid="{7B25B0C8-B06E-1B4B-B5F6-390E35F6F41D}">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355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E0FEC9D-0196-0242-99F8-F0136F3D8856}">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336" id="{F082E838-4265-EA43-926D-E3F3D37B5572}">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368" id="{6D95F5B3-6219-BD40-BDFC-10CEE5C531C3}">
            <x14:iconSet iconSet="3Stars" showValue="0" custom="1">
              <x14:cfvo type="percent">
                <xm:f>0</xm:f>
              </x14:cfvo>
              <x14:cfvo type="num">
                <xm:f>1</xm:f>
              </x14:cfvo>
              <x14:cfvo type="num">
                <xm:f>2</xm:f>
              </x14:cfvo>
              <x14:cfIcon iconSet="NoIcons" iconId="0"/>
              <x14:cfIcon iconSet="3Flags" iconId="1"/>
              <x14:cfIcon iconSet="3Signs" iconId="0"/>
            </x14:iconSet>
          </x14:cfRule>
          <xm:sqref>I11:BL21</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0E2C-07F8-F24F-AE08-F901B881D42A}">
  <sheetPr>
    <pageSetUpPr fitToPage="1"/>
  </sheetPr>
  <dimension ref="A1:BM31"/>
  <sheetViews>
    <sheetView showGridLines="0" tabSelected="1" showRuler="0" zoomScale="90" zoomScaleNormal="90" zoomScalePageLayoutView="70" workbookViewId="0">
      <selection activeCell="F13" sqref="F13"/>
    </sheetView>
  </sheetViews>
  <sheetFormatPr baseColWidth="10" defaultColWidth="8.83203125" defaultRowHeight="30" customHeight="1" x14ac:dyDescent="0.2"/>
  <cols>
    <col min="1" max="1" width="4.83203125" style="3" customWidth="1"/>
    <col min="2" max="2" width="30.83203125" customWidth="1"/>
    <col min="3" max="3" width="13.33203125" bestFit="1" customWidth="1"/>
    <col min="4" max="4" width="20.5" customWidth="1"/>
    <col min="5" max="5" width="15.83203125" customWidth="1"/>
    <col min="6" max="6" width="10.5" style="2" customWidth="1"/>
    <col min="7" max="7" width="10.5" customWidth="1"/>
    <col min="8" max="8" width="2.6640625" customWidth="1"/>
    <col min="9" max="64" width="3.5" customWidth="1"/>
    <col min="65" max="65" width="2.6640625" customWidth="1"/>
  </cols>
  <sheetData>
    <row r="1" spans="1:65" ht="25" customHeight="1" x14ac:dyDescent="0.2"/>
    <row r="2" spans="1:65" ht="50" customHeight="1" x14ac:dyDescent="0.2">
      <c r="A2" s="4"/>
      <c r="B2" s="62" t="s">
        <v>24</v>
      </c>
      <c r="C2" s="62"/>
      <c r="D2" s="62"/>
      <c r="E2" s="62"/>
      <c r="F2" s="62"/>
      <c r="G2" s="62"/>
      <c r="H2" s="62"/>
      <c r="I2" s="63"/>
      <c r="J2" s="63"/>
      <c r="K2" s="63"/>
      <c r="L2" s="63"/>
      <c r="M2" s="63"/>
      <c r="N2" s="63"/>
      <c r="O2" s="64"/>
      <c r="P2" s="64"/>
      <c r="Q2" s="64"/>
      <c r="R2" s="64"/>
      <c r="S2" s="64"/>
      <c r="T2" s="64"/>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row>
    <row r="3" spans="1:65" ht="20" customHeight="1" x14ac:dyDescent="0.2">
      <c r="A3" s="4"/>
      <c r="B3" s="18"/>
      <c r="C3" s="19"/>
      <c r="D3" s="20"/>
      <c r="E3" s="20"/>
      <c r="F3" s="21"/>
      <c r="G3" s="20"/>
      <c r="H3" s="20"/>
      <c r="I3" s="34"/>
      <c r="J3" s="1"/>
      <c r="K3" s="1"/>
      <c r="L3" s="1"/>
    </row>
    <row r="4" spans="1:65" ht="30" customHeight="1" x14ac:dyDescent="0.2">
      <c r="A4" s="4"/>
      <c r="B4" s="22" t="s">
        <v>23</v>
      </c>
      <c r="C4" s="23"/>
      <c r="D4" s="24"/>
      <c r="E4" s="25"/>
      <c r="F4" s="26"/>
      <c r="G4" s="27" t="s">
        <v>8</v>
      </c>
      <c r="H4" s="25"/>
      <c r="I4" s="65" t="s">
        <v>12</v>
      </c>
      <c r="J4" s="65"/>
      <c r="K4" s="65"/>
      <c r="L4" s="65"/>
      <c r="N4" s="66" t="s">
        <v>13</v>
      </c>
      <c r="O4" s="66"/>
      <c r="P4" s="66"/>
      <c r="Q4" s="66"/>
      <c r="S4" s="67" t="s">
        <v>14</v>
      </c>
      <c r="T4" s="67"/>
      <c r="U4" s="67"/>
      <c r="V4" s="67"/>
      <c r="X4" s="60" t="s">
        <v>15</v>
      </c>
      <c r="Y4" s="60"/>
      <c r="Z4" s="60"/>
      <c r="AA4" s="60"/>
      <c r="AC4" s="61" t="s">
        <v>9</v>
      </c>
      <c r="AD4" s="61"/>
      <c r="AE4" s="61"/>
      <c r="AF4" s="61"/>
    </row>
    <row r="5" spans="1:65" ht="30" customHeight="1" x14ac:dyDescent="0.2">
      <c r="A5" s="4"/>
      <c r="B5" s="28" t="s">
        <v>22</v>
      </c>
      <c r="C5" s="24"/>
      <c r="D5" s="24"/>
      <c r="E5" s="25"/>
      <c r="F5" s="26"/>
      <c r="G5" s="25"/>
      <c r="H5" s="25"/>
    </row>
    <row r="6" spans="1:65" ht="30" customHeight="1" x14ac:dyDescent="0.25">
      <c r="A6" s="4"/>
      <c r="B6" s="29" t="s">
        <v>16</v>
      </c>
      <c r="C6" s="30" cm="1">
        <f t="array" aca="1" ref="C6" ca="1">IFERROR(IF(MIN(Milestones43524235678[Start])=0,DATE(2024,9,3),#REF!(Milestones43524235678[Start])),DATE(2025,1,13))</f>
        <v>45670</v>
      </c>
      <c r="D6" s="31"/>
      <c r="E6" s="25"/>
      <c r="F6" s="26"/>
      <c r="G6" s="25"/>
      <c r="H6" s="25"/>
      <c r="I6" s="38" t="str">
        <f ca="1">TEXT(I7,"mmmm")</f>
        <v>January</v>
      </c>
      <c r="J6" s="38"/>
      <c r="K6" s="38"/>
      <c r="L6" s="38"/>
      <c r="M6" s="38"/>
      <c r="N6" s="38"/>
      <c r="O6" s="38"/>
      <c r="P6" s="38" t="str">
        <f ca="1">IF(TEXT(P7,"mmmm")=I6,"",TEXT(P7,"mmmm"))</f>
        <v/>
      </c>
      <c r="Q6" s="38"/>
      <c r="R6" s="38"/>
      <c r="S6" s="38"/>
      <c r="T6" s="38"/>
      <c r="U6" s="38"/>
      <c r="V6" s="38"/>
      <c r="W6" s="38" t="str">
        <f ca="1">IF(OR(TEXT(W7,"mmmm")=P6,TEXT(W7,"mmmm")=I6),"",TEXT(W7,"mmmm"))</f>
        <v/>
      </c>
      <c r="X6" s="38"/>
      <c r="Y6" s="38"/>
      <c r="Z6" s="38"/>
      <c r="AA6" s="38"/>
      <c r="AB6" s="38"/>
      <c r="AC6" s="38"/>
      <c r="AD6" s="38" t="str">
        <f ca="1">IF(OR(TEXT(AD7,"mmmm")=W6,TEXT(AD7,"mmmm")=P6,TEXT(AD7,"mmmm")=I6),"",TEXT(AD7,"mmmm"))</f>
        <v>February</v>
      </c>
      <c r="AE6" s="38"/>
      <c r="AF6" s="38"/>
      <c r="AG6" s="38"/>
      <c r="AH6" s="38"/>
      <c r="AI6" s="38"/>
      <c r="AJ6" s="38"/>
      <c r="AK6" s="38" t="str">
        <f ca="1">IF(OR(TEXT(AK7,"mmmm")=AD6,TEXT(AK7,"mmmm")=W6,TEXT(AK7,"mmmm")=P6,TEXT(AK7,"mmmm")=I6),"",TEXT(AK7,"mmmm"))</f>
        <v/>
      </c>
      <c r="AL6" s="38"/>
      <c r="AM6" s="38"/>
      <c r="AN6" s="38"/>
      <c r="AO6" s="38"/>
      <c r="AP6" s="38"/>
      <c r="AQ6" s="38"/>
      <c r="AR6" s="38" t="str">
        <f ca="1">IF(OR(TEXT(AR7,"mmmm")=AK6,TEXT(AR7,"mmmm")=AD6,TEXT(AR7,"mmmm")=W6,TEXT(AR7,"mmmm")=P6),"",TEXT(AR7,"mmmm"))</f>
        <v/>
      </c>
      <c r="AS6" s="38"/>
      <c r="AT6" s="38"/>
      <c r="AU6" s="38"/>
      <c r="AV6" s="38"/>
      <c r="AW6" s="38"/>
      <c r="AX6" s="39"/>
      <c r="AY6" s="39" t="str">
        <f ca="1">IF(OR(TEXT(AY7,"mmmm")=AR6,TEXT(AY7,"mmmm")=AK6,TEXT(AY7,"mmmm")=AD6,TEXT(AY7,"mmmm")=W6),"",TEXT(AY7,"mmmm"))</f>
        <v/>
      </c>
      <c r="AZ6" s="39"/>
      <c r="BA6" s="39"/>
      <c r="BB6" s="40"/>
      <c r="BC6" s="37"/>
      <c r="BD6" s="37"/>
      <c r="BE6" s="37"/>
      <c r="BF6" s="37" t="str">
        <f ca="1">IF(OR(TEXT(BF7,"mmmm")=AY6,TEXT(BF7,"mmmm")=AR6,TEXT(BF7,"mmmm")=AK6,TEXT(BF7,"mmmm")=AD6),"",TEXT(BF7,"mmmm"))</f>
        <v>March</v>
      </c>
      <c r="BG6" s="37"/>
      <c r="BH6" s="37"/>
      <c r="BI6" s="37"/>
      <c r="BJ6" s="37"/>
      <c r="BK6" s="37"/>
      <c r="BL6" s="37"/>
    </row>
    <row r="7" spans="1:65" ht="30" customHeight="1" x14ac:dyDescent="0.2">
      <c r="A7" s="4"/>
      <c r="B7" s="29" t="s">
        <v>17</v>
      </c>
      <c r="C7" s="32">
        <v>0</v>
      </c>
      <c r="D7" s="24"/>
      <c r="E7" s="25"/>
      <c r="F7" s="25"/>
      <c r="G7" s="25"/>
      <c r="H7" s="33"/>
      <c r="I7" s="42">
        <f ca="1">IFERROR(Project_Start+Scrolling_Increment,TODAY())</f>
        <v>45670</v>
      </c>
      <c r="J7" s="43">
        <f ca="1">I7+1</f>
        <v>45671</v>
      </c>
      <c r="K7" s="56">
        <f t="shared" ref="K7:AX7" ca="1" si="0">J7+1</f>
        <v>45672</v>
      </c>
      <c r="L7" s="43">
        <f t="shared" ca="1" si="0"/>
        <v>45673</v>
      </c>
      <c r="M7" s="43">
        <f t="shared" ca="1" si="0"/>
        <v>45674</v>
      </c>
      <c r="N7" s="43">
        <f t="shared" ca="1" si="0"/>
        <v>45675</v>
      </c>
      <c r="O7" s="44">
        <f t="shared" ca="1" si="0"/>
        <v>45676</v>
      </c>
      <c r="P7" s="43">
        <f ca="1">O7+1</f>
        <v>45677</v>
      </c>
      <c r="Q7" s="43">
        <f ca="1">P7+1</f>
        <v>45678</v>
      </c>
      <c r="R7" s="43">
        <f t="shared" ca="1" si="0"/>
        <v>45679</v>
      </c>
      <c r="S7" s="43">
        <f t="shared" ca="1" si="0"/>
        <v>45680</v>
      </c>
      <c r="T7" s="43">
        <f t="shared" ca="1" si="0"/>
        <v>45681</v>
      </c>
      <c r="U7" s="43">
        <f t="shared" ca="1" si="0"/>
        <v>45682</v>
      </c>
      <c r="V7" s="44">
        <f t="shared" ca="1" si="0"/>
        <v>45683</v>
      </c>
      <c r="W7" s="43">
        <f ca="1">V7+1</f>
        <v>45684</v>
      </c>
      <c r="X7" s="43">
        <f ca="1">W7+1</f>
        <v>45685</v>
      </c>
      <c r="Y7" s="43">
        <f t="shared" ca="1" si="0"/>
        <v>45686</v>
      </c>
      <c r="Z7" s="43">
        <f t="shared" ca="1" si="0"/>
        <v>45687</v>
      </c>
      <c r="AA7" s="43">
        <f t="shared" ca="1" si="0"/>
        <v>45688</v>
      </c>
      <c r="AB7" s="43">
        <f t="shared" ca="1" si="0"/>
        <v>45689</v>
      </c>
      <c r="AC7" s="44">
        <f t="shared" ca="1" si="0"/>
        <v>45690</v>
      </c>
      <c r="AD7" s="43">
        <f ca="1">AC7+1</f>
        <v>45691</v>
      </c>
      <c r="AE7" s="43">
        <f ca="1">AD7+1</f>
        <v>45692</v>
      </c>
      <c r="AF7" s="43">
        <f t="shared" ca="1" si="0"/>
        <v>45693</v>
      </c>
      <c r="AG7" s="43">
        <f t="shared" ca="1" si="0"/>
        <v>45694</v>
      </c>
      <c r="AH7" s="43">
        <f t="shared" ca="1" si="0"/>
        <v>45695</v>
      </c>
      <c r="AI7" s="43">
        <f t="shared" ca="1" si="0"/>
        <v>45696</v>
      </c>
      <c r="AJ7" s="44">
        <f t="shared" ca="1" si="0"/>
        <v>45697</v>
      </c>
      <c r="AK7" s="43">
        <f ca="1">AJ7+1</f>
        <v>45698</v>
      </c>
      <c r="AL7" s="43">
        <f ca="1">AK7+1</f>
        <v>45699</v>
      </c>
      <c r="AM7" s="43">
        <f t="shared" ca="1" si="0"/>
        <v>45700</v>
      </c>
      <c r="AN7" s="43">
        <f t="shared" ca="1" si="0"/>
        <v>45701</v>
      </c>
      <c r="AO7" s="43">
        <f t="shared" ca="1" si="0"/>
        <v>45702</v>
      </c>
      <c r="AP7" s="43">
        <f t="shared" ca="1" si="0"/>
        <v>45703</v>
      </c>
      <c r="AQ7" s="44">
        <f t="shared" ca="1" si="0"/>
        <v>45704</v>
      </c>
      <c r="AR7" s="43">
        <f ca="1">AQ7+1</f>
        <v>45705</v>
      </c>
      <c r="AS7" s="43">
        <f ca="1">AR7+1</f>
        <v>45706</v>
      </c>
      <c r="AT7" s="43">
        <f t="shared" ca="1" si="0"/>
        <v>45707</v>
      </c>
      <c r="AU7" s="43">
        <f t="shared" ca="1" si="0"/>
        <v>45708</v>
      </c>
      <c r="AV7" s="43">
        <f t="shared" ca="1" si="0"/>
        <v>45709</v>
      </c>
      <c r="AW7" s="43">
        <f t="shared" ca="1" si="0"/>
        <v>45710</v>
      </c>
      <c r="AX7" s="44">
        <f t="shared" ca="1" si="0"/>
        <v>45711</v>
      </c>
      <c r="AY7" s="43">
        <f ca="1">AX7+1</f>
        <v>45712</v>
      </c>
      <c r="AZ7" s="43">
        <f ca="1">AY7+1</f>
        <v>45713</v>
      </c>
      <c r="BA7" s="43">
        <f t="shared" ref="BA7:BE7" ca="1" si="1">AZ7+1</f>
        <v>45714</v>
      </c>
      <c r="BB7" s="43">
        <f t="shared" ca="1" si="1"/>
        <v>45715</v>
      </c>
      <c r="BC7" s="43">
        <f t="shared" ca="1" si="1"/>
        <v>45716</v>
      </c>
      <c r="BD7" s="43">
        <f t="shared" ca="1" si="1"/>
        <v>45717</v>
      </c>
      <c r="BE7" s="44">
        <f t="shared" ca="1" si="1"/>
        <v>45718</v>
      </c>
      <c r="BF7" s="43">
        <f ca="1">BE7+1</f>
        <v>45719</v>
      </c>
      <c r="BG7" s="43">
        <f ca="1">BF7+1</f>
        <v>45720</v>
      </c>
      <c r="BH7" s="43">
        <f t="shared" ref="BH7:BL7" ca="1" si="2">BG7+1</f>
        <v>45721</v>
      </c>
      <c r="BI7" s="43">
        <f t="shared" ca="1" si="2"/>
        <v>45722</v>
      </c>
      <c r="BJ7" s="43">
        <f t="shared" ca="1" si="2"/>
        <v>45723</v>
      </c>
      <c r="BK7" s="43">
        <f t="shared" ca="1" si="2"/>
        <v>45724</v>
      </c>
      <c r="BL7" s="44">
        <f t="shared" ca="1" si="2"/>
        <v>45725</v>
      </c>
    </row>
    <row r="8" spans="1:65" ht="20" customHeight="1" x14ac:dyDescent="0.2">
      <c r="A8" s="4"/>
      <c r="B8" s="24"/>
      <c r="C8" s="24"/>
      <c r="D8" s="24"/>
      <c r="E8" s="25"/>
      <c r="F8" s="25"/>
      <c r="G8" s="25"/>
      <c r="H8" s="33"/>
      <c r="I8" s="45"/>
      <c r="J8" s="46"/>
      <c r="K8" s="57"/>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5" ht="40" customHeight="1" x14ac:dyDescent="0.2">
      <c r="A9" s="4"/>
      <c r="B9" s="53" t="s">
        <v>26</v>
      </c>
      <c r="C9" s="54" t="s">
        <v>0</v>
      </c>
      <c r="D9" s="54" t="s">
        <v>10</v>
      </c>
      <c r="E9" s="54" t="s">
        <v>3</v>
      </c>
      <c r="F9" s="54" t="s">
        <v>4</v>
      </c>
      <c r="G9" s="54" t="s">
        <v>11</v>
      </c>
      <c r="H9" s="35"/>
      <c r="I9" s="50" t="str">
        <f t="shared" ref="I9:BL9" ca="1" si="3">LEFT(TEXT(I7,"ddd"),1)</f>
        <v>M</v>
      </c>
      <c r="J9" s="50" t="str">
        <f t="shared" ca="1" si="3"/>
        <v>T</v>
      </c>
      <c r="K9" s="58" t="str">
        <f t="shared" ca="1" si="3"/>
        <v>W</v>
      </c>
      <c r="L9" s="50" t="str">
        <f t="shared" ca="1" si="3"/>
        <v>T</v>
      </c>
      <c r="M9" s="50" t="str">
        <f t="shared" ca="1" si="3"/>
        <v>F</v>
      </c>
      <c r="N9" s="50" t="str">
        <f t="shared" ca="1" si="3"/>
        <v>S</v>
      </c>
      <c r="O9" s="50" t="str">
        <f t="shared" ca="1" si="3"/>
        <v>S</v>
      </c>
      <c r="P9" s="50" t="str">
        <f t="shared" ca="1" si="3"/>
        <v>M</v>
      </c>
      <c r="Q9" s="50" t="str">
        <f t="shared" ca="1" si="3"/>
        <v>T</v>
      </c>
      <c r="R9" s="50" t="str">
        <f t="shared" ca="1" si="3"/>
        <v>W</v>
      </c>
      <c r="S9" s="50" t="str">
        <f t="shared" ca="1" si="3"/>
        <v>T</v>
      </c>
      <c r="T9" s="50" t="str">
        <f t="shared" ca="1" si="3"/>
        <v>F</v>
      </c>
      <c r="U9" s="50" t="str">
        <f t="shared" ca="1" si="3"/>
        <v>S</v>
      </c>
      <c r="V9" s="50" t="str">
        <f t="shared" ca="1" si="3"/>
        <v>S</v>
      </c>
      <c r="W9" s="50" t="str">
        <f t="shared" ca="1" si="3"/>
        <v>M</v>
      </c>
      <c r="X9" s="50" t="str">
        <f t="shared" ca="1" si="3"/>
        <v>T</v>
      </c>
      <c r="Y9" s="50" t="str">
        <f t="shared" ca="1" si="3"/>
        <v>W</v>
      </c>
      <c r="Z9" s="50" t="str">
        <f t="shared" ca="1" si="3"/>
        <v>T</v>
      </c>
      <c r="AA9" s="50" t="str">
        <f t="shared" ca="1" si="3"/>
        <v>F</v>
      </c>
      <c r="AB9" s="50" t="str">
        <f t="shared" ca="1" si="3"/>
        <v>S</v>
      </c>
      <c r="AC9" s="50" t="str">
        <f t="shared" ca="1" si="3"/>
        <v>S</v>
      </c>
      <c r="AD9" s="50" t="str">
        <f t="shared" ca="1" si="3"/>
        <v>M</v>
      </c>
      <c r="AE9" s="50" t="str">
        <f t="shared" ca="1" si="3"/>
        <v>T</v>
      </c>
      <c r="AF9" s="50" t="str">
        <f t="shared" ca="1" si="3"/>
        <v>W</v>
      </c>
      <c r="AG9" s="50" t="str">
        <f t="shared" ca="1" si="3"/>
        <v>T</v>
      </c>
      <c r="AH9" s="50" t="str">
        <f t="shared" ca="1" si="3"/>
        <v>F</v>
      </c>
      <c r="AI9" s="50" t="str">
        <f t="shared" ca="1" si="3"/>
        <v>S</v>
      </c>
      <c r="AJ9" s="50" t="str">
        <f t="shared" ca="1" si="3"/>
        <v>S</v>
      </c>
      <c r="AK9" s="50" t="str">
        <f t="shared" ca="1" si="3"/>
        <v>M</v>
      </c>
      <c r="AL9" s="50" t="str">
        <f t="shared" ca="1" si="3"/>
        <v>T</v>
      </c>
      <c r="AM9" s="50" t="str">
        <f t="shared" ca="1" si="3"/>
        <v>W</v>
      </c>
      <c r="AN9" s="50" t="str">
        <f t="shared" ca="1" si="3"/>
        <v>T</v>
      </c>
      <c r="AO9" s="50" t="str">
        <f t="shared" ca="1" si="3"/>
        <v>F</v>
      </c>
      <c r="AP9" s="50" t="str">
        <f t="shared" ca="1" si="3"/>
        <v>S</v>
      </c>
      <c r="AQ9" s="50" t="str">
        <f t="shared" ca="1" si="3"/>
        <v>S</v>
      </c>
      <c r="AR9" s="50" t="str">
        <f t="shared" ca="1" si="3"/>
        <v>M</v>
      </c>
      <c r="AS9" s="50" t="str">
        <f t="shared" ca="1" si="3"/>
        <v>T</v>
      </c>
      <c r="AT9" s="50" t="str">
        <f t="shared" ca="1" si="3"/>
        <v>W</v>
      </c>
      <c r="AU9" s="50" t="str">
        <f t="shared" ca="1" si="3"/>
        <v>T</v>
      </c>
      <c r="AV9" s="50" t="str">
        <f t="shared" ca="1" si="3"/>
        <v>F</v>
      </c>
      <c r="AW9" s="50" t="str">
        <f t="shared" ca="1" si="3"/>
        <v>S</v>
      </c>
      <c r="AX9" s="50" t="str">
        <f t="shared" ca="1" si="3"/>
        <v>S</v>
      </c>
      <c r="AY9" s="50" t="str">
        <f t="shared" ca="1" si="3"/>
        <v>M</v>
      </c>
      <c r="AZ9" s="50" t="str">
        <f t="shared" ca="1" si="3"/>
        <v>T</v>
      </c>
      <c r="BA9" s="50" t="str">
        <f t="shared" ca="1" si="3"/>
        <v>W</v>
      </c>
      <c r="BB9" s="50" t="str">
        <f t="shared" ca="1" si="3"/>
        <v>T</v>
      </c>
      <c r="BC9" s="50" t="str">
        <f t="shared" ca="1" si="3"/>
        <v>F</v>
      </c>
      <c r="BD9" s="50" t="str">
        <f t="shared" ca="1" si="3"/>
        <v>S</v>
      </c>
      <c r="BE9" s="50" t="str">
        <f t="shared" ca="1" si="3"/>
        <v>S</v>
      </c>
      <c r="BF9" s="50" t="str">
        <f t="shared" ca="1" si="3"/>
        <v>M</v>
      </c>
      <c r="BG9" s="50" t="str">
        <f t="shared" ca="1" si="3"/>
        <v>T</v>
      </c>
      <c r="BH9" s="50" t="str">
        <f t="shared" ca="1" si="3"/>
        <v>W</v>
      </c>
      <c r="BI9" s="50" t="str">
        <f t="shared" ca="1" si="3"/>
        <v>T</v>
      </c>
      <c r="BJ9" s="50" t="str">
        <f t="shared" ca="1" si="3"/>
        <v>F</v>
      </c>
      <c r="BK9" s="50" t="str">
        <f t="shared" ca="1" si="3"/>
        <v>S</v>
      </c>
      <c r="BL9" s="50" t="str">
        <f t="shared" ca="1" si="3"/>
        <v>S</v>
      </c>
    </row>
    <row r="10" spans="1:65" ht="30" hidden="1" customHeight="1" thickBot="1" x14ac:dyDescent="0.25">
      <c r="B10" s="9"/>
      <c r="C10" s="6"/>
      <c r="D10" s="5"/>
      <c r="E10" s="6"/>
      <c r="F10" s="7"/>
      <c r="G10" s="8"/>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5" s="1" customFormat="1" ht="40" customHeight="1" x14ac:dyDescent="0.2">
      <c r="A11" s="3"/>
      <c r="B11" s="51" t="s">
        <v>72</v>
      </c>
      <c r="C11" s="13"/>
      <c r="D11" s="13"/>
      <c r="E11" s="14"/>
      <c r="F11" s="15"/>
      <c r="G11" s="16"/>
      <c r="H11" s="13"/>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5" s="1" customFormat="1" ht="40" customHeight="1" x14ac:dyDescent="0.2">
      <c r="A12" s="3"/>
      <c r="B12" s="52" t="s">
        <v>54</v>
      </c>
      <c r="C12" s="13" t="s">
        <v>6</v>
      </c>
      <c r="D12" s="13"/>
      <c r="E12" s="14">
        <v>0</v>
      </c>
      <c r="F12" s="15">
        <f>DATE(2025,4,16)</f>
        <v>45763</v>
      </c>
      <c r="G12" s="16">
        <v>1</v>
      </c>
      <c r="H12" s="13"/>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5" s="1" customFormat="1" ht="40" customHeight="1" x14ac:dyDescent="0.2">
      <c r="A13" s="3"/>
      <c r="B13" s="52" t="s">
        <v>74</v>
      </c>
      <c r="C13" s="13" t="s">
        <v>5</v>
      </c>
      <c r="D13" s="13"/>
      <c r="E13" s="14">
        <v>0</v>
      </c>
      <c r="F13" s="15">
        <f>F12</f>
        <v>45763</v>
      </c>
      <c r="G13" s="16">
        <v>5</v>
      </c>
      <c r="H13" s="13"/>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5" s="1" customFormat="1" ht="40" customHeight="1" x14ac:dyDescent="0.2">
      <c r="A14" s="3"/>
      <c r="B14" s="52" t="s">
        <v>81</v>
      </c>
      <c r="C14" s="13" t="s">
        <v>5</v>
      </c>
      <c r="D14" s="13"/>
      <c r="E14" s="14">
        <v>0</v>
      </c>
      <c r="F14" s="15">
        <f>F12</f>
        <v>45763</v>
      </c>
      <c r="G14" s="16">
        <v>5</v>
      </c>
      <c r="H14" s="13"/>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5" s="1" customFormat="1" ht="40" customHeight="1" x14ac:dyDescent="0.2">
      <c r="A15" s="3"/>
      <c r="B15" s="52" t="s">
        <v>82</v>
      </c>
      <c r="C15" s="13" t="s">
        <v>6</v>
      </c>
      <c r="D15" s="13"/>
      <c r="E15" s="14">
        <v>0</v>
      </c>
      <c r="F15" s="15">
        <f>F12</f>
        <v>45763</v>
      </c>
      <c r="G15" s="16">
        <v>5</v>
      </c>
      <c r="H15" s="13"/>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5" s="1" customFormat="1" ht="40" customHeight="1" x14ac:dyDescent="0.2">
      <c r="A16" s="3"/>
      <c r="B16" s="55" t="s">
        <v>83</v>
      </c>
      <c r="C16" s="13" t="s">
        <v>25</v>
      </c>
      <c r="D16" s="13"/>
      <c r="E16" s="14">
        <v>0</v>
      </c>
      <c r="F16" s="15">
        <f>F12+5</f>
        <v>45768</v>
      </c>
      <c r="G16" s="16">
        <v>5</v>
      </c>
      <c r="H16" s="13"/>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s="1" customFormat="1" ht="40" customHeight="1" x14ac:dyDescent="0.2">
      <c r="A17" s="3"/>
      <c r="B17" s="55" t="s">
        <v>84</v>
      </c>
      <c r="C17" s="13" t="s">
        <v>25</v>
      </c>
      <c r="D17" s="13"/>
      <c r="E17" s="14">
        <v>0</v>
      </c>
      <c r="F17" s="15">
        <f>F12+5</f>
        <v>45768</v>
      </c>
      <c r="G17" s="16">
        <v>5</v>
      </c>
      <c r="H17" s="13"/>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s="1" customFormat="1" ht="40" customHeight="1" x14ac:dyDescent="0.2">
      <c r="A18" s="3"/>
      <c r="B18" s="52" t="s">
        <v>63</v>
      </c>
      <c r="C18" s="13" t="s">
        <v>1</v>
      </c>
      <c r="D18" s="13"/>
      <c r="E18" s="14">
        <v>0</v>
      </c>
      <c r="F18" s="15">
        <f>F12+5</f>
        <v>45768</v>
      </c>
      <c r="G18" s="16">
        <v>1</v>
      </c>
      <c r="H18" s="13"/>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s="1" customFormat="1" ht="40" customHeight="1" x14ac:dyDescent="0.2">
      <c r="A19" s="3"/>
      <c r="B19" s="52" t="s">
        <v>51</v>
      </c>
      <c r="C19" s="13" t="s">
        <v>25</v>
      </c>
      <c r="D19" s="13"/>
      <c r="E19" s="14">
        <v>0</v>
      </c>
      <c r="F19" s="15">
        <f>F12+6</f>
        <v>45769</v>
      </c>
      <c r="G19" s="16">
        <v>2</v>
      </c>
      <c r="H19" s="13"/>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s="1" customFormat="1" ht="40" customHeight="1" x14ac:dyDescent="0.2">
      <c r="A20" s="3"/>
      <c r="B20" s="52" t="s">
        <v>86</v>
      </c>
      <c r="C20" s="13" t="s">
        <v>2</v>
      </c>
      <c r="D20" s="13"/>
      <c r="E20" s="14">
        <v>0</v>
      </c>
      <c r="F20" s="15">
        <f>F12+8</f>
        <v>45771</v>
      </c>
      <c r="G20" s="16">
        <v>1</v>
      </c>
      <c r="H20" s="13"/>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s="1" customFormat="1" ht="40" customHeight="1" x14ac:dyDescent="0.2">
      <c r="A21" s="3"/>
      <c r="B21" s="52" t="s">
        <v>85</v>
      </c>
      <c r="C21" s="13" t="s">
        <v>2</v>
      </c>
      <c r="D21" s="13"/>
      <c r="E21" s="14">
        <v>0</v>
      </c>
      <c r="F21" s="15">
        <f>F12+8</f>
        <v>45771</v>
      </c>
      <c r="G21" s="16">
        <v>1</v>
      </c>
      <c r="H21" s="13"/>
      <c r="I21" s="10" t="str">
        <f ca="1">IF(AND($C17="Goal",I$7&gt;=$F17,I$7&lt;=$F17+$G17-1),2,IF(AND($C17="Milestone",I$7&gt;=$F17,I$7&lt;=$F17+$G17-1),1,""))</f>
        <v/>
      </c>
      <c r="J21" s="10" t="str">
        <f ca="1">IF(AND($C17="Goal",J$7&gt;=$F17,J$7&lt;=$F17+$G17-1),2,IF(AND($C17="Milestone",J$7&gt;=$F17,J$7&lt;=$F17+$G17-1),1,""))</f>
        <v/>
      </c>
      <c r="K21" s="10" t="str">
        <f ca="1">IF(AND($C17="Goal",K$7&gt;=$F17,K$7&lt;=$F17+$G17-1),2,IF(AND($C17="Milestone",K$7&gt;=$F17,K$7&lt;=$F17+$G17-1),1,""))</f>
        <v/>
      </c>
      <c r="L21" s="10" t="str">
        <f ca="1">IF(AND($C17="Goal",L$7&gt;=$F17,L$7&lt;=$F17+$G17-1),2,IF(AND($C17="Milestone",L$7&gt;=$F17,L$7&lt;=$F17+$G17-1),1,""))</f>
        <v/>
      </c>
      <c r="M21" s="10" t="str">
        <f ca="1">IF(AND($C17="Goal",M$7&gt;=$F17,M$7&lt;=$F17+$G17-1),2,IF(AND($C17="Milestone",M$7&gt;=$F17,M$7&lt;=$F17+$G17-1),1,""))</f>
        <v/>
      </c>
      <c r="N21" s="10" t="str">
        <f ca="1">IF(AND($C17="Goal",N$7&gt;=$F17,N$7&lt;=$F17+$G17-1),2,IF(AND($C17="Milestone",N$7&gt;=$F17,N$7&lt;=$F17+$G17-1),1,""))</f>
        <v/>
      </c>
      <c r="O21" s="10" t="str">
        <f ca="1">IF(AND($C17="Goal",O$7&gt;=$F17,O$7&lt;=$F17+$G17-1),2,IF(AND($C17="Milestone",O$7&gt;=$F17,O$7&lt;=$F17+$G17-1),1,""))</f>
        <v/>
      </c>
      <c r="P21" s="10" t="str">
        <f ca="1">IF(AND($C17="Goal",P$7&gt;=$F17,P$7&lt;=$F17+$G17-1),2,IF(AND($C17="Milestone",P$7&gt;=$F17,P$7&lt;=$F17+$G17-1),1,""))</f>
        <v/>
      </c>
      <c r="Q21" s="10" t="str">
        <f ca="1">IF(AND($C17="Goal",Q$7&gt;=$F17,Q$7&lt;=$F17+$G17-1),2,IF(AND($C17="Milestone",Q$7&gt;=$F17,Q$7&lt;=$F17+$G17-1),1,""))</f>
        <v/>
      </c>
      <c r="R21" s="10" t="str">
        <f ca="1">IF(AND($C17="Goal",R$7&gt;=$F17,R$7&lt;=$F17+$G17-1),2,IF(AND($C17="Milestone",R$7&gt;=$F17,R$7&lt;=$F17+$G17-1),1,""))</f>
        <v/>
      </c>
      <c r="S21" s="10" t="str">
        <f ca="1">IF(AND($C17="Goal",S$7&gt;=$F17,S$7&lt;=$F17+$G17-1),2,IF(AND($C17="Milestone",S$7&gt;=$F17,S$7&lt;=$F17+$G17-1),1,""))</f>
        <v/>
      </c>
      <c r="T21" s="10" t="str">
        <f ca="1">IF(AND($C17="Goal",T$7&gt;=$F17,T$7&lt;=$F17+$G17-1),2,IF(AND($C17="Milestone",T$7&gt;=$F17,T$7&lt;=$F17+$G17-1),1,""))</f>
        <v/>
      </c>
      <c r="U21" s="10" t="str">
        <f ca="1">IF(AND($C17="Goal",U$7&gt;=$F17,U$7&lt;=$F17+$G17-1),2,IF(AND($C17="Milestone",U$7&gt;=$F17,U$7&lt;=$F17+$G17-1),1,""))</f>
        <v/>
      </c>
      <c r="V21" s="10" t="str">
        <f ca="1">IF(AND($C17="Goal",V$7&gt;=$F17,V$7&lt;=$F17+$G17-1),2,IF(AND($C17="Milestone",V$7&gt;=$F17,V$7&lt;=$F17+$G17-1),1,""))</f>
        <v/>
      </c>
      <c r="W21" s="10" t="str">
        <f ca="1">IF(AND($C17="Goal",W$7&gt;=$F17,W$7&lt;=$F17+$G17-1),2,IF(AND($C17="Milestone",W$7&gt;=$F17,W$7&lt;=$F17+$G17-1),1,""))</f>
        <v/>
      </c>
      <c r="X21" s="10" t="str">
        <f ca="1">IF(AND($C17="Goal",X$7&gt;=$F17,X$7&lt;=$F17+$G17-1),2,IF(AND($C17="Milestone",X$7&gt;=$F17,X$7&lt;=$F17+$G17-1),1,""))</f>
        <v/>
      </c>
      <c r="Y21" s="10" t="str">
        <f ca="1">IF(AND($C17="Goal",Y$7&gt;=$F17,Y$7&lt;=$F17+$G17-1),2,IF(AND($C17="Milestone",Y$7&gt;=$F17,Y$7&lt;=$F17+$G17-1),1,""))</f>
        <v/>
      </c>
      <c r="Z21" s="10" t="str">
        <f ca="1">IF(AND($C17="Goal",Z$7&gt;=$F17,Z$7&lt;=$F17+$G17-1),2,IF(AND($C17="Milestone",Z$7&gt;=$F17,Z$7&lt;=$F17+$G17-1),1,""))</f>
        <v/>
      </c>
      <c r="AA21" s="10" t="str">
        <f ca="1">IF(AND($C17="Goal",AA$7&gt;=$F17,AA$7&lt;=$F17+$G17-1),2,IF(AND($C17="Milestone",AA$7&gt;=$F17,AA$7&lt;=$F17+$G17-1),1,""))</f>
        <v/>
      </c>
      <c r="AB21" s="10" t="str">
        <f ca="1">IF(AND($C17="Goal",AB$7&gt;=$F17,AB$7&lt;=$F17+$G17-1),2,IF(AND($C17="Milestone",AB$7&gt;=$F17,AB$7&lt;=$F17+$G17-1),1,""))</f>
        <v/>
      </c>
      <c r="AC21" s="10" t="str">
        <f ca="1">IF(AND($C17="Goal",AC$7&gt;=$F17,AC$7&lt;=$F17+$G17-1),2,IF(AND($C17="Milestone",AC$7&gt;=$F17,AC$7&lt;=$F17+$G17-1),1,""))</f>
        <v/>
      </c>
      <c r="AD21" s="10" t="str">
        <f ca="1">IF(AND($C17="Goal",AD$7&gt;=$F17,AD$7&lt;=$F17+$G17-1),2,IF(AND($C17="Milestone",AD$7&gt;=$F17,AD$7&lt;=$F17+$G17-1),1,""))</f>
        <v/>
      </c>
      <c r="AE21" s="10" t="str">
        <f ca="1">IF(AND($C17="Goal",AE$7&gt;=$F17,AE$7&lt;=$F17+$G17-1),2,IF(AND($C17="Milestone",AE$7&gt;=$F17,AE$7&lt;=$F17+$G17-1),1,""))</f>
        <v/>
      </c>
      <c r="AF21" s="10" t="str">
        <f ca="1">IF(AND($C17="Goal",AF$7&gt;=$F17,AF$7&lt;=$F17+$G17-1),2,IF(AND($C17="Milestone",AF$7&gt;=$F17,AF$7&lt;=$F17+$G17-1),1,""))</f>
        <v/>
      </c>
      <c r="AG21" s="10" t="str">
        <f ca="1">IF(AND($C17="Goal",AG$7&gt;=$F17,AG$7&lt;=$F17+$G17-1),2,IF(AND($C17="Milestone",AG$7&gt;=$F17,AG$7&lt;=$F17+$G17-1),1,""))</f>
        <v/>
      </c>
      <c r="AH21" s="10" t="str">
        <f ca="1">IF(AND($C17="Goal",AH$7&gt;=$F17,AH$7&lt;=$F17+$G17-1),2,IF(AND($C17="Milestone",AH$7&gt;=$F17,AH$7&lt;=$F17+$G17-1),1,""))</f>
        <v/>
      </c>
      <c r="AI21" s="10" t="str">
        <f ca="1">IF(AND($C17="Goal",AI$7&gt;=$F17,AI$7&lt;=$F17+$G17-1),2,IF(AND($C17="Milestone",AI$7&gt;=$F17,AI$7&lt;=$F17+$G17-1),1,""))</f>
        <v/>
      </c>
      <c r="AJ21" s="10" t="str">
        <f ca="1">IF(AND($C17="Goal",AJ$7&gt;=$F17,AJ$7&lt;=$F17+$G17-1),2,IF(AND($C17="Milestone",AJ$7&gt;=$F17,AJ$7&lt;=$F17+$G17-1),1,""))</f>
        <v/>
      </c>
      <c r="AK21" s="10" t="str">
        <f ca="1">IF(AND($C17="Goal",AK$7&gt;=$F17,AK$7&lt;=$F17+$G17-1),2,IF(AND($C17="Milestone",AK$7&gt;=$F17,AK$7&lt;=$F17+$G17-1),1,""))</f>
        <v/>
      </c>
      <c r="AL21" s="10" t="str">
        <f ca="1">IF(AND($C17="Goal",AL$7&gt;=$F17,AL$7&lt;=$F17+$G17-1),2,IF(AND($C17="Milestone",AL$7&gt;=$F17,AL$7&lt;=$F17+$G17-1),1,""))</f>
        <v/>
      </c>
      <c r="AM21" s="10" t="str">
        <f ca="1">IF(AND($C17="Goal",AM$7&gt;=$F17,AM$7&lt;=$F17+$G17-1),2,IF(AND($C17="Milestone",AM$7&gt;=$F17,AM$7&lt;=$F17+$G17-1),1,""))</f>
        <v/>
      </c>
      <c r="AN21" s="10" t="str">
        <f ca="1">IF(AND($C17="Goal",AN$7&gt;=$F17,AN$7&lt;=$F17+$G17-1),2,IF(AND($C17="Milestone",AN$7&gt;=$F17,AN$7&lt;=$F17+$G17-1),1,""))</f>
        <v/>
      </c>
      <c r="AO21" s="10" t="str">
        <f ca="1">IF(AND($C17="Goal",AO$7&gt;=$F17,AO$7&lt;=$F17+$G17-1),2,IF(AND($C17="Milestone",AO$7&gt;=$F17,AO$7&lt;=$F17+$G17-1),1,""))</f>
        <v/>
      </c>
      <c r="AP21" s="10" t="str">
        <f ca="1">IF(AND($C17="Goal",AP$7&gt;=$F17,AP$7&lt;=$F17+$G17-1),2,IF(AND($C17="Milestone",AP$7&gt;=$F17,AP$7&lt;=$F17+$G17-1),1,""))</f>
        <v/>
      </c>
      <c r="AQ21" s="10" t="str">
        <f ca="1">IF(AND($C17="Goal",AQ$7&gt;=$F17,AQ$7&lt;=$F17+$G17-1),2,IF(AND($C17="Milestone",AQ$7&gt;=$F17,AQ$7&lt;=$F17+$G17-1),1,""))</f>
        <v/>
      </c>
      <c r="AR21" s="10" t="str">
        <f ca="1">IF(AND($C17="Goal",AR$7&gt;=$F17,AR$7&lt;=$F17+$G17-1),2,IF(AND($C17="Milestone",AR$7&gt;=$F17,AR$7&lt;=$F17+$G17-1),1,""))</f>
        <v/>
      </c>
      <c r="AS21" s="10" t="str">
        <f ca="1">IF(AND($C17="Goal",AS$7&gt;=$F17,AS$7&lt;=$F17+$G17-1),2,IF(AND($C17="Milestone",AS$7&gt;=$F17,AS$7&lt;=$F17+$G17-1),1,""))</f>
        <v/>
      </c>
      <c r="AT21" s="10" t="str">
        <f ca="1">IF(AND($C17="Goal",AT$7&gt;=$F17,AT$7&lt;=$F17+$G17-1),2,IF(AND($C17="Milestone",AT$7&gt;=$F17,AT$7&lt;=$F17+$G17-1),1,""))</f>
        <v/>
      </c>
      <c r="AU21" s="10" t="str">
        <f ca="1">IF(AND($C17="Goal",AU$7&gt;=$F17,AU$7&lt;=$F17+$G17-1),2,IF(AND($C17="Milestone",AU$7&gt;=$F17,AU$7&lt;=$F17+$G17-1),1,""))</f>
        <v/>
      </c>
      <c r="AV21" s="10" t="str">
        <f ca="1">IF(AND($C17="Goal",AV$7&gt;=$F17,AV$7&lt;=$F17+$G17-1),2,IF(AND($C17="Milestone",AV$7&gt;=$F17,AV$7&lt;=$F17+$G17-1),1,""))</f>
        <v/>
      </c>
      <c r="AW21" s="10" t="str">
        <f ca="1">IF(AND($C17="Goal",AW$7&gt;=$F17,AW$7&lt;=$F17+$G17-1),2,IF(AND($C17="Milestone",AW$7&gt;=$F17,AW$7&lt;=$F17+$G17-1),1,""))</f>
        <v/>
      </c>
      <c r="AX21" s="10" t="str">
        <f ca="1">IF(AND($C17="Goal",AX$7&gt;=$F17,AX$7&lt;=$F17+$G17-1),2,IF(AND($C17="Milestone",AX$7&gt;=$F17,AX$7&lt;=$F17+$G17-1),1,""))</f>
        <v/>
      </c>
      <c r="AY21" s="10" t="str">
        <f ca="1">IF(AND($C17="Goal",AY$7&gt;=$F17,AY$7&lt;=$F17+$G17-1),2,IF(AND($C17="Milestone",AY$7&gt;=$F17,AY$7&lt;=$F17+$G17-1),1,""))</f>
        <v/>
      </c>
      <c r="AZ21" s="10" t="str">
        <f ca="1">IF(AND($C17="Goal",AZ$7&gt;=$F17,AZ$7&lt;=$F17+$G17-1),2,IF(AND($C17="Milestone",AZ$7&gt;=$F17,AZ$7&lt;=$F17+$G17-1),1,""))</f>
        <v/>
      </c>
      <c r="BA21" s="10" t="str">
        <f ca="1">IF(AND($C17="Goal",BA$7&gt;=$F17,BA$7&lt;=$F17+$G17-1),2,IF(AND($C17="Milestone",BA$7&gt;=$F17,BA$7&lt;=$F17+$G17-1),1,""))</f>
        <v/>
      </c>
      <c r="BB21" s="10" t="str">
        <f ca="1">IF(AND($C17="Goal",BB$7&gt;=$F17,BB$7&lt;=$F17+$G17-1),2,IF(AND($C17="Milestone",BB$7&gt;=$F17,BB$7&lt;=$F17+$G17-1),1,""))</f>
        <v/>
      </c>
      <c r="BC21" s="10" t="str">
        <f ca="1">IF(AND($C17="Goal",BC$7&gt;=$F17,BC$7&lt;=$F17+$G17-1),2,IF(AND($C17="Milestone",BC$7&gt;=$F17,BC$7&lt;=$F17+$G17-1),1,""))</f>
        <v/>
      </c>
      <c r="BD21" s="10" t="str">
        <f ca="1">IF(AND($C17="Goal",BD$7&gt;=$F17,BD$7&lt;=$F17+$G17-1),2,IF(AND($C17="Milestone",BD$7&gt;=$F17,BD$7&lt;=$F17+$G17-1),1,""))</f>
        <v/>
      </c>
      <c r="BE21" s="10" t="str">
        <f ca="1">IF(AND($C17="Goal",BE$7&gt;=$F17,BE$7&lt;=$F17+$G17-1),2,IF(AND($C17="Milestone",BE$7&gt;=$F17,BE$7&lt;=$F17+$G17-1),1,""))</f>
        <v/>
      </c>
      <c r="BF21" s="10" t="str">
        <f ca="1">IF(AND($C17="Goal",BF$7&gt;=$F17,BF$7&lt;=$F17+$G17-1),2,IF(AND($C17="Milestone",BF$7&gt;=$F17,BF$7&lt;=$F17+$G17-1),1,""))</f>
        <v/>
      </c>
      <c r="BG21" s="10" t="str">
        <f ca="1">IF(AND($C17="Goal",BG$7&gt;=$F17,BG$7&lt;=$F17+$G17-1),2,IF(AND($C17="Milestone",BG$7&gt;=$F17,BG$7&lt;=$F17+$G17-1),1,""))</f>
        <v/>
      </c>
      <c r="BH21" s="10" t="str">
        <f ca="1">IF(AND($C17="Goal",BH$7&gt;=$F17,BH$7&lt;=$F17+$G17-1),2,IF(AND($C17="Milestone",BH$7&gt;=$F17,BH$7&lt;=$F17+$G17-1),1,""))</f>
        <v/>
      </c>
      <c r="BI21" s="10" t="str">
        <f ca="1">IF(AND($C17="Goal",BI$7&gt;=$F17,BI$7&lt;=$F17+$G17-1),2,IF(AND($C17="Milestone",BI$7&gt;=$F17,BI$7&lt;=$F17+$G17-1),1,""))</f>
        <v/>
      </c>
      <c r="BJ21" s="10" t="str">
        <f ca="1">IF(AND($C17="Goal",BJ$7&gt;=$F17,BJ$7&lt;=$F17+$G17-1),2,IF(AND($C17="Milestone",BJ$7&gt;=$F17,BJ$7&lt;=$F17+$G17-1),1,""))</f>
        <v/>
      </c>
      <c r="BK21" s="10" t="str">
        <f ca="1">IF(AND($C17="Goal",BK$7&gt;=$F17,BK$7&lt;=$F17+$G17-1),2,IF(AND($C17="Milestone",BK$7&gt;=$F17,BK$7&lt;=$F17+$G17-1),1,""))</f>
        <v/>
      </c>
      <c r="BL21" s="10" t="str">
        <f ca="1">IF(AND($C17="Goal",BL$7&gt;=$F17,BL$7&lt;=$F17+$G17-1),2,IF(AND($C17="Milestone",BL$7&gt;=$F17,BL$7&lt;=$F17+$G17-1),1,""))</f>
        <v/>
      </c>
    </row>
    <row r="22" spans="1:64" ht="30" customHeight="1" x14ac:dyDescent="0.2">
      <c r="B22" s="17"/>
      <c r="C22" s="13"/>
      <c r="D22" s="13"/>
      <c r="E22" s="14"/>
      <c r="F22" s="15"/>
      <c r="G22" s="16"/>
    </row>
    <row r="23" spans="1:64" ht="30" customHeight="1" x14ac:dyDescent="0.2">
      <c r="D23" s="68"/>
    </row>
    <row r="24" spans="1:64" ht="30" customHeight="1" x14ac:dyDescent="0.2">
      <c r="D24" s="68"/>
    </row>
    <row r="25" spans="1:64" ht="30" customHeight="1" x14ac:dyDescent="0.2">
      <c r="D25" s="68"/>
    </row>
    <row r="26" spans="1:64" ht="30" customHeight="1" x14ac:dyDescent="0.2">
      <c r="D26" s="68"/>
    </row>
    <row r="27" spans="1:64" ht="30" customHeight="1" x14ac:dyDescent="0.2">
      <c r="D27" s="68"/>
    </row>
    <row r="28" spans="1:64" ht="30" customHeight="1" x14ac:dyDescent="0.2">
      <c r="D28" s="68"/>
    </row>
    <row r="29" spans="1:64" ht="30" customHeight="1" x14ac:dyDescent="0.2">
      <c r="D29" s="68"/>
    </row>
    <row r="30" spans="1:64" ht="30" customHeight="1" x14ac:dyDescent="0.2">
      <c r="D30" s="68"/>
    </row>
    <row r="31" spans="1:64" ht="30" customHeight="1" x14ac:dyDescent="0.2">
      <c r="D31" s="68"/>
    </row>
  </sheetData>
  <mergeCells count="8">
    <mergeCell ref="X4:AA4"/>
    <mergeCell ref="AC4:AF4"/>
    <mergeCell ref="B2:H2"/>
    <mergeCell ref="I2:N2"/>
    <mergeCell ref="O2:T2"/>
    <mergeCell ref="I4:L4"/>
    <mergeCell ref="N4:Q4"/>
    <mergeCell ref="S4:V4"/>
  </mergeCells>
  <conditionalFormatting sqref="E9:E22">
    <cfRule type="dataBar" priority="26">
      <dataBar>
        <cfvo type="num" val="0"/>
        <cfvo type="num" val="1"/>
        <color theme="9" tint="0.59999389629810485"/>
      </dataBar>
      <extLst>
        <ext xmlns:x14="http://schemas.microsoft.com/office/spreadsheetml/2009/9/main" uri="{B025F937-C7B1-47D3-B67F-A62EFF666E3E}">
          <x14:id>{7F55EAC5-905A-5A46-98EC-F2D38204E8CC}</x14:id>
        </ext>
      </extLst>
    </cfRule>
  </conditionalFormatting>
  <conditionalFormatting sqref="I6:AM6">
    <cfRule type="expression" dxfId="29" priority="25">
      <formula>I$7&lt;=EOMONTH($I$7,0)</formula>
    </cfRule>
  </conditionalFormatting>
  <conditionalFormatting sqref="I6:BL6">
    <cfRule type="expression" dxfId="28" priority="23">
      <formula>AND(I$7&lt;=EOMONTH($I$7,1),I$7&gt;EOMONTH($I$7,0))</formula>
    </cfRule>
  </conditionalFormatting>
  <conditionalFormatting sqref="I7:BL20">
    <cfRule type="expression" dxfId="27" priority="22">
      <formula>AND(TODAY()&gt;=I$7,TODAY()&lt;J$7)</formula>
    </cfRule>
  </conditionalFormatting>
  <conditionalFormatting sqref="J6:BL6">
    <cfRule type="expression" dxfId="26" priority="24">
      <formula>AND(J$7&lt;=EOMONTH($I$7,2),J$7&gt;EOMONTH($I$7,0),J$7&gt;EOMONTH($I$7,1))</formula>
    </cfRule>
  </conditionalFormatting>
  <conditionalFormatting sqref="I21:BL21">
    <cfRule type="expression" dxfId="25" priority="1">
      <formula>AND(TODAY()&gt;=I$7,TODAY()&lt;J$7)</formula>
    </cfRule>
  </conditionalFormatting>
  <conditionalFormatting sqref="I10:BL10">
    <cfRule type="expression" dxfId="24" priority="377" stopIfTrue="1">
      <formula>AND($C10="Low Risk",I$7&gt;=$F10,I$7&lt;=$F10+$G10-1)</formula>
    </cfRule>
    <cfRule type="expression" dxfId="23" priority="378" stopIfTrue="1">
      <formula>AND($C10="High Risk",I$7&gt;=$F10,I$7&lt;=$F10+$G10-1)</formula>
    </cfRule>
    <cfRule type="expression" dxfId="22" priority="379" stopIfTrue="1">
      <formula>AND($C10="On Track",I$7&gt;=$F10,I$7&lt;=$F10+$G10-1)</formula>
    </cfRule>
    <cfRule type="expression" dxfId="21" priority="380" stopIfTrue="1">
      <formula>AND($C10="Med Risk",I$7&gt;=$F10,I$7&lt;=$F10+$G10-1)</formula>
    </cfRule>
    <cfRule type="expression" dxfId="20" priority="381" stopIfTrue="1">
      <formula>AND(LEN($C10)=0,I$7&gt;=$F10,I$7&lt;=$F10+$G10-1)</formula>
    </cfRule>
  </conditionalFormatting>
  <conditionalFormatting sqref="I11:BL16">
    <cfRule type="expression" dxfId="19" priority="384" stopIfTrue="1">
      <formula>AND($C11="Low Risk",I$7&gt;=$F11,I$7&lt;=$F11+$G11-1)</formula>
    </cfRule>
    <cfRule type="expression" dxfId="18" priority="385" stopIfTrue="1">
      <formula>AND($C11="High Risk",I$7&gt;=$F11,I$7&lt;=$F11+$G11-1)</formula>
    </cfRule>
    <cfRule type="expression" dxfId="17" priority="386" stopIfTrue="1">
      <formula>AND($C11="On Track",I$7&gt;=$F11,I$7&lt;=$F11+$G11-1)</formula>
    </cfRule>
    <cfRule type="expression" dxfId="16" priority="387" stopIfTrue="1">
      <formula>AND($C11="Med Risk",I$7&gt;=$F11,I$7&lt;=$F11+$G11-1)</formula>
    </cfRule>
    <cfRule type="expression" dxfId="15" priority="388" stopIfTrue="1">
      <formula>AND(LEN($C11)=0,I$7&gt;=$F11,I$7&lt;=$F11+$G11-1)</formula>
    </cfRule>
  </conditionalFormatting>
  <conditionalFormatting sqref="I17:BL17">
    <cfRule type="expression" dxfId="14" priority="390" stopIfTrue="1">
      <formula>AND($C18="Low Risk",I$7&gt;=$F18,I$7&lt;=$F18+$G18-1)</formula>
    </cfRule>
    <cfRule type="expression" dxfId="13" priority="391" stopIfTrue="1">
      <formula>AND($C18="High Risk",I$7&gt;=$F18,I$7&lt;=$F18+$G18-1)</formula>
    </cfRule>
    <cfRule type="expression" dxfId="12" priority="392" stopIfTrue="1">
      <formula>AND($C18="On Track",I$7&gt;=$F18,I$7&lt;=$F18+$G18-1)</formula>
    </cfRule>
    <cfRule type="expression" dxfId="11" priority="393" stopIfTrue="1">
      <formula>AND($C18="Med Risk",I$7&gt;=$F18,I$7&lt;=$F18+$G18-1)</formula>
    </cfRule>
    <cfRule type="expression" dxfId="10" priority="394" stopIfTrue="1">
      <formula>AND(LEN($C18)=0,I$7&gt;=$F18,I$7&lt;=$F18+$G18-1)</formula>
    </cfRule>
  </conditionalFormatting>
  <conditionalFormatting sqref="I21:BL21">
    <cfRule type="expression" dxfId="9" priority="396" stopIfTrue="1">
      <formula>AND($C17="Low Risk",I$7&gt;=$F17,I$7&lt;=$F17+$G17-1)</formula>
    </cfRule>
    <cfRule type="expression" dxfId="8" priority="397" stopIfTrue="1">
      <formula>AND($C17="High Risk",I$7&gt;=$F17,I$7&lt;=$F17+$G17-1)</formula>
    </cfRule>
    <cfRule type="expression" dxfId="7" priority="398" stopIfTrue="1">
      <formula>AND($C17="On Track",I$7&gt;=$F17,I$7&lt;=$F17+$G17-1)</formula>
    </cfRule>
    <cfRule type="expression" dxfId="6" priority="399" stopIfTrue="1">
      <formula>AND($C17="Med Risk",I$7&gt;=$F17,I$7&lt;=$F17+$G17-1)</formula>
    </cfRule>
    <cfRule type="expression" dxfId="5" priority="400" stopIfTrue="1">
      <formula>AND(LEN($C17)=0,I$7&gt;=$F17,I$7&lt;=$F17+$G17-1)</formula>
    </cfRule>
  </conditionalFormatting>
  <conditionalFormatting sqref="I18:BL20">
    <cfRule type="expression" dxfId="4" priority="402" stopIfTrue="1">
      <formula>AND($C21="Low Risk",I$7&gt;=$F21,I$7&lt;=$F21+$G21-1)</formula>
    </cfRule>
    <cfRule type="expression" dxfId="3" priority="403" stopIfTrue="1">
      <formula>AND($C21="High Risk",I$7&gt;=$F21,I$7&lt;=$F21+$G21-1)</formula>
    </cfRule>
    <cfRule type="expression" dxfId="2" priority="404" stopIfTrue="1">
      <formula>AND($C21="On Track",I$7&gt;=$F21,I$7&lt;=$F21+$G21-1)</formula>
    </cfRule>
    <cfRule type="expression" dxfId="1" priority="405" stopIfTrue="1">
      <formula>AND($C21="Med Risk",I$7&gt;=$F21,I$7&lt;=$F21+$G21-1)</formula>
    </cfRule>
    <cfRule type="expression" dxfId="0" priority="406" stopIfTrue="1">
      <formula>AND(LEN($C21)=0,I$7&gt;=$F21,I$7&lt;=$F21+$G21-1)</formula>
    </cfRule>
  </conditionalFormatting>
  <dataValidations count="9">
    <dataValidation type="list" allowBlank="1" showInputMessage="1" showErrorMessage="1" sqref="C10:C22" xr:uid="{51640892-4A16-024D-B6F8-68C946619755}">
      <formula1>"Goal,Milestone,On Track, Low Risk, Med Risk, High Risk"</formula1>
    </dataValidation>
    <dataValidation type="whole" operator="greaterThanOrEqual" allowBlank="1" showInputMessage="1" promptTitle="Scrolling Increment" prompt="Changing this number will scroll the Gantt Chart view." sqref="C7" xr:uid="{D24996F8-52C5-2D43-A725-8EB6ECAB28C6}">
      <formula1>0</formula1>
    </dataValidation>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F85F1820-B2F3-2245-BEDC-8656DCA95E7E}"/>
    <dataValidation allowBlank="1" showInputMessage="1" showErrorMessage="1" prompt="A scrollbar is in cells I8 through BL8. _x000a_To jump forward or backward in the timeline, enter a value of 0 or higher in cell C7._x000a_A value of 0 takes you to the beginning of the chart." sqref="A8" xr:uid="{A110B061-B6B9-C342-BED4-551B1B7B6178}"/>
    <dataValidation allowBlank="1" showInputMessage="1" showErrorMessage="1" prompt="Cells I9 through BL9 contain the day number of the month for the Month represented in the cell block above each date cell and are auto calculated._x000a_Do not modify these cells._x000a_" sqref="A7" xr:uid="{6E7FC366-F07C-394B-BFD4-F07F3C3F506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664F7CBD-B3F0-B941-8672-6B27D0AAFE5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1D08F8D2-3BF9-AC43-A0B8-17E25925DCF8}"/>
    <dataValidation allowBlank="1" showInputMessage="1" showErrorMessage="1" prompt="Enter Company Name in cell B4._x000a_A legend is in cells I4 through AC4.  The Legend label is in cell G4." sqref="A4" xr:uid="{952E96C0-B69B-8B4A-A7DD-5C30D237FB49}"/>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1406099-3F17-2C40-8163-B9A36EE1EA44}"/>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4577"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7F55EAC5-905A-5A46-98EC-F2D38204E8CC}">
            <x14:dataBar minLength="0" maxLength="100" gradient="0">
              <x14:cfvo type="num">
                <xm:f>0</xm:f>
              </x14:cfvo>
              <x14:cfvo type="num">
                <xm:f>1</xm:f>
              </x14:cfvo>
              <x14:negativeFillColor rgb="FFFF0000"/>
              <x14:axisColor rgb="FF000000"/>
            </x14:dataBar>
          </x14:cfRule>
          <xm:sqref>E9:E22</xm:sqref>
        </x14:conditionalFormatting>
        <x14:conditionalFormatting xmlns:xm="http://schemas.microsoft.com/office/excel/2006/main">
          <x14:cfRule type="iconSet" priority="376" id="{C59AABAC-CA20-F24D-ADA5-AC6014359624}">
            <x14:iconSet iconSet="3Stars" showValue="0" custom="1">
              <x14:cfvo type="percent">
                <xm:f>0</xm:f>
              </x14:cfvo>
              <x14:cfvo type="num">
                <xm:f>1</xm:f>
              </x14:cfvo>
              <x14:cfvo type="num">
                <xm:f>2</xm:f>
              </x14:cfvo>
              <x14:cfIcon iconSet="NoIcons" iconId="0"/>
              <x14:cfIcon iconSet="3Flags" iconId="1"/>
              <x14:cfIcon iconSet="3Signs" iconId="0"/>
            </x14:iconSet>
          </x14:cfRule>
          <xm:sqref>I10:BL10</xm:sqref>
        </x14:conditionalFormatting>
        <x14:conditionalFormatting xmlns:xm="http://schemas.microsoft.com/office/excel/2006/main">
          <x14:cfRule type="iconSet" priority="383" id="{271B577E-B81B-AA45-953D-921764C4B4D1}">
            <x14:iconSet iconSet="3Stars" showValue="0" custom="1">
              <x14:cfvo type="percent">
                <xm:f>0</xm:f>
              </x14:cfvo>
              <x14:cfvo type="num">
                <xm:f>1</xm:f>
              </x14:cfvo>
              <x14:cfvo type="num">
                <xm:f>2</xm:f>
              </x14:cfvo>
              <x14:cfIcon iconSet="NoIcons" iconId="0"/>
              <x14:cfIcon iconSet="3Flags" iconId="1"/>
              <x14:cfIcon iconSet="3Signs" iconId="0"/>
            </x14:iconSet>
          </x14:cfRule>
          <xm:sqref>I11:BL16</xm:sqref>
        </x14:conditionalFormatting>
        <x14:conditionalFormatting xmlns:xm="http://schemas.microsoft.com/office/excel/2006/main">
          <x14:cfRule type="iconSet" priority="389" id="{ACF6493B-B961-5847-AEA5-A232B3977985}">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395" id="{0CE3BC18-ACF1-AD41-BFF0-E64DBEB770FF}">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401" id="{96943F24-7808-7A4C-A5DF-C56E4EA900C4}">
            <x14:iconSet iconSet="3Stars" showValue="0" custom="1">
              <x14:cfvo type="percent">
                <xm:f>0</xm:f>
              </x14:cfvo>
              <x14:cfvo type="num">
                <xm:f>1</xm:f>
              </x14:cfvo>
              <x14:cfvo type="num">
                <xm:f>2</xm:f>
              </x14:cfvo>
              <x14:cfIcon iconSet="NoIcons" iconId="0"/>
              <x14:cfIcon iconSet="3Flags" iconId="1"/>
              <x14:cfIcon iconSet="3Signs" iconId="0"/>
            </x14:iconSet>
          </x14:cfRule>
          <xm:sqref>I18:BL20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2D0FD509-FAA6-490F-8E99-57602ADB216E}">
  <ds:schemaRefs>
    <ds:schemaRef ds:uri="http://schemas.microsoft.com/sharepoint/v3"/>
    <ds:schemaRef ds:uri="http://purl.org/dc/terms/"/>
    <ds:schemaRef ds:uri="http://schemas.microsoft.com/office/2006/metadata/properties"/>
    <ds:schemaRef ds:uri="http://www.w3.org/XML/1998/namespace"/>
    <ds:schemaRef ds:uri="71af3243-3dd4-4a8d-8c0d-dd76da1f02a5"/>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230e9df3-be65-4c73-a93b-d1236ebd677e"/>
    <ds:schemaRef ds:uri="16c05727-aa75-4e4a-9b5f-8a80a1165891"/>
    <ds:schemaRef ds:uri="http://purl.org/dc/dcmitype/"/>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7</vt:i4>
      </vt:variant>
      <vt:variant>
        <vt:lpstr>Named Ranges</vt:lpstr>
      </vt:variant>
      <vt:variant>
        <vt:i4>21</vt:i4>
      </vt:variant>
    </vt:vector>
  </HeadingPairs>
  <TitlesOfParts>
    <vt:vector size="28" baseType="lpstr">
      <vt:lpstr>Sprints 1-6</vt:lpstr>
      <vt:lpstr>Sprint 1</vt:lpstr>
      <vt:lpstr>Sprint 2</vt:lpstr>
      <vt:lpstr>Sprint 3</vt:lpstr>
      <vt:lpstr>Sprint 4</vt:lpstr>
      <vt:lpstr>Sprint 5</vt:lpstr>
      <vt:lpstr>Sprint 6</vt:lpstr>
      <vt:lpstr>'Sprint 1'!Print_Titles</vt:lpstr>
      <vt:lpstr>'Sprint 2'!Print_Titles</vt:lpstr>
      <vt:lpstr>'Sprint 3'!Print_Titles</vt:lpstr>
      <vt:lpstr>'Sprint 4'!Print_Titles</vt:lpstr>
      <vt:lpstr>'Sprint 5'!Print_Titles</vt:lpstr>
      <vt:lpstr>'Sprint 6'!Print_Titles</vt:lpstr>
      <vt:lpstr>'Sprints 1-6'!Print_Titles</vt:lpstr>
      <vt:lpstr>'Sprint 1'!Project_Start</vt:lpstr>
      <vt:lpstr>'Sprint 2'!Project_Start</vt:lpstr>
      <vt:lpstr>'Sprint 3'!Project_Start</vt:lpstr>
      <vt:lpstr>'Sprint 4'!Project_Start</vt:lpstr>
      <vt:lpstr>'Sprint 5'!Project_Start</vt:lpstr>
      <vt:lpstr>'Sprint 6'!Project_Start</vt:lpstr>
      <vt:lpstr>'Sprints 1-6'!Project_Start</vt:lpstr>
      <vt:lpstr>'Sprint 1'!Scrolling_Increment</vt:lpstr>
      <vt:lpstr>'Sprint 2'!Scrolling_Increment</vt:lpstr>
      <vt:lpstr>'Sprint 3'!Scrolling_Increment</vt:lpstr>
      <vt:lpstr>'Sprint 4'!Scrolling_Increment</vt:lpstr>
      <vt:lpstr>'Sprint 5'!Scrolling_Increment</vt:lpstr>
      <vt:lpstr>'Sprint 6'!Scrolling_Increment</vt:lpstr>
      <vt:lpstr>'Sprints 1-6'!Scrolling_Increment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2025-02-11T22:29:36Z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