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drawings/drawing10.xml" ContentType="application/vnd.openxmlformats-officedocument.drawing+xml"/>
  <Override PartName="/xl/charts/chart11.xml" ContentType="application/vnd.openxmlformats-officedocument.drawingml.chart+xml"/>
  <Override PartName="/xl/drawings/drawing11.xml" ContentType="application/vnd.openxmlformats-officedocument.drawing+xml"/>
  <Override PartName="/xl/charts/chart12.xml" ContentType="application/vnd.openxmlformats-officedocument.drawingml.chart+xml"/>
  <Override PartName="/xl/drawings/drawing12.xml" ContentType="application/vnd.openxmlformats-officedocument.drawing+xml"/>
  <Override PartName="/xl/charts/chart13.xml" ContentType="application/vnd.openxmlformats-officedocument.drawingml.chart+xml"/>
  <Override PartName="/xl/drawings/drawing13.xml" ContentType="application/vnd.openxmlformats-officedocument.drawing+xml"/>
  <Override PartName="/xl/charts/chart14.xml" ContentType="application/vnd.openxmlformats-officedocument.drawingml.chart+xml"/>
  <Override PartName="/xl/drawings/drawing14.xml" ContentType="application/vnd.openxmlformats-officedocument.drawing+xml"/>
  <Override PartName="/xl/charts/chart15.xml" ContentType="application/vnd.openxmlformats-officedocument.drawingml.chart+xml"/>
  <Override PartName="/xl/drawings/drawing15.xml" ContentType="application/vnd.openxmlformats-officedocument.drawing+xml"/>
  <Override PartName="/xl/charts/chart16.xml" ContentType="application/vnd.openxmlformats-officedocument.drawingml.chart+xml"/>
  <Override PartName="/xl/drawings/drawing16.xml" ContentType="application/vnd.openxmlformats-officedocument.drawing+xml"/>
  <Override PartName="/xl/charts/chart17.xml" ContentType="application/vnd.openxmlformats-officedocument.drawingml.chart+xml"/>
  <Override PartName="/xl/drawings/drawing17.xml" ContentType="application/vnd.openxmlformats-officedocument.drawing+xml"/>
  <Override PartName="/xl/charts/chart18.xml" ContentType="application/vnd.openxmlformats-officedocument.drawingml.chart+xml"/>
  <Override PartName="/xl/drawings/drawing18.xml" ContentType="application/vnd.openxmlformats-officedocument.drawing+xml"/>
  <Override PartName="/xl/charts/chart19.xml" ContentType="application/vnd.openxmlformats-officedocument.drawingml.chart+xml"/>
  <Override PartName="/xl/drawings/drawing19.xml" ContentType="application/vnd.openxmlformats-officedocument.drawing+xml"/>
  <Override PartName="/xl/charts/chart2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rin\Documents\Github\ErinCain\cvpiaHabitat\data-raw\mark_gard_data\"/>
    </mc:Choice>
  </mc:AlternateContent>
  <bookViews>
    <workbookView xWindow="480" yWindow="315" windowWidth="15600" windowHeight="11520" firstSheet="14" activeTab="16"/>
  </bookViews>
  <sheets>
    <sheet name="UpperSac" sheetId="4" r:id="rId1"/>
    <sheet name="Cottonwood" sheetId="25" r:id="rId2"/>
    <sheet name="Elder" sheetId="7" r:id="rId3"/>
    <sheet name="Deer" sheetId="6" r:id="rId4"/>
    <sheet name="MidSac" sheetId="13" r:id="rId5"/>
    <sheet name="BigChico" sheetId="5" r:id="rId6"/>
    <sheet name="Butte" sheetId="10" r:id="rId7"/>
    <sheet name="Colusa" sheetId="22" r:id="rId8"/>
    <sheet name="Sutter" sheetId="23" r:id="rId9"/>
    <sheet name="Feather" sheetId="11" r:id="rId10"/>
    <sheet name="BearR" sheetId="15" r:id="rId11"/>
    <sheet name="Yuba" sheetId="1" r:id="rId12"/>
    <sheet name="LowerSac" sheetId="8" r:id="rId13"/>
    <sheet name="Yolo" sheetId="24" r:id="rId14"/>
    <sheet name="American" sheetId="14" r:id="rId15"/>
    <sheet name="SacDelta" sheetId="20" r:id="rId16"/>
    <sheet name="Cosumnes" sheetId="26" r:id="rId17"/>
    <sheet name="Mokelumne" sheetId="28" r:id="rId18"/>
    <sheet name="Calaveras" sheetId="27" r:id="rId19"/>
    <sheet name="San Joaquin" sheetId="9" r:id="rId20"/>
    <sheet name="Stanislaus" sheetId="3" r:id="rId21"/>
    <sheet name="Tuolumne" sheetId="2" r:id="rId22"/>
    <sheet name="Merced" sheetId="12" r:id="rId23"/>
  </sheets>
  <calcPr calcId="152511"/>
</workbook>
</file>

<file path=xl/calcChain.xml><?xml version="1.0" encoding="utf-8"?>
<calcChain xmlns="http://schemas.openxmlformats.org/spreadsheetml/2006/main">
  <c r="D11" i="26" l="1"/>
  <c r="C11" i="26" s="1"/>
  <c r="D12" i="26"/>
  <c r="C12" i="26" s="1"/>
  <c r="D13" i="26"/>
  <c r="C13" i="26" s="1"/>
  <c r="D14" i="26"/>
  <c r="C14" i="26" s="1"/>
  <c r="D15" i="26"/>
  <c r="C15" i="26" s="1"/>
  <c r="D16" i="26"/>
  <c r="C16" i="26" s="1"/>
  <c r="D17" i="26"/>
  <c r="C17" i="26" s="1"/>
  <c r="D18" i="26"/>
  <c r="C18" i="26" s="1"/>
  <c r="D19" i="26"/>
  <c r="C19" i="26" s="1"/>
  <c r="D20" i="26"/>
  <c r="C20" i="26" s="1"/>
  <c r="D21" i="26"/>
  <c r="C21" i="26" s="1"/>
  <c r="D22" i="26"/>
  <c r="C22" i="26" s="1"/>
  <c r="D23" i="26"/>
  <c r="C23" i="26" s="1"/>
  <c r="D24" i="26"/>
  <c r="C24" i="26" s="1"/>
  <c r="D25" i="26"/>
  <c r="C25" i="26" s="1"/>
  <c r="D26" i="26"/>
  <c r="C26" i="26" s="1"/>
  <c r="D27" i="26"/>
  <c r="C27" i="26" s="1"/>
  <c r="D28" i="26"/>
  <c r="C28" i="26" s="1"/>
  <c r="D29" i="26"/>
  <c r="C29" i="26" s="1"/>
  <c r="D30" i="26"/>
  <c r="C30" i="26" s="1"/>
  <c r="D31" i="26"/>
  <c r="C31" i="26" s="1"/>
  <c r="D32" i="26"/>
  <c r="C32" i="26" s="1"/>
  <c r="D33" i="26"/>
  <c r="C33" i="26" s="1"/>
  <c r="D34" i="26"/>
  <c r="C34" i="26" s="1"/>
  <c r="D35" i="26"/>
  <c r="C35" i="26" s="1"/>
  <c r="D36" i="26"/>
  <c r="C36" i="26" s="1"/>
  <c r="D37" i="26" l="1"/>
  <c r="C37" i="26" s="1"/>
  <c r="D10" i="26"/>
  <c r="C10" i="26" s="1"/>
  <c r="D4" i="26"/>
  <c r="D5" i="26"/>
  <c r="D6" i="26"/>
  <c r="D7" i="26"/>
  <c r="D8" i="26"/>
  <c r="D9" i="26" s="1"/>
  <c r="D3" i="26"/>
  <c r="C9" i="27" l="1"/>
  <c r="C10" i="27"/>
  <c r="C13" i="27"/>
  <c r="C14" i="27"/>
  <c r="C17" i="27"/>
  <c r="C18" i="27"/>
  <c r="C21" i="27"/>
  <c r="C22" i="27"/>
  <c r="C25" i="27"/>
  <c r="C26" i="27"/>
  <c r="C29" i="27"/>
  <c r="C30" i="27"/>
  <c r="C33" i="27"/>
  <c r="C34" i="27"/>
  <c r="C37" i="27"/>
  <c r="C38" i="27"/>
  <c r="D39" i="27"/>
  <c r="C39" i="27" s="1"/>
  <c r="D38" i="27"/>
  <c r="D37" i="27"/>
  <c r="D36" i="27"/>
  <c r="C36" i="27" s="1"/>
  <c r="D35" i="27"/>
  <c r="C35" i="27" s="1"/>
  <c r="D34" i="27"/>
  <c r="D33" i="27"/>
  <c r="D32" i="27"/>
  <c r="C32" i="27" s="1"/>
  <c r="D31" i="27"/>
  <c r="C31" i="27" s="1"/>
  <c r="D30" i="27"/>
  <c r="D29" i="27"/>
  <c r="D28" i="27"/>
  <c r="C28" i="27" s="1"/>
  <c r="D27" i="27"/>
  <c r="C27" i="27" s="1"/>
  <c r="D26" i="27"/>
  <c r="D25" i="27"/>
  <c r="D24" i="27"/>
  <c r="C24" i="27" s="1"/>
  <c r="D23" i="27"/>
  <c r="C23" i="27" s="1"/>
  <c r="D22" i="27"/>
  <c r="D21" i="27"/>
  <c r="D20" i="27"/>
  <c r="C20" i="27" s="1"/>
  <c r="D19" i="27"/>
  <c r="C19" i="27" s="1"/>
  <c r="D18" i="27"/>
  <c r="D17" i="27"/>
  <c r="D16" i="27"/>
  <c r="C16" i="27" s="1"/>
  <c r="D15" i="27"/>
  <c r="C15" i="27" s="1"/>
  <c r="D14" i="27"/>
  <c r="D13" i="27"/>
  <c r="D12" i="27"/>
  <c r="C12" i="27" s="1"/>
  <c r="D11" i="27"/>
  <c r="C11" i="27" s="1"/>
  <c r="D10" i="27"/>
  <c r="D9" i="27"/>
  <c r="D8" i="27"/>
  <c r="C8" i="27" s="1"/>
  <c r="D7" i="27"/>
  <c r="C7" i="27" s="1"/>
  <c r="D5" i="27"/>
  <c r="D6" i="27" s="1"/>
  <c r="C6" i="27" s="1"/>
  <c r="D4" i="27"/>
  <c r="D3" i="27"/>
  <c r="D34" i="25" l="1"/>
  <c r="D33" i="25"/>
  <c r="D32" i="25"/>
  <c r="D31" i="25"/>
  <c r="C31" i="25" s="1"/>
  <c r="D30" i="25"/>
  <c r="D29" i="25"/>
  <c r="D28" i="25"/>
  <c r="D27" i="25"/>
  <c r="C27" i="25" s="1"/>
  <c r="D26" i="25"/>
  <c r="D25" i="25"/>
  <c r="D24" i="25"/>
  <c r="D23" i="25"/>
  <c r="C23" i="25" s="1"/>
  <c r="D22" i="25"/>
  <c r="D21" i="25"/>
  <c r="D20" i="25"/>
  <c r="D19" i="25"/>
  <c r="C19" i="25" s="1"/>
  <c r="D18" i="25"/>
  <c r="D17" i="25"/>
  <c r="D16" i="25"/>
  <c r="D15" i="25"/>
  <c r="C15" i="25" s="1"/>
  <c r="D14" i="25"/>
  <c r="D13" i="25"/>
  <c r="D12" i="25"/>
  <c r="D11" i="25"/>
  <c r="C11" i="25" s="1"/>
  <c r="D10" i="25"/>
  <c r="D8" i="25"/>
  <c r="D7" i="25"/>
  <c r="D6" i="25"/>
  <c r="C6" i="25" s="1"/>
  <c r="D5" i="25"/>
  <c r="D4" i="25"/>
  <c r="D3" i="25"/>
  <c r="C3" i="25" s="1"/>
  <c r="C32" i="25" l="1"/>
  <c r="C12" i="25"/>
  <c r="C16" i="25"/>
  <c r="C24" i="25"/>
  <c r="C4" i="25"/>
  <c r="C8" i="25"/>
  <c r="D9" i="25"/>
  <c r="C9" i="25" s="1"/>
  <c r="C13" i="25"/>
  <c r="C17" i="25"/>
  <c r="C21" i="25"/>
  <c r="C25" i="25"/>
  <c r="C29" i="25"/>
  <c r="C33" i="25"/>
  <c r="C7" i="25"/>
  <c r="C20" i="25"/>
  <c r="C28" i="25"/>
  <c r="C5" i="25"/>
  <c r="C10" i="25"/>
  <c r="C14" i="25"/>
  <c r="C18" i="25"/>
  <c r="C22" i="25"/>
  <c r="C26" i="25"/>
  <c r="C30" i="25"/>
  <c r="C34" i="25"/>
  <c r="B64" i="24"/>
  <c r="B61" i="24"/>
  <c r="B62" i="24"/>
  <c r="B63" i="24"/>
  <c r="B59" i="24"/>
  <c r="B60" i="24"/>
  <c r="B56" i="24"/>
  <c r="B57" i="24"/>
  <c r="B58" i="24"/>
  <c r="B52" i="24"/>
  <c r="B53" i="24"/>
  <c r="B54" i="24"/>
  <c r="B55" i="24"/>
  <c r="B50" i="24"/>
  <c r="B51" i="24"/>
  <c r="B47" i="24"/>
  <c r="B48" i="24"/>
  <c r="B49" i="24"/>
  <c r="B42" i="24"/>
  <c r="B43" i="24"/>
  <c r="B44" i="24"/>
  <c r="B45" i="24"/>
  <c r="B46" i="24"/>
  <c r="B36" i="24"/>
  <c r="B37" i="24"/>
  <c r="B38" i="24"/>
  <c r="B39" i="24"/>
  <c r="B40" i="24"/>
  <c r="B41" i="24"/>
  <c r="B33" i="24"/>
  <c r="B34" i="24"/>
  <c r="B35" i="24"/>
  <c r="B31" i="24"/>
  <c r="B32" i="24"/>
  <c r="B28" i="24"/>
  <c r="B29" i="24"/>
  <c r="B30" i="24"/>
  <c r="B26" i="24"/>
  <c r="B27" i="24"/>
  <c r="B23" i="24"/>
  <c r="B24" i="24"/>
  <c r="B25" i="24"/>
  <c r="B19" i="24"/>
  <c r="B20" i="24"/>
  <c r="B21" i="24"/>
  <c r="B22" i="24"/>
  <c r="B18" i="24"/>
  <c r="B16" i="24"/>
  <c r="B17" i="24"/>
  <c r="B14" i="24"/>
  <c r="B15" i="24"/>
  <c r="B13" i="24"/>
  <c r="B10" i="24"/>
  <c r="B11" i="24"/>
  <c r="B12" i="24"/>
  <c r="B8" i="24"/>
  <c r="B7" i="24"/>
  <c r="B9" i="24"/>
  <c r="B5" i="24"/>
  <c r="B6" i="24"/>
  <c r="B4" i="24"/>
  <c r="B3" i="24"/>
  <c r="B59" i="23" l="1"/>
  <c r="B55" i="23"/>
  <c r="B56" i="23"/>
  <c r="B57" i="23"/>
  <c r="B58" i="23"/>
  <c r="B53" i="23"/>
  <c r="B54" i="23"/>
  <c r="B51" i="23"/>
  <c r="B52" i="23"/>
  <c r="B49" i="23"/>
  <c r="B50" i="23"/>
  <c r="B45" i="23"/>
  <c r="B46" i="23"/>
  <c r="B47" i="23"/>
  <c r="B48" i="23"/>
  <c r="B43" i="23"/>
  <c r="B44" i="23"/>
  <c r="B41" i="23"/>
  <c r="B42" i="23"/>
  <c r="B40" i="23"/>
  <c r="B39" i="23"/>
  <c r="B38" i="23"/>
  <c r="B34" i="23"/>
  <c r="B35" i="23"/>
  <c r="B36" i="23"/>
  <c r="B37" i="23"/>
  <c r="B32" i="23"/>
  <c r="B33" i="23"/>
  <c r="B31" i="23"/>
  <c r="B29" i="23"/>
  <c r="B30" i="23"/>
  <c r="B27" i="23"/>
  <c r="B28" i="23"/>
  <c r="B25" i="23"/>
  <c r="B26" i="23"/>
  <c r="B23" i="23"/>
  <c r="B24" i="23"/>
  <c r="B22" i="23"/>
  <c r="B21" i="23"/>
  <c r="B19" i="23"/>
  <c r="B20" i="23"/>
  <c r="B15" i="23"/>
  <c r="B16" i="23"/>
  <c r="B17" i="23"/>
  <c r="B18" i="23"/>
  <c r="B13" i="23"/>
  <c r="B14" i="23"/>
  <c r="B11" i="23"/>
  <c r="B12" i="23"/>
  <c r="B9" i="23"/>
  <c r="B10" i="23"/>
  <c r="B8" i="23"/>
  <c r="B7" i="23"/>
  <c r="B6" i="23"/>
  <c r="B5" i="23"/>
  <c r="B4" i="23"/>
  <c r="B3" i="23"/>
  <c r="B42" i="22"/>
  <c r="B43" i="22"/>
  <c r="B38" i="22"/>
  <c r="B39" i="22"/>
  <c r="B40" i="22"/>
  <c r="B41" i="22"/>
  <c r="B34" i="22"/>
  <c r="B35" i="22"/>
  <c r="B36" i="22"/>
  <c r="B37" i="22"/>
  <c r="B29" i="22"/>
  <c r="B30" i="22"/>
  <c r="B31" i="22"/>
  <c r="B32" i="22"/>
  <c r="B33" i="22"/>
  <c r="B22" i="22"/>
  <c r="B23" i="22"/>
  <c r="B24" i="22"/>
  <c r="B25" i="22"/>
  <c r="B26" i="22"/>
  <c r="B27" i="22"/>
  <c r="B28" i="22"/>
  <c r="B17" i="22"/>
  <c r="B18" i="22"/>
  <c r="B19" i="22"/>
  <c r="B20" i="22"/>
  <c r="B21" i="22"/>
  <c r="B15" i="22"/>
  <c r="B16" i="22"/>
  <c r="B14" i="22"/>
  <c r="B12" i="22"/>
  <c r="B13" i="22"/>
  <c r="B9" i="22"/>
  <c r="B10" i="22"/>
  <c r="B11" i="22"/>
  <c r="B4" i="22"/>
  <c r="B5" i="22"/>
  <c r="B6" i="22"/>
  <c r="B7" i="22"/>
  <c r="B8" i="22"/>
  <c r="B3" i="22"/>
  <c r="B74" i="20"/>
  <c r="B75" i="20"/>
  <c r="B73" i="20"/>
  <c r="B72" i="20"/>
  <c r="B71" i="20"/>
  <c r="B70" i="20"/>
  <c r="B69" i="20"/>
  <c r="B67" i="20"/>
  <c r="B68" i="20"/>
  <c r="B65" i="20"/>
  <c r="B66" i="20"/>
  <c r="B64" i="20"/>
  <c r="B62" i="20"/>
  <c r="B63" i="20"/>
  <c r="B61" i="20"/>
  <c r="B60" i="20"/>
  <c r="B59" i="20"/>
  <c r="B58" i="20"/>
  <c r="B57" i="20"/>
  <c r="B56" i="20"/>
  <c r="B52" i="20"/>
  <c r="B53" i="20"/>
  <c r="B54" i="20"/>
  <c r="B55" i="20"/>
  <c r="B51" i="20"/>
  <c r="B50" i="20"/>
  <c r="B49" i="20"/>
  <c r="B48" i="20"/>
  <c r="B47" i="20"/>
  <c r="B43" i="20"/>
  <c r="B44" i="20"/>
  <c r="B45" i="20"/>
  <c r="B46" i="20"/>
  <c r="B41" i="20"/>
  <c r="B42" i="20"/>
  <c r="B38" i="20"/>
  <c r="B39" i="20"/>
  <c r="B40" i="20"/>
  <c r="B37" i="20"/>
  <c r="B36" i="20"/>
  <c r="B35" i="20"/>
  <c r="B34" i="20"/>
  <c r="B32" i="20"/>
  <c r="B33" i="20"/>
  <c r="B31" i="20"/>
  <c r="B30" i="20"/>
  <c r="B29" i="20"/>
  <c r="B27" i="20"/>
  <c r="B28" i="20"/>
  <c r="B25" i="20"/>
  <c r="B26" i="20"/>
  <c r="B23" i="20"/>
  <c r="B24" i="20"/>
  <c r="B21" i="20"/>
  <c r="B22" i="20"/>
  <c r="B20" i="20"/>
  <c r="B19" i="20"/>
  <c r="B18" i="20"/>
  <c r="B17" i="20"/>
  <c r="B16" i="20"/>
  <c r="B15" i="20"/>
  <c r="B14" i="20"/>
  <c r="B12" i="20"/>
  <c r="B13" i="20"/>
  <c r="B10" i="20"/>
  <c r="B11" i="20"/>
  <c r="B9" i="20"/>
  <c r="B8" i="20"/>
  <c r="B7" i="20"/>
  <c r="B6" i="20"/>
  <c r="B4" i="20"/>
  <c r="B5" i="20"/>
  <c r="B3" i="20"/>
  <c r="B86" i="8"/>
  <c r="B87" i="8"/>
  <c r="B88" i="8"/>
  <c r="B85" i="8"/>
  <c r="B84" i="8"/>
  <c r="B82" i="8"/>
  <c r="B83" i="8"/>
  <c r="B79" i="8"/>
  <c r="B80" i="8"/>
  <c r="B81" i="8"/>
  <c r="B75" i="8"/>
  <c r="B76" i="8"/>
  <c r="B77" i="8"/>
  <c r="B78" i="8"/>
  <c r="B71" i="8"/>
  <c r="B72" i="8"/>
  <c r="B73" i="8"/>
  <c r="B74" i="8"/>
  <c r="B66" i="8"/>
  <c r="B67" i="8"/>
  <c r="B68" i="8"/>
  <c r="B69" i="8"/>
  <c r="B70" i="8"/>
  <c r="B62" i="8"/>
  <c r="B63" i="8"/>
  <c r="B64" i="8"/>
  <c r="B65" i="8"/>
  <c r="B58" i="8"/>
  <c r="B59" i="8"/>
  <c r="B60" i="8"/>
  <c r="B61" i="8"/>
  <c r="B56" i="8"/>
  <c r="B57" i="8"/>
  <c r="B54" i="8"/>
  <c r="B55" i="8"/>
  <c r="B52" i="8"/>
  <c r="B53" i="8"/>
  <c r="B51" i="8"/>
  <c r="B50" i="8"/>
  <c r="B49" i="8"/>
  <c r="B48" i="8"/>
  <c r="B44" i="8"/>
  <c r="B45" i="8"/>
  <c r="B46" i="8"/>
  <c r="B47" i="8"/>
  <c r="B42" i="8"/>
  <c r="B43" i="8"/>
  <c r="B41" i="8"/>
  <c r="B40" i="8"/>
  <c r="B38" i="8"/>
  <c r="B39" i="8"/>
  <c r="B37" i="8"/>
  <c r="B36" i="8"/>
  <c r="B32" i="8"/>
  <c r="B33" i="8"/>
  <c r="B34" i="8"/>
  <c r="B35" i="8"/>
  <c r="B30" i="8"/>
  <c r="B31" i="8"/>
  <c r="B28" i="8"/>
  <c r="B29" i="8"/>
  <c r="B27" i="8"/>
  <c r="B26" i="8"/>
  <c r="B25" i="8"/>
  <c r="B24" i="8"/>
  <c r="B23" i="8"/>
  <c r="B21" i="8"/>
  <c r="B22" i="8"/>
  <c r="B20" i="8"/>
  <c r="B19" i="8"/>
  <c r="B18" i="8"/>
  <c r="B17" i="8"/>
  <c r="B16" i="8"/>
  <c r="B15" i="8"/>
  <c r="B14" i="8"/>
  <c r="B13" i="8"/>
  <c r="B12" i="8"/>
  <c r="B11" i="8"/>
  <c r="B10" i="8"/>
  <c r="B8" i="8"/>
  <c r="B9" i="8"/>
  <c r="B7" i="8"/>
  <c r="B3" i="8"/>
  <c r="B5" i="8"/>
  <c r="B6" i="8"/>
  <c r="B4" i="8"/>
  <c r="B81" i="13"/>
  <c r="B82" i="13"/>
  <c r="B83" i="13"/>
  <c r="B84" i="13"/>
  <c r="B79" i="13"/>
  <c r="B80" i="13"/>
  <c r="B78" i="13"/>
  <c r="B77" i="13"/>
  <c r="B74" i="13"/>
  <c r="B75" i="13"/>
  <c r="B76" i="13"/>
  <c r="B71" i="13"/>
  <c r="B72" i="13"/>
  <c r="B73" i="13"/>
  <c r="B66" i="13"/>
  <c r="B67" i="13"/>
  <c r="B68" i="13"/>
  <c r="B69" i="13"/>
  <c r="B70" i="13"/>
  <c r="B60" i="13"/>
  <c r="B61" i="13"/>
  <c r="B62" i="13"/>
  <c r="B63" i="13"/>
  <c r="B64" i="13"/>
  <c r="B65" i="13"/>
  <c r="B55" i="13"/>
  <c r="B56" i="13"/>
  <c r="B57" i="13"/>
  <c r="B58" i="13"/>
  <c r="B59" i="13"/>
  <c r="B51" i="13"/>
  <c r="B52" i="13"/>
  <c r="B53" i="13"/>
  <c r="B54" i="13"/>
  <c r="B47" i="13"/>
  <c r="B48" i="13"/>
  <c r="B49" i="13"/>
  <c r="B50" i="13"/>
  <c r="B43" i="13"/>
  <c r="B44" i="13"/>
  <c r="B45" i="13"/>
  <c r="B46" i="13"/>
  <c r="B39" i="13"/>
  <c r="B40" i="13"/>
  <c r="B41" i="13"/>
  <c r="B42" i="13"/>
  <c r="B35" i="13"/>
  <c r="B36" i="13"/>
  <c r="B37" i="13"/>
  <c r="B38" i="13"/>
  <c r="B31" i="13"/>
  <c r="B32" i="13"/>
  <c r="B33" i="13"/>
  <c r="B34" i="13"/>
  <c r="B26" i="13"/>
  <c r="B27" i="13"/>
  <c r="B28" i="13"/>
  <c r="B29" i="13"/>
  <c r="B30" i="13"/>
  <c r="B23" i="13"/>
  <c r="B24" i="13"/>
  <c r="B25" i="13"/>
  <c r="B20" i="13"/>
  <c r="B21" i="13"/>
  <c r="B22" i="13"/>
  <c r="B15" i="13"/>
  <c r="B16" i="13"/>
  <c r="B17" i="13"/>
  <c r="B18" i="13"/>
  <c r="B19" i="13"/>
  <c r="B12" i="13"/>
  <c r="B13" i="13"/>
  <c r="B14" i="13"/>
  <c r="B11" i="13"/>
  <c r="B10" i="13"/>
  <c r="B9" i="13"/>
  <c r="B8" i="13"/>
  <c r="B7" i="13"/>
  <c r="B6" i="13"/>
  <c r="B5" i="13"/>
  <c r="B4" i="13"/>
  <c r="B3" i="13"/>
  <c r="B69" i="4"/>
  <c r="B70" i="4"/>
  <c r="B71" i="4"/>
  <c r="B72" i="4"/>
  <c r="B73" i="4"/>
  <c r="B74" i="4"/>
  <c r="B66" i="4"/>
  <c r="B67" i="4"/>
  <c r="B68" i="4"/>
  <c r="B63" i="4"/>
  <c r="B64" i="4"/>
  <c r="B65" i="4"/>
  <c r="B60" i="4"/>
  <c r="B61" i="4"/>
  <c r="B62" i="4"/>
  <c r="B58" i="4"/>
  <c r="B59" i="4"/>
  <c r="B54" i="4" l="1"/>
  <c r="B55" i="4"/>
  <c r="B56" i="4"/>
  <c r="B57" i="4"/>
  <c r="B51" i="4"/>
  <c r="B52" i="4"/>
  <c r="B53" i="4"/>
  <c r="B49" i="4"/>
  <c r="B50" i="4"/>
  <c r="B47" i="4"/>
  <c r="B48" i="4"/>
  <c r="B43" i="4"/>
  <c r="B44" i="4"/>
  <c r="B45" i="4"/>
  <c r="B46" i="4"/>
  <c r="B41" i="4"/>
  <c r="B42" i="4"/>
  <c r="B39" i="4"/>
  <c r="B40" i="4"/>
  <c r="B37" i="4"/>
  <c r="B38" i="4"/>
  <c r="B35" i="4"/>
  <c r="B36" i="4"/>
  <c r="B33" i="4"/>
  <c r="B34" i="4"/>
  <c r="B31" i="4"/>
  <c r="B32" i="4"/>
  <c r="B29" i="4"/>
  <c r="B30" i="4"/>
  <c r="B27" i="4"/>
  <c r="B28" i="4"/>
  <c r="B21" i="4"/>
  <c r="B22" i="4"/>
  <c r="B23" i="4"/>
  <c r="B24" i="4"/>
  <c r="B25" i="4"/>
  <c r="B26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G30" i="7" l="1"/>
  <c r="G29" i="7"/>
  <c r="G27" i="7"/>
  <c r="G26" i="7"/>
  <c r="G25" i="7"/>
  <c r="G24" i="7"/>
  <c r="G22" i="7"/>
  <c r="G20" i="7"/>
  <c r="G21" i="7"/>
  <c r="G9" i="7" l="1"/>
  <c r="F9" i="7" s="1"/>
  <c r="F7" i="7"/>
  <c r="F31" i="7"/>
  <c r="F30" i="7"/>
  <c r="F29" i="7"/>
  <c r="F28" i="7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F13" i="7"/>
  <c r="F12" i="7"/>
  <c r="F11" i="7"/>
  <c r="F10" i="7"/>
  <c r="F6" i="7"/>
  <c r="F5" i="7"/>
  <c r="F4" i="7"/>
  <c r="F3" i="7"/>
  <c r="F8" i="7" l="1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7" i="7"/>
  <c r="D6" i="7"/>
  <c r="D5" i="7"/>
  <c r="D4" i="7"/>
  <c r="D3" i="7"/>
  <c r="D8" i="7" l="1"/>
  <c r="C10" i="7" l="1"/>
  <c r="C9" i="7"/>
  <c r="C7" i="7"/>
  <c r="C8" i="7"/>
  <c r="D25" i="12" l="1"/>
  <c r="C25" i="12" s="1"/>
  <c r="D24" i="12"/>
  <c r="C24" i="12" s="1"/>
  <c r="D23" i="12"/>
  <c r="C23" i="12" s="1"/>
  <c r="D22" i="12"/>
  <c r="C22" i="12" s="1"/>
  <c r="D21" i="12"/>
  <c r="C21" i="12" s="1"/>
  <c r="D20" i="12"/>
  <c r="C20" i="12" s="1"/>
  <c r="D19" i="12"/>
  <c r="C19" i="12" s="1"/>
  <c r="D18" i="12"/>
  <c r="C18" i="12" s="1"/>
  <c r="D17" i="12"/>
  <c r="C17" i="12" s="1"/>
  <c r="D16" i="12"/>
  <c r="C16" i="12" s="1"/>
  <c r="D15" i="12"/>
  <c r="C15" i="12" s="1"/>
  <c r="D14" i="12"/>
  <c r="C14" i="12" s="1"/>
  <c r="D13" i="12"/>
  <c r="C13" i="12" s="1"/>
  <c r="D12" i="12"/>
  <c r="C12" i="12" s="1"/>
  <c r="D11" i="12"/>
  <c r="C11" i="12" s="1"/>
  <c r="D10" i="12"/>
  <c r="C10" i="12" s="1"/>
  <c r="D9" i="12"/>
  <c r="C9" i="12" s="1"/>
  <c r="D8" i="12"/>
  <c r="C8" i="12" s="1"/>
  <c r="D7" i="12"/>
  <c r="C7" i="12" s="1"/>
  <c r="D5" i="12"/>
  <c r="D4" i="12"/>
  <c r="C4" i="12" s="1"/>
  <c r="D3" i="12"/>
  <c r="D34" i="9"/>
  <c r="C34" i="9" s="1"/>
  <c r="D33" i="9"/>
  <c r="C33" i="9" s="1"/>
  <c r="D32" i="9"/>
  <c r="C32" i="9" s="1"/>
  <c r="D31" i="9"/>
  <c r="C31" i="9" s="1"/>
  <c r="D30" i="9"/>
  <c r="C30" i="9" s="1"/>
  <c r="D29" i="9"/>
  <c r="C29" i="9" s="1"/>
  <c r="D28" i="9"/>
  <c r="C28" i="9" s="1"/>
  <c r="D27" i="9"/>
  <c r="C27" i="9" s="1"/>
  <c r="D26" i="9"/>
  <c r="C26" i="9" s="1"/>
  <c r="D25" i="9"/>
  <c r="C25" i="9" s="1"/>
  <c r="D24" i="9"/>
  <c r="C24" i="9" s="1"/>
  <c r="D23" i="9"/>
  <c r="C23" i="9" s="1"/>
  <c r="D22" i="9"/>
  <c r="C22" i="9" s="1"/>
  <c r="D21" i="9"/>
  <c r="C21" i="9" s="1"/>
  <c r="D20" i="9"/>
  <c r="C20" i="9" s="1"/>
  <c r="D19" i="9"/>
  <c r="C19" i="9" s="1"/>
  <c r="D18" i="9"/>
  <c r="C18" i="9" s="1"/>
  <c r="D17" i="9"/>
  <c r="C17" i="9" s="1"/>
  <c r="D16" i="9"/>
  <c r="C16" i="9" s="1"/>
  <c r="D15" i="9"/>
  <c r="C15" i="9" s="1"/>
  <c r="D14" i="9"/>
  <c r="C14" i="9" s="1"/>
  <c r="D13" i="9"/>
  <c r="C13" i="9" s="1"/>
  <c r="D12" i="9"/>
  <c r="C12" i="9" s="1"/>
  <c r="D11" i="9"/>
  <c r="C11" i="9" s="1"/>
  <c r="D10" i="9"/>
  <c r="C10" i="9" s="1"/>
  <c r="D9" i="9"/>
  <c r="C9" i="9" s="1"/>
  <c r="D8" i="9"/>
  <c r="C8" i="9" s="1"/>
  <c r="D7" i="9"/>
  <c r="C7" i="9" s="1"/>
  <c r="D5" i="9"/>
  <c r="D6" i="9" s="1"/>
  <c r="C6" i="9" s="1"/>
  <c r="D4" i="9"/>
  <c r="D126" i="8"/>
  <c r="D125" i="8"/>
  <c r="D124" i="8"/>
  <c r="D123" i="8"/>
  <c r="D122" i="8"/>
  <c r="D121" i="8"/>
  <c r="D120" i="8"/>
  <c r="D119" i="8"/>
  <c r="D118" i="8"/>
  <c r="D117" i="8"/>
  <c r="D116" i="8"/>
  <c r="D115" i="8"/>
  <c r="D114" i="8"/>
  <c r="D113" i="8"/>
  <c r="D112" i="8"/>
  <c r="D111" i="8"/>
  <c r="D110" i="8"/>
  <c r="D109" i="8"/>
  <c r="D108" i="8"/>
  <c r="D107" i="8"/>
  <c r="D106" i="8"/>
  <c r="D105" i="8"/>
  <c r="D104" i="8"/>
  <c r="D103" i="8"/>
  <c r="D102" i="8"/>
  <c r="D101" i="8"/>
  <c r="D100" i="8"/>
  <c r="D99" i="8"/>
  <c r="D98" i="8"/>
  <c r="D97" i="8"/>
  <c r="D96" i="8"/>
  <c r="D95" i="8"/>
  <c r="D94" i="8"/>
  <c r="D93" i="8"/>
  <c r="D110" i="13"/>
  <c r="C110" i="13" s="1"/>
  <c r="D109" i="13"/>
  <c r="C109" i="13" s="1"/>
  <c r="D108" i="13"/>
  <c r="C108" i="13" s="1"/>
  <c r="D107" i="13"/>
  <c r="C107" i="13" s="1"/>
  <c r="D105" i="13"/>
  <c r="C105" i="13" s="1"/>
  <c r="D104" i="13"/>
  <c r="C104" i="13" s="1"/>
  <c r="D103" i="13"/>
  <c r="C103" i="13" s="1"/>
  <c r="D102" i="13"/>
  <c r="C102" i="13" s="1"/>
  <c r="D101" i="13"/>
  <c r="D100" i="13"/>
  <c r="D99" i="13"/>
  <c r="D98" i="13"/>
  <c r="D97" i="13"/>
  <c r="D96" i="13"/>
  <c r="D95" i="13"/>
  <c r="D94" i="13"/>
  <c r="D93" i="13"/>
  <c r="D92" i="13"/>
  <c r="D91" i="13"/>
  <c r="D90" i="13"/>
  <c r="D89" i="13"/>
  <c r="D32" i="6"/>
  <c r="C32" i="6" s="1"/>
  <c r="D31" i="6"/>
  <c r="C31" i="6" s="1"/>
  <c r="D30" i="6"/>
  <c r="C30" i="6" s="1"/>
  <c r="D29" i="6"/>
  <c r="C29" i="6" s="1"/>
  <c r="D28" i="6"/>
  <c r="C28" i="6" s="1"/>
  <c r="D27" i="6"/>
  <c r="C27" i="6" s="1"/>
  <c r="D26" i="6"/>
  <c r="C26" i="6" s="1"/>
  <c r="D25" i="6"/>
  <c r="C25" i="6" s="1"/>
  <c r="D24" i="6"/>
  <c r="C24" i="6" s="1"/>
  <c r="D23" i="6"/>
  <c r="C23" i="6" s="1"/>
  <c r="D22" i="6"/>
  <c r="C22" i="6" s="1"/>
  <c r="D21" i="6"/>
  <c r="C21" i="6" s="1"/>
  <c r="D20" i="6"/>
  <c r="C20" i="6" s="1"/>
  <c r="D19" i="6"/>
  <c r="C19" i="6" s="1"/>
  <c r="D18" i="6"/>
  <c r="C18" i="6" s="1"/>
  <c r="D17" i="6"/>
  <c r="C17" i="6" s="1"/>
  <c r="D16" i="6"/>
  <c r="C16" i="6" s="1"/>
  <c r="D15" i="6"/>
  <c r="C15" i="6" s="1"/>
  <c r="D14" i="6"/>
  <c r="C14" i="6" s="1"/>
  <c r="D13" i="6"/>
  <c r="C13" i="6" s="1"/>
  <c r="D12" i="6"/>
  <c r="C12" i="6" s="1"/>
  <c r="D11" i="6"/>
  <c r="C11" i="6" s="1"/>
  <c r="D10" i="6"/>
  <c r="C10" i="6" s="1"/>
  <c r="D8" i="6"/>
  <c r="D7" i="6"/>
  <c r="C7" i="6" s="1"/>
  <c r="D6" i="6"/>
  <c r="D5" i="6"/>
  <c r="D4" i="6"/>
  <c r="D3" i="6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D42" i="11"/>
  <c r="C42" i="11" s="1"/>
  <c r="D41" i="11"/>
  <c r="C41" i="11" s="1"/>
  <c r="D40" i="11"/>
  <c r="C40" i="11" s="1"/>
  <c r="D39" i="11"/>
  <c r="C39" i="11" s="1"/>
  <c r="D38" i="11"/>
  <c r="C38" i="11" s="1"/>
  <c r="D37" i="11"/>
  <c r="C37" i="11" s="1"/>
  <c r="D36" i="11"/>
  <c r="C36" i="11" s="1"/>
  <c r="D35" i="11"/>
  <c r="C35" i="11" s="1"/>
  <c r="D34" i="11"/>
  <c r="C34" i="11" s="1"/>
  <c r="D33" i="11"/>
  <c r="C33" i="11" s="1"/>
  <c r="D32" i="11"/>
  <c r="C32" i="11" s="1"/>
  <c r="D31" i="11"/>
  <c r="C31" i="11" s="1"/>
  <c r="D30" i="11"/>
  <c r="C30" i="11" s="1"/>
  <c r="D29" i="11"/>
  <c r="C29" i="11" s="1"/>
  <c r="D28" i="11"/>
  <c r="C28" i="11" s="1"/>
  <c r="D27" i="11"/>
  <c r="C27" i="11" s="1"/>
  <c r="D26" i="11"/>
  <c r="C26" i="11" s="1"/>
  <c r="D25" i="11"/>
  <c r="C25" i="11" s="1"/>
  <c r="D24" i="11"/>
  <c r="C24" i="11" s="1"/>
  <c r="D23" i="11"/>
  <c r="C23" i="11" s="1"/>
  <c r="D22" i="11"/>
  <c r="C22" i="11" s="1"/>
  <c r="D21" i="11"/>
  <c r="C21" i="11" s="1"/>
  <c r="D20" i="11"/>
  <c r="C20" i="11" s="1"/>
  <c r="D19" i="11"/>
  <c r="C19" i="11" s="1"/>
  <c r="D18" i="11"/>
  <c r="C18" i="11" s="1"/>
  <c r="D17" i="11"/>
  <c r="C17" i="11" s="1"/>
  <c r="D16" i="11"/>
  <c r="C16" i="11" s="1"/>
  <c r="D15" i="11"/>
  <c r="C15" i="11" s="1"/>
  <c r="D14" i="11"/>
  <c r="C14" i="11" s="1"/>
  <c r="D13" i="11"/>
  <c r="C13" i="11" s="1"/>
  <c r="D12" i="11"/>
  <c r="C12" i="11" s="1"/>
  <c r="D11" i="11"/>
  <c r="C11" i="11" s="1"/>
  <c r="D10" i="11"/>
  <c r="C10" i="11" s="1"/>
  <c r="D9" i="11"/>
  <c r="C9" i="11" s="1"/>
  <c r="D7" i="11"/>
  <c r="D6" i="11"/>
  <c r="C6" i="11" s="1"/>
  <c r="D4" i="11"/>
  <c r="D5" i="11" s="1"/>
  <c r="C5" i="11" s="1"/>
  <c r="D3" i="11"/>
  <c r="D33" i="10"/>
  <c r="C33" i="10" s="1"/>
  <c r="D32" i="10"/>
  <c r="C32" i="10" s="1"/>
  <c r="D31" i="10"/>
  <c r="C31" i="10" s="1"/>
  <c r="D30" i="10"/>
  <c r="C30" i="10" s="1"/>
  <c r="D29" i="10"/>
  <c r="C29" i="10" s="1"/>
  <c r="D28" i="10"/>
  <c r="C28" i="10" s="1"/>
  <c r="D27" i="10"/>
  <c r="C27" i="10" s="1"/>
  <c r="D26" i="10"/>
  <c r="C26" i="10" s="1"/>
  <c r="D25" i="10"/>
  <c r="C25" i="10" s="1"/>
  <c r="D24" i="10"/>
  <c r="C24" i="10" s="1"/>
  <c r="D23" i="10"/>
  <c r="C23" i="10" s="1"/>
  <c r="D22" i="10"/>
  <c r="C22" i="10" s="1"/>
  <c r="D21" i="10"/>
  <c r="C21" i="10" s="1"/>
  <c r="D20" i="10"/>
  <c r="C20" i="10" s="1"/>
  <c r="D19" i="10"/>
  <c r="C19" i="10" s="1"/>
  <c r="D18" i="10"/>
  <c r="C18" i="10" s="1"/>
  <c r="D17" i="10"/>
  <c r="C17" i="10" s="1"/>
  <c r="D16" i="10"/>
  <c r="C16" i="10" s="1"/>
  <c r="D15" i="10"/>
  <c r="C15" i="10" s="1"/>
  <c r="D14" i="10"/>
  <c r="C14" i="10" s="1"/>
  <c r="D13" i="10"/>
  <c r="C13" i="10" s="1"/>
  <c r="D12" i="10"/>
  <c r="C12" i="10" s="1"/>
  <c r="D11" i="10"/>
  <c r="C11" i="10" s="1"/>
  <c r="D10" i="10"/>
  <c r="C10" i="10" s="1"/>
  <c r="D9" i="10"/>
  <c r="C9" i="10" s="1"/>
  <c r="D7" i="10"/>
  <c r="D6" i="10"/>
  <c r="D5" i="10"/>
  <c r="D4" i="10"/>
  <c r="D3" i="10"/>
  <c r="D8" i="10" l="1"/>
  <c r="C8" i="10" s="1"/>
  <c r="C7" i="10"/>
  <c r="D9" i="6"/>
  <c r="C9" i="6" s="1"/>
  <c r="C8" i="6"/>
  <c r="D6" i="12"/>
  <c r="C6" i="12" s="1"/>
  <c r="C5" i="12"/>
  <c r="D106" i="13"/>
  <c r="C106" i="13" s="1"/>
  <c r="D8" i="11"/>
  <c r="C8" i="11" s="1"/>
  <c r="C7" i="11"/>
  <c r="D35" i="14"/>
  <c r="D15" i="14" l="1"/>
  <c r="C35" i="14" l="1"/>
  <c r="C15" i="14"/>
  <c r="D37" i="14" l="1"/>
  <c r="D32" i="14"/>
  <c r="D31" i="14"/>
  <c r="C31" i="14" s="1"/>
  <c r="D30" i="14"/>
  <c r="C30" i="14" s="1"/>
  <c r="D29" i="14"/>
  <c r="C29" i="14" s="1"/>
  <c r="D28" i="14"/>
  <c r="C28" i="14" s="1"/>
  <c r="D27" i="14"/>
  <c r="C27" i="14" s="1"/>
  <c r="D26" i="14"/>
  <c r="C26" i="14" s="1"/>
  <c r="D25" i="14"/>
  <c r="C25" i="14" s="1"/>
  <c r="D24" i="14"/>
  <c r="C24" i="14" s="1"/>
  <c r="D23" i="14"/>
  <c r="C23" i="14" s="1"/>
  <c r="D22" i="14"/>
  <c r="C22" i="14" s="1"/>
  <c r="D21" i="14"/>
  <c r="C21" i="14" s="1"/>
  <c r="D20" i="14"/>
  <c r="C20" i="14" s="1"/>
  <c r="D19" i="14"/>
  <c r="C19" i="14" s="1"/>
  <c r="D18" i="14"/>
  <c r="C18" i="14" s="1"/>
  <c r="D17" i="14"/>
  <c r="C17" i="14" s="1"/>
  <c r="D16" i="14"/>
  <c r="C16" i="14" s="1"/>
  <c r="D14" i="14"/>
  <c r="C14" i="14" s="1"/>
  <c r="D13" i="14"/>
  <c r="C13" i="14" s="1"/>
  <c r="D12" i="14"/>
  <c r="C12" i="14" s="1"/>
  <c r="D11" i="14"/>
  <c r="C11" i="14" s="1"/>
  <c r="D10" i="14"/>
  <c r="C10" i="14" s="1"/>
  <c r="D8" i="14"/>
  <c r="D7" i="14"/>
  <c r="D6" i="14"/>
  <c r="D5" i="14"/>
  <c r="D4" i="14"/>
  <c r="D9" i="14" l="1"/>
  <c r="C9" i="14" s="1"/>
  <c r="C8" i="14"/>
  <c r="D33" i="14"/>
  <c r="D34" i="14"/>
  <c r="C32" i="14"/>
  <c r="D36" i="14"/>
  <c r="C36" i="14" s="1"/>
  <c r="C37" i="14"/>
  <c r="D39" i="15" l="1"/>
  <c r="C39" i="15" s="1"/>
  <c r="D6" i="15" l="1"/>
  <c r="D36" i="15"/>
  <c r="C36" i="15" s="1"/>
  <c r="D35" i="15"/>
  <c r="C35" i="15" s="1"/>
  <c r="D34" i="15"/>
  <c r="C34" i="15" s="1"/>
  <c r="D33" i="15"/>
  <c r="C33" i="15" s="1"/>
  <c r="D32" i="15"/>
  <c r="C32" i="15" s="1"/>
  <c r="D31" i="15"/>
  <c r="C31" i="15" s="1"/>
  <c r="D30" i="15"/>
  <c r="C30" i="15" s="1"/>
  <c r="D29" i="15"/>
  <c r="C29" i="15" s="1"/>
  <c r="D28" i="15"/>
  <c r="C28" i="15" s="1"/>
  <c r="D27" i="15"/>
  <c r="C27" i="15" s="1"/>
  <c r="D26" i="15"/>
  <c r="C26" i="15" s="1"/>
  <c r="D25" i="15"/>
  <c r="C25" i="15" s="1"/>
  <c r="D24" i="15"/>
  <c r="C24" i="15" s="1"/>
  <c r="D23" i="15"/>
  <c r="C23" i="15" s="1"/>
  <c r="D22" i="15"/>
  <c r="C22" i="15" s="1"/>
  <c r="D21" i="15"/>
  <c r="C21" i="15" s="1"/>
  <c r="D20" i="15"/>
  <c r="C20" i="15" s="1"/>
  <c r="D19" i="15"/>
  <c r="D17" i="15"/>
  <c r="C17" i="15" s="1"/>
  <c r="D16" i="15"/>
  <c r="D13" i="15"/>
  <c r="C13" i="15" s="1"/>
  <c r="D12" i="15"/>
  <c r="C12" i="15" s="1"/>
  <c r="D11" i="15"/>
  <c r="C11" i="15" s="1"/>
  <c r="D18" i="15" l="1"/>
  <c r="C18" i="15" s="1"/>
  <c r="C19" i="15"/>
  <c r="D15" i="15"/>
  <c r="C15" i="15" s="1"/>
  <c r="C16" i="15"/>
  <c r="D14" i="15"/>
  <c r="C14" i="15" s="1"/>
  <c r="F8" i="5"/>
  <c r="F4" i="5"/>
  <c r="D34" i="5" l="1"/>
  <c r="C34" i="5" s="1"/>
  <c r="D33" i="5"/>
  <c r="C33" i="5" s="1"/>
  <c r="D32" i="5"/>
  <c r="C32" i="5" s="1"/>
  <c r="D31" i="5"/>
  <c r="C31" i="5" s="1"/>
  <c r="D30" i="5"/>
  <c r="C30" i="5" s="1"/>
  <c r="D29" i="5"/>
  <c r="C29" i="5" s="1"/>
  <c r="D28" i="5"/>
  <c r="C28" i="5" s="1"/>
  <c r="D27" i="5"/>
  <c r="C27" i="5" s="1"/>
  <c r="D26" i="5"/>
  <c r="C26" i="5" s="1"/>
  <c r="D25" i="5"/>
  <c r="C25" i="5" s="1"/>
  <c r="D24" i="5"/>
  <c r="C24" i="5" s="1"/>
  <c r="D23" i="5"/>
  <c r="C23" i="5" s="1"/>
  <c r="D22" i="5"/>
  <c r="C22" i="5" s="1"/>
  <c r="D21" i="5"/>
  <c r="C21" i="5" s="1"/>
  <c r="D20" i="5"/>
  <c r="C20" i="5" s="1"/>
  <c r="D19" i="5"/>
  <c r="C19" i="5" s="1"/>
  <c r="D18" i="5"/>
  <c r="C18" i="5" s="1"/>
  <c r="D17" i="5"/>
  <c r="C17" i="5" s="1"/>
  <c r="D16" i="5"/>
  <c r="C16" i="5" s="1"/>
  <c r="D15" i="5"/>
  <c r="C15" i="5" s="1"/>
  <c r="D14" i="5"/>
  <c r="C14" i="5" s="1"/>
  <c r="D13" i="5"/>
  <c r="C13" i="5" s="1"/>
  <c r="D12" i="5"/>
  <c r="C12" i="5" s="1"/>
  <c r="D11" i="5"/>
  <c r="C11" i="5" s="1"/>
  <c r="D9" i="5"/>
  <c r="D8" i="5"/>
  <c r="D7" i="5"/>
  <c r="C9" i="5" l="1"/>
  <c r="D10" i="5"/>
  <c r="C10" i="5" s="1"/>
  <c r="D38" i="15"/>
  <c r="C38" i="15" s="1"/>
  <c r="D37" i="15"/>
  <c r="C37" i="15" s="1"/>
  <c r="D8" i="15"/>
  <c r="D9" i="15" l="1"/>
  <c r="D7" i="15"/>
  <c r="C34" i="14"/>
  <c r="C33" i="14"/>
  <c r="D10" i="15" l="1"/>
  <c r="C10" i="15" s="1"/>
  <c r="C9" i="15"/>
</calcChain>
</file>

<file path=xl/sharedStrings.xml><?xml version="1.0" encoding="utf-8"?>
<sst xmlns="http://schemas.openxmlformats.org/spreadsheetml/2006/main" count="172" uniqueCount="16">
  <si>
    <t>Flow</t>
  </si>
  <si>
    <t xml:space="preserve">floodplain area </t>
  </si>
  <si>
    <t>cfs</t>
  </si>
  <si>
    <t>ft2</t>
  </si>
  <si>
    <t>acres</t>
  </si>
  <si>
    <t>Total area</t>
  </si>
  <si>
    <t>Reach 1</t>
  </si>
  <si>
    <t>Reach 2</t>
  </si>
  <si>
    <t>Merged</t>
  </si>
  <si>
    <t>Original</t>
  </si>
  <si>
    <t>Keswick-Battle Creek</t>
  </si>
  <si>
    <t>Battle Creek - Feather</t>
  </si>
  <si>
    <t>Feather - Freeport</t>
  </si>
  <si>
    <t>Colusa Bypass</t>
  </si>
  <si>
    <t>Sutter Bypass</t>
  </si>
  <si>
    <t>floodplain area acres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</si>
</sst>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"/>
  </numFmts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3" fontId="0" fillId="0" borderId="0" xfId="0" applyNumberFormat="1"/>
    <xf numFmtId="164" fontId="0" fillId="0" borderId="0" xfId="0" applyNumberFormat="1"/>
    <xf numFmtId="0" fontId="0" fillId="0" borderId="0" xfId="0" applyFill="1" applyBorder="1"/>
    <xf numFmtId="0" fontId="0" fillId="2" borderId="0" xfId="0" applyFill="1"/>
    <xf numFmtId="0" fontId="0" fillId="0" borderId="0" xfId="0" applyFill="1"/>
    <xf numFmtId="2" fontId="0" fillId="0" borderId="0" xfId="0" applyNumberFormat="1"/>
    <xf numFmtId="0" fontId="0" fillId="3" borderId="0" xfId="0" applyFill="1"/>
    <xf numFmtId="165" fontId="0" fillId="0" borderId="0" xfId="0" applyNumberFormat="1"/>
    <xf numFmtId="1" fontId="0" fillId="0" borderId="0" xfId="0" applyNumberFormat="1"/>
    <xf numFmtId="0" fontId="1" fillId="0" borderId="0" xfId="0" applyFont="1"/>
    <xf numFmtId="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Upper Sacramento</a:t>
            </a:r>
            <a:r>
              <a:rPr lang="en-US" baseline="0"/>
              <a:t> River</a:t>
            </a:r>
          </a:p>
          <a:p>
            <a:pPr>
              <a:defRPr/>
            </a:pPr>
            <a:r>
              <a:rPr lang="en-US" baseline="0"/>
              <a:t>(Keswick-Battle Creek)</a:t>
            </a:r>
            <a:endParaRPr lang="en-US"/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4497462817147858"/>
          <c:y val="4.5132193841623452E-2"/>
          <c:w val="0.81019203849518806"/>
          <c:h val="0.85025909656029852"/>
        </c:manualLayout>
      </c:layout>
      <c:scatterChart>
        <c:scatterStyle val="lineMarker"/>
        <c:varyColors val="0"/>
        <c:ser>
          <c:idx val="0"/>
          <c:order val="0"/>
          <c:tx>
            <c:v>Total Wetted Area</c:v>
          </c:tx>
          <c:marker>
            <c:symbol val="none"/>
          </c:marker>
          <c:xVal>
            <c:numRef>
              <c:f>UpperSac!$A$3:$A$74</c:f>
              <c:numCache>
                <c:formatCode>0</c:formatCode>
                <c:ptCount val="72"/>
                <c:pt idx="0">
                  <c:v>2637.4263070913462</c:v>
                </c:pt>
                <c:pt idx="1">
                  <c:v>2992.4665902944712</c:v>
                </c:pt>
                <c:pt idx="2">
                  <c:v>3479.3926282051284</c:v>
                </c:pt>
                <c:pt idx="3">
                  <c:v>3897.3213391426284</c:v>
                </c:pt>
                <c:pt idx="4">
                  <c:v>4371.2771371694707</c:v>
                </c:pt>
                <c:pt idx="5">
                  <c:v>4783.6753430488779</c:v>
                </c:pt>
                <c:pt idx="6">
                  <c:v>5436.9238656850957</c:v>
                </c:pt>
                <c:pt idx="7">
                  <c:v>5937.2724734575322</c:v>
                </c:pt>
                <c:pt idx="8">
                  <c:v>6424.8550305488779</c:v>
                </c:pt>
                <c:pt idx="9">
                  <c:v>6911.9940154246797</c:v>
                </c:pt>
                <c:pt idx="10">
                  <c:v>7469.2917543068907</c:v>
                </c:pt>
                <c:pt idx="11">
                  <c:v>7969.6958070412657</c:v>
                </c:pt>
                <c:pt idx="12">
                  <c:v>8482.1333383413457</c:v>
                </c:pt>
                <c:pt idx="13">
                  <c:v>8943.1762319711543</c:v>
                </c:pt>
                <c:pt idx="14">
                  <c:v>9515.5321013621797</c:v>
                </c:pt>
                <c:pt idx="15">
                  <c:v>9895.4093800080118</c:v>
                </c:pt>
                <c:pt idx="16">
                  <c:v>10390.321827423879</c:v>
                </c:pt>
                <c:pt idx="17">
                  <c:v>10784.849659455129</c:v>
                </c:pt>
                <c:pt idx="18">
                  <c:v>10956.469200721154</c:v>
                </c:pt>
                <c:pt idx="19">
                  <c:v>11230.510391626603</c:v>
                </c:pt>
                <c:pt idx="20">
                  <c:v>11525.427696814904</c:v>
                </c:pt>
                <c:pt idx="21">
                  <c:v>11793.563526642629</c:v>
                </c:pt>
                <c:pt idx="22">
                  <c:v>11978.626502403846</c:v>
                </c:pt>
                <c:pt idx="23">
                  <c:v>12335.329151642629</c:v>
                </c:pt>
                <c:pt idx="24">
                  <c:v>12592.29089042468</c:v>
                </c:pt>
                <c:pt idx="25">
                  <c:v>12758.78698417468</c:v>
                </c:pt>
                <c:pt idx="26">
                  <c:v>13077.26549979968</c:v>
                </c:pt>
                <c:pt idx="27">
                  <c:v>13371.334034455129</c:v>
                </c:pt>
                <c:pt idx="28">
                  <c:v>13599.457970252404</c:v>
                </c:pt>
                <c:pt idx="29">
                  <c:v>13776.255571414262</c:v>
                </c:pt>
                <c:pt idx="30">
                  <c:v>14083.825245392629</c:v>
                </c:pt>
                <c:pt idx="31">
                  <c:v>14275.79479667468</c:v>
                </c:pt>
                <c:pt idx="32">
                  <c:v>14404.02038261218</c:v>
                </c:pt>
                <c:pt idx="33">
                  <c:v>14697.429975460738</c:v>
                </c:pt>
                <c:pt idx="34">
                  <c:v>15018.603565705129</c:v>
                </c:pt>
                <c:pt idx="35">
                  <c:v>15321.784142127404</c:v>
                </c:pt>
                <c:pt idx="36">
                  <c:v>15465.796925080129</c:v>
                </c:pt>
                <c:pt idx="37">
                  <c:v>16015.691456330129</c:v>
                </c:pt>
                <c:pt idx="38">
                  <c:v>16320.763721955129</c:v>
                </c:pt>
                <c:pt idx="39">
                  <c:v>16977.406300080129</c:v>
                </c:pt>
                <c:pt idx="40">
                  <c:v>17784.214893830129</c:v>
                </c:pt>
                <c:pt idx="41">
                  <c:v>18007.922901642629</c:v>
                </c:pt>
                <c:pt idx="42">
                  <c:v>18329.791065705129</c:v>
                </c:pt>
                <c:pt idx="43">
                  <c:v>18521.589893830129</c:v>
                </c:pt>
                <c:pt idx="44">
                  <c:v>19619.757862580129</c:v>
                </c:pt>
                <c:pt idx="45">
                  <c:v>19802.529346955129</c:v>
                </c:pt>
                <c:pt idx="46">
                  <c:v>20179.378956330129</c:v>
                </c:pt>
                <c:pt idx="47">
                  <c:v>20831.350636017629</c:v>
                </c:pt>
                <c:pt idx="48">
                  <c:v>21611.884815705129</c:v>
                </c:pt>
                <c:pt idx="49">
                  <c:v>21786.937550080129</c:v>
                </c:pt>
                <c:pt idx="50">
                  <c:v>21980.707081330129</c:v>
                </c:pt>
                <c:pt idx="51">
                  <c:v>24167.509815705129</c:v>
                </c:pt>
                <c:pt idx="52">
                  <c:v>24330.398487580129</c:v>
                </c:pt>
                <c:pt idx="53">
                  <c:v>24701.226612580129</c:v>
                </c:pt>
                <c:pt idx="54">
                  <c:v>25003.942432892629</c:v>
                </c:pt>
                <c:pt idx="55">
                  <c:v>25262.640675080129</c:v>
                </c:pt>
                <c:pt idx="56">
                  <c:v>25759.591846955129</c:v>
                </c:pt>
                <c:pt idx="57">
                  <c:v>27130.402393830129</c:v>
                </c:pt>
                <c:pt idx="58">
                  <c:v>27365.781300080129</c:v>
                </c:pt>
                <c:pt idx="59">
                  <c:v>28064.584034455129</c:v>
                </c:pt>
                <c:pt idx="60">
                  <c:v>28428.562550080129</c:v>
                </c:pt>
                <c:pt idx="61">
                  <c:v>28760.972706330129</c:v>
                </c:pt>
                <c:pt idx="62">
                  <c:v>31086.839893830129</c:v>
                </c:pt>
                <c:pt idx="63">
                  <c:v>35325.459034455125</c:v>
                </c:pt>
                <c:pt idx="64">
                  <c:v>37462.127003205125</c:v>
                </c:pt>
                <c:pt idx="65">
                  <c:v>40933.468098958328</c:v>
                </c:pt>
                <c:pt idx="66">
                  <c:v>46376.193409455125</c:v>
                </c:pt>
                <c:pt idx="67">
                  <c:v>47559.560596955125</c:v>
                </c:pt>
                <c:pt idx="68">
                  <c:v>51327.117487980766</c:v>
                </c:pt>
                <c:pt idx="69">
                  <c:v>52703.061298076922</c:v>
                </c:pt>
                <c:pt idx="70">
                  <c:v>60455.679887820515</c:v>
                </c:pt>
                <c:pt idx="71">
                  <c:v>62457.198016826922</c:v>
                </c:pt>
              </c:numCache>
            </c:numRef>
          </c:xVal>
          <c:yVal>
            <c:numRef>
              <c:f>UpperSac!$B$3:$B$74</c:f>
              <c:numCache>
                <c:formatCode>0.00</c:formatCode>
                <c:ptCount val="72"/>
                <c:pt idx="0">
                  <c:v>12.962629042423423</c:v>
                </c:pt>
                <c:pt idx="1">
                  <c:v>13.469271224241577</c:v>
                </c:pt>
                <c:pt idx="2">
                  <c:v>13.93507602424155</c:v>
                </c:pt>
                <c:pt idx="3">
                  <c:v>14.367607515150617</c:v>
                </c:pt>
                <c:pt idx="4">
                  <c:v>21.469100896967877</c:v>
                </c:pt>
                <c:pt idx="5">
                  <c:v>22.175934933331455</c:v>
                </c:pt>
                <c:pt idx="6">
                  <c:v>22.902519515149574</c:v>
                </c:pt>
                <c:pt idx="7">
                  <c:v>23.994973139391909</c:v>
                </c:pt>
                <c:pt idx="8">
                  <c:v>24.563986230300952</c:v>
                </c:pt>
                <c:pt idx="9">
                  <c:v>25.072915636361515</c:v>
                </c:pt>
                <c:pt idx="10">
                  <c:v>28.367351612119243</c:v>
                </c:pt>
                <c:pt idx="11">
                  <c:v>28.881639442422244</c:v>
                </c:pt>
                <c:pt idx="12">
                  <c:v>29.358661648482819</c:v>
                </c:pt>
                <c:pt idx="13">
                  <c:v>45.126562739393087</c:v>
                </c:pt>
                <c:pt idx="14">
                  <c:v>58.408599515151224</c:v>
                </c:pt>
                <c:pt idx="15">
                  <c:v>59.516242472726979</c:v>
                </c:pt>
                <c:pt idx="16">
                  <c:v>60.614117842423965</c:v>
                </c:pt>
                <c:pt idx="17">
                  <c:v>61.684209236363365</c:v>
                </c:pt>
                <c:pt idx="18">
                  <c:v>61.684359879251609</c:v>
                </c:pt>
                <c:pt idx="19">
                  <c:v>62.7214079762213</c:v>
                </c:pt>
                <c:pt idx="20">
                  <c:v>62.721642309602878</c:v>
                </c:pt>
                <c:pt idx="21">
                  <c:v>63.763080297481672</c:v>
                </c:pt>
                <c:pt idx="22">
                  <c:v>63.763314630863356</c:v>
                </c:pt>
                <c:pt idx="23">
                  <c:v>64.763351406620941</c:v>
                </c:pt>
                <c:pt idx="24">
                  <c:v>64.763585740002625</c:v>
                </c:pt>
                <c:pt idx="25">
                  <c:v>65.711461424851109</c:v>
                </c:pt>
                <c:pt idx="26">
                  <c:v>65.711679020134028</c:v>
                </c:pt>
                <c:pt idx="27">
                  <c:v>66.652713080740099</c:v>
                </c:pt>
                <c:pt idx="28">
                  <c:v>66.652930676022763</c:v>
                </c:pt>
                <c:pt idx="29">
                  <c:v>67.521040057840963</c:v>
                </c:pt>
                <c:pt idx="30">
                  <c:v>67.521274391222761</c:v>
                </c:pt>
                <c:pt idx="31">
                  <c:v>68.368882827586418</c:v>
                </c:pt>
                <c:pt idx="32">
                  <c:v>68.369117160968216</c:v>
                </c:pt>
                <c:pt idx="33">
                  <c:v>69.216979900362176</c:v>
                </c:pt>
                <c:pt idx="34">
                  <c:v>69.241651567077326</c:v>
                </c:pt>
                <c:pt idx="35">
                  <c:v>70.089541045865218</c:v>
                </c:pt>
                <c:pt idx="36">
                  <c:v>70.163070641147655</c:v>
                </c:pt>
                <c:pt idx="37">
                  <c:v>71.042499897037374</c:v>
                </c:pt>
                <c:pt idx="38">
                  <c:v>71.857963436431319</c:v>
                </c:pt>
                <c:pt idx="39">
                  <c:v>72.801665511845911</c:v>
                </c:pt>
                <c:pt idx="40">
                  <c:v>74.44096057509077</c:v>
                </c:pt>
                <c:pt idx="41">
                  <c:v>74.508380837039866</c:v>
                </c:pt>
                <c:pt idx="42">
                  <c:v>75.257840497645958</c:v>
                </c:pt>
                <c:pt idx="43">
                  <c:v>75.637362577778092</c:v>
                </c:pt>
                <c:pt idx="44">
                  <c:v>86.606667481318766</c:v>
                </c:pt>
                <c:pt idx="45">
                  <c:v>87.599392281318728</c:v>
                </c:pt>
                <c:pt idx="46">
                  <c:v>88.949497927677498</c:v>
                </c:pt>
                <c:pt idx="47">
                  <c:v>90.251910569270223</c:v>
                </c:pt>
                <c:pt idx="48">
                  <c:v>91.938578468047197</c:v>
                </c:pt>
                <c:pt idx="49">
                  <c:v>92.92133104986533</c:v>
                </c:pt>
                <c:pt idx="50">
                  <c:v>93.244328249034439</c:v>
                </c:pt>
                <c:pt idx="51">
                  <c:v>138.77407203576337</c:v>
                </c:pt>
                <c:pt idx="52">
                  <c:v>140.70545853273305</c:v>
                </c:pt>
                <c:pt idx="53">
                  <c:v>142.92884270030399</c:v>
                </c:pt>
                <c:pt idx="54">
                  <c:v>143.30438879644279</c:v>
                </c:pt>
                <c:pt idx="55">
                  <c:v>145.22359599644275</c:v>
                </c:pt>
                <c:pt idx="56">
                  <c:v>147.31069186227722</c:v>
                </c:pt>
                <c:pt idx="57">
                  <c:v>153.44710973857175</c:v>
                </c:pt>
                <c:pt idx="58">
                  <c:v>157.67976556887481</c:v>
                </c:pt>
                <c:pt idx="59">
                  <c:v>162.09614887153791</c:v>
                </c:pt>
                <c:pt idx="60">
                  <c:v>166.94615573942636</c:v>
                </c:pt>
                <c:pt idx="61">
                  <c:v>182.09069645778479</c:v>
                </c:pt>
                <c:pt idx="62">
                  <c:v>223.05181240159817</c:v>
                </c:pt>
                <c:pt idx="63">
                  <c:v>380.25152181195369</c:v>
                </c:pt>
                <c:pt idx="64">
                  <c:v>448.16167272197015</c:v>
                </c:pt>
                <c:pt idx="65">
                  <c:v>469.20116094386339</c:v>
                </c:pt>
                <c:pt idx="66">
                  <c:v>644.25994493166968</c:v>
                </c:pt>
                <c:pt idx="67">
                  <c:v>750.79130785586392</c:v>
                </c:pt>
                <c:pt idx="68">
                  <c:v>769.69847378508825</c:v>
                </c:pt>
                <c:pt idx="69">
                  <c:v>933.3066530009196</c:v>
                </c:pt>
                <c:pt idx="70">
                  <c:v>1212.8508411979369</c:v>
                </c:pt>
                <c:pt idx="71">
                  <c:v>1562.9630183245752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697-4E9D-AA2E-8366E174C2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2122088"/>
        <c:axId val="562116992"/>
      </c:scatterChart>
      <c:valAx>
        <c:axId val="562122088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Flow (cfs)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crossAx val="562116992"/>
        <c:crosses val="autoZero"/>
        <c:crossBetween val="midCat"/>
      </c:valAx>
      <c:valAx>
        <c:axId val="562116992"/>
        <c:scaling>
          <c:orientation val="minMax"/>
          <c:max val="1600"/>
          <c:min val="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Area (acres)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crossAx val="5621220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Sutter!$A$3:$A$89</c:f>
              <c:numCache>
                <c:formatCode>0</c:formatCode>
                <c:ptCount val="87"/>
                <c:pt idx="0" formatCode="0.0">
                  <c:v>8.1458711253546687E-2</c:v>
                </c:pt>
                <c:pt idx="1">
                  <c:v>13.860738754272461</c:v>
                </c:pt>
                <c:pt idx="2">
                  <c:v>20.195628566445464</c:v>
                </c:pt>
                <c:pt idx="3">
                  <c:v>22.063126984037883</c:v>
                </c:pt>
                <c:pt idx="4">
                  <c:v>28.449731826782227</c:v>
                </c:pt>
                <c:pt idx="5">
                  <c:v>34.686969183887221</c:v>
                </c:pt>
                <c:pt idx="6">
                  <c:v>41.259122542149044</c:v>
                </c:pt>
                <c:pt idx="7">
                  <c:v>51.521583557128906</c:v>
                </c:pt>
                <c:pt idx="8">
                  <c:v>60.649791717529297</c:v>
                </c:pt>
                <c:pt idx="9">
                  <c:v>67.370362830285586</c:v>
                </c:pt>
                <c:pt idx="10">
                  <c:v>68.310846397913792</c:v>
                </c:pt>
                <c:pt idx="11">
                  <c:v>81.066915185957996</c:v>
                </c:pt>
                <c:pt idx="12">
                  <c:v>89.785087585449219</c:v>
                </c:pt>
                <c:pt idx="13">
                  <c:v>93.38906176473192</c:v>
                </c:pt>
                <c:pt idx="14">
                  <c:v>118.13784930372485</c:v>
                </c:pt>
                <c:pt idx="15">
                  <c:v>150.75902031616843</c:v>
                </c:pt>
                <c:pt idx="16">
                  <c:v>195.6168115250187</c:v>
                </c:pt>
                <c:pt idx="17">
                  <c:v>249.99049772746821</c:v>
                </c:pt>
                <c:pt idx="18">
                  <c:v>281.52488953585453</c:v>
                </c:pt>
                <c:pt idx="19">
                  <c:v>395.01193727483405</c:v>
                </c:pt>
                <c:pt idx="20">
                  <c:v>487.7955007602514</c:v>
                </c:pt>
                <c:pt idx="21">
                  <c:v>552.15942762305701</c:v>
                </c:pt>
                <c:pt idx="22">
                  <c:v>588.9417920680861</c:v>
                </c:pt>
                <c:pt idx="23">
                  <c:v>692.54604027308335</c:v>
                </c:pt>
                <c:pt idx="24">
                  <c:v>752.38667068086147</c:v>
                </c:pt>
                <c:pt idx="25">
                  <c:v>813.55856149307806</c:v>
                </c:pt>
                <c:pt idx="26">
                  <c:v>877.83226005277493</c:v>
                </c:pt>
                <c:pt idx="27">
                  <c:v>1082.0142215076507</c:v>
                </c:pt>
                <c:pt idx="28">
                  <c:v>1204.1369347448795</c:v>
                </c:pt>
                <c:pt idx="29">
                  <c:v>1324.8699375607189</c:v>
                </c:pt>
                <c:pt idx="30">
                  <c:v>1330.7133796968608</c:v>
                </c:pt>
                <c:pt idx="31">
                  <c:v>1895.2793485809484</c:v>
                </c:pt>
                <c:pt idx="32">
                  <c:v>2181.7589952538051</c:v>
                </c:pt>
                <c:pt idx="33">
                  <c:v>2385.0698849376622</c:v>
                </c:pt>
                <c:pt idx="34">
                  <c:v>2430.8276620182965</c:v>
                </c:pt>
                <c:pt idx="35">
                  <c:v>3349.2218937849134</c:v>
                </c:pt>
                <c:pt idx="36">
                  <c:v>6332.440782616176</c:v>
                </c:pt>
                <c:pt idx="37">
                  <c:v>8440.3642951293314</c:v>
                </c:pt>
                <c:pt idx="38">
                  <c:v>9489.7459267729919</c:v>
                </c:pt>
                <c:pt idx="39">
                  <c:v>10759.254371761657</c:v>
                </c:pt>
                <c:pt idx="40">
                  <c:v>11253.287476218426</c:v>
                </c:pt>
                <c:pt idx="41">
                  <c:v>12869.101949583064</c:v>
                </c:pt>
                <c:pt idx="42">
                  <c:v>13772.844597534811</c:v>
                </c:pt>
                <c:pt idx="43">
                  <c:v>14713.089074643782</c:v>
                </c:pt>
                <c:pt idx="44">
                  <c:v>17820.833584642161</c:v>
                </c:pt>
                <c:pt idx="45">
                  <c:v>20430.904592879699</c:v>
                </c:pt>
                <c:pt idx="46">
                  <c:v>24566.443662969559</c:v>
                </c:pt>
                <c:pt idx="47">
                  <c:v>30396.925563673896</c:v>
                </c:pt>
                <c:pt idx="48">
                  <c:v>35202.587273316065</c:v>
                </c:pt>
                <c:pt idx="49">
                  <c:v>39637.950266151231</c:v>
                </c:pt>
                <c:pt idx="50">
                  <c:v>46585.486257286269</c:v>
                </c:pt>
                <c:pt idx="51">
                  <c:v>51104.32971381153</c:v>
                </c:pt>
                <c:pt idx="52">
                  <c:v>61974.880879614633</c:v>
                </c:pt>
                <c:pt idx="53">
                  <c:v>67821.241013601029</c:v>
                </c:pt>
                <c:pt idx="54">
                  <c:v>82601.433047279803</c:v>
                </c:pt>
                <c:pt idx="55">
                  <c:v>92514.401999676164</c:v>
                </c:pt>
                <c:pt idx="56">
                  <c:v>112371.91778659326</c:v>
                </c:pt>
              </c:numCache>
            </c:numRef>
          </c:xVal>
          <c:yVal>
            <c:numRef>
              <c:f>Sutter!$B$3:$B$89</c:f>
              <c:numCache>
                <c:formatCode>0.00</c:formatCode>
                <c:ptCount val="87"/>
                <c:pt idx="0">
                  <c:v>352.98504957558873</c:v>
                </c:pt>
                <c:pt idx="1">
                  <c:v>352.98504957558873</c:v>
                </c:pt>
                <c:pt idx="2">
                  <c:v>374.26423528662866</c:v>
                </c:pt>
                <c:pt idx="3">
                  <c:v>381.82020788102989</c:v>
                </c:pt>
                <c:pt idx="4">
                  <c:v>383.20685779501662</c:v>
                </c:pt>
                <c:pt idx="5">
                  <c:v>388.41537385223478</c:v>
                </c:pt>
                <c:pt idx="6">
                  <c:v>389.89880676386139</c:v>
                </c:pt>
                <c:pt idx="7">
                  <c:v>405.80339871202892</c:v>
                </c:pt>
                <c:pt idx="8">
                  <c:v>420.01444964983369</c:v>
                </c:pt>
                <c:pt idx="9">
                  <c:v>428.98278522094637</c:v>
                </c:pt>
                <c:pt idx="10">
                  <c:v>432.86470648351985</c:v>
                </c:pt>
                <c:pt idx="11">
                  <c:v>444.25432559695435</c:v>
                </c:pt>
                <c:pt idx="12">
                  <c:v>471.08663109083858</c:v>
                </c:pt>
                <c:pt idx="13">
                  <c:v>478.76809736381188</c:v>
                </c:pt>
                <c:pt idx="14">
                  <c:v>484.89365266853912</c:v>
                </c:pt>
                <c:pt idx="15">
                  <c:v>527.34449216347377</c:v>
                </c:pt>
                <c:pt idx="16">
                  <c:v>631.5537948791507</c:v>
                </c:pt>
                <c:pt idx="17">
                  <c:v>678.81889874417027</c:v>
                </c:pt>
                <c:pt idx="18">
                  <c:v>735.55546611669286</c:v>
                </c:pt>
                <c:pt idx="19">
                  <c:v>820.01910657577616</c:v>
                </c:pt>
                <c:pt idx="20">
                  <c:v>897.35766948392779</c:v>
                </c:pt>
                <c:pt idx="21">
                  <c:v>932.11335530999088</c:v>
                </c:pt>
                <c:pt idx="22">
                  <c:v>954.0091191781471</c:v>
                </c:pt>
                <c:pt idx="23">
                  <c:v>1009.4774900767968</c:v>
                </c:pt>
                <c:pt idx="24">
                  <c:v>1029.5390336450857</c:v>
                </c:pt>
                <c:pt idx="25">
                  <c:v>1054.8356138582303</c:v>
                </c:pt>
                <c:pt idx="26">
                  <c:v>1098.0255856249166</c:v>
                </c:pt>
                <c:pt idx="27">
                  <c:v>1152.9926624169093</c:v>
                </c:pt>
                <c:pt idx="28">
                  <c:v>1179.7960259278034</c:v>
                </c:pt>
                <c:pt idx="29">
                  <c:v>1205.092606140948</c:v>
                </c:pt>
                <c:pt idx="30">
                  <c:v>1228.6069765619181</c:v>
                </c:pt>
                <c:pt idx="31">
                  <c:v>1365.2515566082882</c:v>
                </c:pt>
                <c:pt idx="32">
                  <c:v>1439.6308413437587</c:v>
                </c:pt>
                <c:pt idx="33">
                  <c:v>1453.1903877753439</c:v>
                </c:pt>
                <c:pt idx="34">
                  <c:v>1511.7255018727369</c:v>
                </c:pt>
                <c:pt idx="35">
                  <c:v>1742.6587283477941</c:v>
                </c:pt>
                <c:pt idx="36">
                  <c:v>2114.3252993839224</c:v>
                </c:pt>
                <c:pt idx="37">
                  <c:v>2125.5053103889363</c:v>
                </c:pt>
                <c:pt idx="38">
                  <c:v>2204.8036334904964</c:v>
                </c:pt>
                <c:pt idx="39">
                  <c:v>2366.9214628462137</c:v>
                </c:pt>
                <c:pt idx="40">
                  <c:v>2434.9225914013891</c:v>
                </c:pt>
                <c:pt idx="41">
                  <c:v>2481.9242224487766</c:v>
                </c:pt>
                <c:pt idx="42">
                  <c:v>2510.7549219692673</c:v>
                </c:pt>
                <c:pt idx="43">
                  <c:v>2533.2796749088302</c:v>
                </c:pt>
                <c:pt idx="44">
                  <c:v>2556.6098780200282</c:v>
                </c:pt>
                <c:pt idx="45">
                  <c:v>2583.7095364115507</c:v>
                </c:pt>
                <c:pt idx="46">
                  <c:v>2677.2441755408431</c:v>
                </c:pt>
                <c:pt idx="47">
                  <c:v>2694.019804787205</c:v>
                </c:pt>
                <c:pt idx="48">
                  <c:v>2742.0677593946384</c:v>
                </c:pt>
                <c:pt idx="49">
                  <c:v>2754.8140599715239</c:v>
                </c:pt>
                <c:pt idx="50">
                  <c:v>2781.0580028958116</c:v>
                </c:pt>
                <c:pt idx="51">
                  <c:v>2797.6249403415477</c:v>
                </c:pt>
                <c:pt idx="52">
                  <c:v>2847.5339908969377</c:v>
                </c:pt>
                <c:pt idx="53">
                  <c:v>2867.6301971083603</c:v>
                </c:pt>
                <c:pt idx="54">
                  <c:v>2886.9888809587837</c:v>
                </c:pt>
                <c:pt idx="55">
                  <c:v>2902.803270775516</c:v>
                </c:pt>
                <c:pt idx="56">
                  <c:v>2941.4261178508523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8BC-405D-8C99-B2939FC654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9572040"/>
        <c:axId val="569565768"/>
      </c:scatterChart>
      <c:valAx>
        <c:axId val="569572040"/>
        <c:scaling>
          <c:orientation val="minMax"/>
        </c:scaling>
        <c:delete val="0"/>
        <c:axPos val="b"/>
        <c:numFmt formatCode="0.0" sourceLinked="1"/>
        <c:majorTickMark val="out"/>
        <c:minorTickMark val="none"/>
        <c:tickLblPos val="nextTo"/>
        <c:crossAx val="569565768"/>
        <c:crosses val="autoZero"/>
        <c:crossBetween val="midCat"/>
      </c:valAx>
      <c:valAx>
        <c:axId val="56956576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5695720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Feather River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4497462817147858"/>
          <c:y val="4.5132193841623452E-2"/>
          <c:w val="0.81019203849518806"/>
          <c:h val="0.85025909656029852"/>
        </c:manualLayout>
      </c:layout>
      <c:scatterChart>
        <c:scatterStyle val="lineMarker"/>
        <c:varyColors val="0"/>
        <c:ser>
          <c:idx val="0"/>
          <c:order val="0"/>
          <c:tx>
            <c:v>Total Wetted Area</c:v>
          </c:tx>
          <c:marker>
            <c:symbol val="none"/>
          </c:marker>
          <c:xVal>
            <c:numRef>
              <c:f>Feather!$B$3:$B$42</c:f>
              <c:numCache>
                <c:formatCode>General</c:formatCode>
                <c:ptCount val="40"/>
                <c:pt idx="0">
                  <c:v>1100</c:v>
                </c:pt>
                <c:pt idx="1">
                  <c:v>2600</c:v>
                </c:pt>
                <c:pt idx="2">
                  <c:v>4056</c:v>
                </c:pt>
                <c:pt idx="3">
                  <c:v>4100</c:v>
                </c:pt>
                <c:pt idx="4">
                  <c:v>5600</c:v>
                </c:pt>
                <c:pt idx="5">
                  <c:v>6983</c:v>
                </c:pt>
                <c:pt idx="6">
                  <c:v>7100</c:v>
                </c:pt>
                <c:pt idx="7">
                  <c:v>8600</c:v>
                </c:pt>
                <c:pt idx="8">
                  <c:v>10100</c:v>
                </c:pt>
                <c:pt idx="9">
                  <c:v>11600</c:v>
                </c:pt>
                <c:pt idx="10">
                  <c:v>13100</c:v>
                </c:pt>
                <c:pt idx="11">
                  <c:v>14600</c:v>
                </c:pt>
                <c:pt idx="12">
                  <c:v>16100</c:v>
                </c:pt>
                <c:pt idx="13">
                  <c:v>17600</c:v>
                </c:pt>
                <c:pt idx="14">
                  <c:v>19100</c:v>
                </c:pt>
                <c:pt idx="15">
                  <c:v>20600</c:v>
                </c:pt>
                <c:pt idx="16">
                  <c:v>22100</c:v>
                </c:pt>
                <c:pt idx="17">
                  <c:v>23600</c:v>
                </c:pt>
                <c:pt idx="18">
                  <c:v>25100</c:v>
                </c:pt>
                <c:pt idx="19">
                  <c:v>26600</c:v>
                </c:pt>
                <c:pt idx="20">
                  <c:v>28100</c:v>
                </c:pt>
                <c:pt idx="21">
                  <c:v>29600</c:v>
                </c:pt>
                <c:pt idx="22">
                  <c:v>31100</c:v>
                </c:pt>
                <c:pt idx="23">
                  <c:v>32600</c:v>
                </c:pt>
                <c:pt idx="24">
                  <c:v>34100</c:v>
                </c:pt>
                <c:pt idx="25">
                  <c:v>35600</c:v>
                </c:pt>
                <c:pt idx="26">
                  <c:v>37100</c:v>
                </c:pt>
                <c:pt idx="27">
                  <c:v>38600</c:v>
                </c:pt>
                <c:pt idx="28">
                  <c:v>40100</c:v>
                </c:pt>
                <c:pt idx="29">
                  <c:v>41600</c:v>
                </c:pt>
                <c:pt idx="30">
                  <c:v>43100</c:v>
                </c:pt>
                <c:pt idx="31">
                  <c:v>44600</c:v>
                </c:pt>
                <c:pt idx="32">
                  <c:v>46100</c:v>
                </c:pt>
                <c:pt idx="33">
                  <c:v>47600</c:v>
                </c:pt>
                <c:pt idx="34">
                  <c:v>49100</c:v>
                </c:pt>
                <c:pt idx="35">
                  <c:v>50600</c:v>
                </c:pt>
                <c:pt idx="36">
                  <c:v>52100</c:v>
                </c:pt>
                <c:pt idx="37">
                  <c:v>53600</c:v>
                </c:pt>
                <c:pt idx="38">
                  <c:v>55100</c:v>
                </c:pt>
                <c:pt idx="39">
                  <c:v>56600</c:v>
                </c:pt>
              </c:numCache>
            </c:numRef>
          </c:xVal>
          <c:yVal>
            <c:numRef>
              <c:f>Feather!$D$3:$D$42</c:f>
              <c:numCache>
                <c:formatCode>0.00</c:formatCode>
                <c:ptCount val="40"/>
                <c:pt idx="0">
                  <c:v>502.72901744719928</c:v>
                </c:pt>
                <c:pt idx="1">
                  <c:v>2834.7574609733701</c:v>
                </c:pt>
                <c:pt idx="2">
                  <c:v>3337.5998516681971</c:v>
                </c:pt>
                <c:pt idx="3">
                  <c:v>3352.7956382001835</c:v>
                </c:pt>
                <c:pt idx="4">
                  <c:v>3537.3560376492196</c:v>
                </c:pt>
                <c:pt idx="5">
                  <c:v>3662.5545150137741</c:v>
                </c:pt>
                <c:pt idx="6">
                  <c:v>3673.1461432506885</c:v>
                </c:pt>
                <c:pt idx="7">
                  <c:v>3841.1909090909089</c:v>
                </c:pt>
                <c:pt idx="8">
                  <c:v>4011.5904499540861</c:v>
                </c:pt>
                <c:pt idx="9">
                  <c:v>4136.6151515151514</c:v>
                </c:pt>
                <c:pt idx="10">
                  <c:v>4284.1685032139576</c:v>
                </c:pt>
                <c:pt idx="11">
                  <c:v>4401.4099403122127</c:v>
                </c:pt>
                <c:pt idx="12">
                  <c:v>4539.9945133149677</c:v>
                </c:pt>
                <c:pt idx="13">
                  <c:v>4636.9325987144166</c:v>
                </c:pt>
                <c:pt idx="14">
                  <c:v>4785.6965794306707</c:v>
                </c:pt>
                <c:pt idx="15">
                  <c:v>5022.9563131313134</c:v>
                </c:pt>
                <c:pt idx="16">
                  <c:v>5269.717837465565</c:v>
                </c:pt>
                <c:pt idx="17">
                  <c:v>5597.2496097337007</c:v>
                </c:pt>
                <c:pt idx="18">
                  <c:v>5970.7164830119373</c:v>
                </c:pt>
                <c:pt idx="19">
                  <c:v>6276.6080119375574</c:v>
                </c:pt>
                <c:pt idx="20">
                  <c:v>6550.5509412304864</c:v>
                </c:pt>
                <c:pt idx="21">
                  <c:v>6983.1736455463724</c:v>
                </c:pt>
                <c:pt idx="22">
                  <c:v>7307.721556473829</c:v>
                </c:pt>
                <c:pt idx="23">
                  <c:v>8088.4946740128562</c:v>
                </c:pt>
                <c:pt idx="24">
                  <c:v>8613.2323921028474</c:v>
                </c:pt>
                <c:pt idx="25">
                  <c:v>8972.3634756657484</c:v>
                </c:pt>
                <c:pt idx="26">
                  <c:v>9353.6617998163456</c:v>
                </c:pt>
                <c:pt idx="27">
                  <c:v>9723.6454315886131</c:v>
                </c:pt>
                <c:pt idx="28">
                  <c:v>10300.410812672177</c:v>
                </c:pt>
                <c:pt idx="29">
                  <c:v>10685.021166207529</c:v>
                </c:pt>
                <c:pt idx="30">
                  <c:v>11092.446326905418</c:v>
                </c:pt>
                <c:pt idx="31">
                  <c:v>11527.423415977961</c:v>
                </c:pt>
                <c:pt idx="32">
                  <c:v>11899.297727272728</c:v>
                </c:pt>
                <c:pt idx="33">
                  <c:v>12291.539439853077</c:v>
                </c:pt>
                <c:pt idx="34">
                  <c:v>12643.324311294766</c:v>
                </c:pt>
                <c:pt idx="35">
                  <c:v>13024.163544536272</c:v>
                </c:pt>
                <c:pt idx="36">
                  <c:v>13370.507001836548</c:v>
                </c:pt>
                <c:pt idx="37">
                  <c:v>13640.168457300275</c:v>
                </c:pt>
                <c:pt idx="38">
                  <c:v>13911.053879706153</c:v>
                </c:pt>
                <c:pt idx="39">
                  <c:v>14306.798232323232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650-4C4D-A1C1-382B635591A4}"/>
            </c:ext>
          </c:extLst>
        </c:ser>
        <c:ser>
          <c:idx val="1"/>
          <c:order val="1"/>
          <c:tx>
            <c:v>Floodplain Area</c:v>
          </c:tx>
          <c:marker>
            <c:symbol val="none"/>
          </c:marker>
          <c:xVal>
            <c:numRef>
              <c:f>Feather!$B$3:$B$42</c:f>
              <c:numCache>
                <c:formatCode>General</c:formatCode>
                <c:ptCount val="40"/>
                <c:pt idx="0">
                  <c:v>1100</c:v>
                </c:pt>
                <c:pt idx="1">
                  <c:v>2600</c:v>
                </c:pt>
                <c:pt idx="2">
                  <c:v>4056</c:v>
                </c:pt>
                <c:pt idx="3">
                  <c:v>4100</c:v>
                </c:pt>
                <c:pt idx="4">
                  <c:v>5600</c:v>
                </c:pt>
                <c:pt idx="5">
                  <c:v>6983</c:v>
                </c:pt>
                <c:pt idx="6">
                  <c:v>7100</c:v>
                </c:pt>
                <c:pt idx="7">
                  <c:v>8600</c:v>
                </c:pt>
                <c:pt idx="8">
                  <c:v>10100</c:v>
                </c:pt>
                <c:pt idx="9">
                  <c:v>11600</c:v>
                </c:pt>
                <c:pt idx="10">
                  <c:v>13100</c:v>
                </c:pt>
                <c:pt idx="11">
                  <c:v>14600</c:v>
                </c:pt>
                <c:pt idx="12">
                  <c:v>16100</c:v>
                </c:pt>
                <c:pt idx="13">
                  <c:v>17600</c:v>
                </c:pt>
                <c:pt idx="14">
                  <c:v>19100</c:v>
                </c:pt>
                <c:pt idx="15">
                  <c:v>20600</c:v>
                </c:pt>
                <c:pt idx="16">
                  <c:v>22100</c:v>
                </c:pt>
                <c:pt idx="17">
                  <c:v>23600</c:v>
                </c:pt>
                <c:pt idx="18">
                  <c:v>25100</c:v>
                </c:pt>
                <c:pt idx="19">
                  <c:v>26600</c:v>
                </c:pt>
                <c:pt idx="20">
                  <c:v>28100</c:v>
                </c:pt>
                <c:pt idx="21">
                  <c:v>29600</c:v>
                </c:pt>
                <c:pt idx="22">
                  <c:v>31100</c:v>
                </c:pt>
                <c:pt idx="23">
                  <c:v>32600</c:v>
                </c:pt>
                <c:pt idx="24">
                  <c:v>34100</c:v>
                </c:pt>
                <c:pt idx="25">
                  <c:v>35600</c:v>
                </c:pt>
                <c:pt idx="26">
                  <c:v>37100</c:v>
                </c:pt>
                <c:pt idx="27">
                  <c:v>38600</c:v>
                </c:pt>
                <c:pt idx="28">
                  <c:v>40100</c:v>
                </c:pt>
                <c:pt idx="29">
                  <c:v>41600</c:v>
                </c:pt>
                <c:pt idx="30">
                  <c:v>43100</c:v>
                </c:pt>
                <c:pt idx="31">
                  <c:v>44600</c:v>
                </c:pt>
                <c:pt idx="32">
                  <c:v>46100</c:v>
                </c:pt>
                <c:pt idx="33">
                  <c:v>47600</c:v>
                </c:pt>
                <c:pt idx="34">
                  <c:v>49100</c:v>
                </c:pt>
                <c:pt idx="35">
                  <c:v>50600</c:v>
                </c:pt>
                <c:pt idx="36">
                  <c:v>52100</c:v>
                </c:pt>
                <c:pt idx="37">
                  <c:v>53600</c:v>
                </c:pt>
                <c:pt idx="38">
                  <c:v>55100</c:v>
                </c:pt>
                <c:pt idx="39">
                  <c:v>56600</c:v>
                </c:pt>
              </c:numCache>
            </c:numRef>
          </c:xVal>
          <c:yVal>
            <c:numRef>
              <c:f>Feather!$C$3:$C$42</c:f>
              <c:numCache>
                <c:formatCode>0.00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0.14985166819724327</c:v>
                </c:pt>
                <c:pt idx="3">
                  <c:v>15.345638200183657</c:v>
                </c:pt>
                <c:pt idx="4">
                  <c:v>199.9060376492198</c:v>
                </c:pt>
                <c:pt idx="5">
                  <c:v>325.10451501377429</c:v>
                </c:pt>
                <c:pt idx="6">
                  <c:v>335.69614325068869</c:v>
                </c:pt>
                <c:pt idx="7">
                  <c:v>503.7409090909091</c:v>
                </c:pt>
                <c:pt idx="8">
                  <c:v>674.14044995408631</c:v>
                </c:pt>
                <c:pt idx="9">
                  <c:v>799.16515151515159</c:v>
                </c:pt>
                <c:pt idx="10">
                  <c:v>946.71850321395777</c:v>
                </c:pt>
                <c:pt idx="11">
                  <c:v>1063.9599403122129</c:v>
                </c:pt>
                <c:pt idx="12">
                  <c:v>1202.5445133149678</c:v>
                </c:pt>
                <c:pt idx="13">
                  <c:v>1299.4825987144168</c:v>
                </c:pt>
                <c:pt idx="14">
                  <c:v>1448.2465794306709</c:v>
                </c:pt>
                <c:pt idx="15">
                  <c:v>1685.5063131313136</c:v>
                </c:pt>
                <c:pt idx="16">
                  <c:v>1932.2678374655652</c:v>
                </c:pt>
                <c:pt idx="17">
                  <c:v>2259.7996097337009</c:v>
                </c:pt>
                <c:pt idx="18">
                  <c:v>2633.2664830119375</c:v>
                </c:pt>
                <c:pt idx="19">
                  <c:v>2939.1580119375576</c:v>
                </c:pt>
                <c:pt idx="20">
                  <c:v>3213.1009412304866</c:v>
                </c:pt>
                <c:pt idx="21">
                  <c:v>3645.7236455463726</c:v>
                </c:pt>
                <c:pt idx="22">
                  <c:v>3970.2715564738292</c:v>
                </c:pt>
                <c:pt idx="23">
                  <c:v>4751.0446740128564</c:v>
                </c:pt>
                <c:pt idx="24">
                  <c:v>5275.7823921028476</c:v>
                </c:pt>
                <c:pt idx="25">
                  <c:v>5634.9134756657486</c:v>
                </c:pt>
                <c:pt idx="26">
                  <c:v>6016.2117998163458</c:v>
                </c:pt>
                <c:pt idx="27">
                  <c:v>6386.1954315886132</c:v>
                </c:pt>
                <c:pt idx="28">
                  <c:v>6962.9608126721769</c:v>
                </c:pt>
                <c:pt idx="29">
                  <c:v>7347.5711662075291</c:v>
                </c:pt>
                <c:pt idx="30">
                  <c:v>7754.9963269054178</c:v>
                </c:pt>
                <c:pt idx="31">
                  <c:v>8189.9734159779609</c:v>
                </c:pt>
                <c:pt idx="32">
                  <c:v>8561.8477272727287</c:v>
                </c:pt>
                <c:pt idx="33">
                  <c:v>8954.0894398530763</c:v>
                </c:pt>
                <c:pt idx="34">
                  <c:v>9305.8743112947668</c:v>
                </c:pt>
                <c:pt idx="35">
                  <c:v>9686.7135445362728</c:v>
                </c:pt>
                <c:pt idx="36">
                  <c:v>10033.057001836547</c:v>
                </c:pt>
                <c:pt idx="37">
                  <c:v>10302.718457300274</c:v>
                </c:pt>
                <c:pt idx="38">
                  <c:v>10573.603879706152</c:v>
                </c:pt>
                <c:pt idx="39">
                  <c:v>10969.348232323231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650-4C4D-A1C1-382B63559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9565376"/>
        <c:axId val="569566552"/>
      </c:scatterChart>
      <c:valAx>
        <c:axId val="569565376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Flow (cfs)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crossAx val="569566552"/>
        <c:crosses val="autoZero"/>
        <c:crossBetween val="midCat"/>
      </c:valAx>
      <c:valAx>
        <c:axId val="569566552"/>
        <c:scaling>
          <c:orientation val="minMax"/>
          <c:max val="14500"/>
          <c:min val="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Area (acres)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crossAx val="5695653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2252625738855816"/>
          <c:y val="0.64270689321729524"/>
          <c:w val="0.22751304867379382"/>
          <c:h val="0.1015181102362204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BearR!$B$3:$B$39</c:f>
              <c:numCache>
                <c:formatCode>General</c:formatCode>
                <c:ptCount val="37"/>
                <c:pt idx="0">
                  <c:v>10</c:v>
                </c:pt>
                <c:pt idx="1">
                  <c:v>160</c:v>
                </c:pt>
                <c:pt idx="2">
                  <c:v>310</c:v>
                </c:pt>
                <c:pt idx="3">
                  <c:v>460</c:v>
                </c:pt>
                <c:pt idx="4">
                  <c:v>610</c:v>
                </c:pt>
                <c:pt idx="5">
                  <c:v>760</c:v>
                </c:pt>
                <c:pt idx="6">
                  <c:v>910</c:v>
                </c:pt>
                <c:pt idx="7">
                  <c:v>927</c:v>
                </c:pt>
                <c:pt idx="8">
                  <c:v>1060</c:v>
                </c:pt>
                <c:pt idx="9">
                  <c:v>1210</c:v>
                </c:pt>
                <c:pt idx="10">
                  <c:v>1360</c:v>
                </c:pt>
                <c:pt idx="11">
                  <c:v>1510</c:v>
                </c:pt>
                <c:pt idx="12">
                  <c:v>1660</c:v>
                </c:pt>
                <c:pt idx="13">
                  <c:v>1810</c:v>
                </c:pt>
                <c:pt idx="14">
                  <c:v>1960</c:v>
                </c:pt>
                <c:pt idx="15">
                  <c:v>2110</c:v>
                </c:pt>
                <c:pt idx="16">
                  <c:v>2260</c:v>
                </c:pt>
                <c:pt idx="17">
                  <c:v>2410</c:v>
                </c:pt>
                <c:pt idx="18">
                  <c:v>2560</c:v>
                </c:pt>
                <c:pt idx="19">
                  <c:v>2710</c:v>
                </c:pt>
                <c:pt idx="20">
                  <c:v>2860</c:v>
                </c:pt>
                <c:pt idx="21">
                  <c:v>3010</c:v>
                </c:pt>
                <c:pt idx="22">
                  <c:v>3160</c:v>
                </c:pt>
                <c:pt idx="23">
                  <c:v>3310</c:v>
                </c:pt>
                <c:pt idx="24">
                  <c:v>3460</c:v>
                </c:pt>
                <c:pt idx="25">
                  <c:v>3610</c:v>
                </c:pt>
                <c:pt idx="26">
                  <c:v>3760</c:v>
                </c:pt>
                <c:pt idx="27">
                  <c:v>3910</c:v>
                </c:pt>
                <c:pt idx="28">
                  <c:v>4060</c:v>
                </c:pt>
                <c:pt idx="29">
                  <c:v>4210</c:v>
                </c:pt>
                <c:pt idx="30">
                  <c:v>4360</c:v>
                </c:pt>
                <c:pt idx="31">
                  <c:v>4510</c:v>
                </c:pt>
                <c:pt idx="32">
                  <c:v>4660</c:v>
                </c:pt>
                <c:pt idx="33">
                  <c:v>4810</c:v>
                </c:pt>
                <c:pt idx="34">
                  <c:v>4960</c:v>
                </c:pt>
                <c:pt idx="35">
                  <c:v>5110</c:v>
                </c:pt>
                <c:pt idx="36">
                  <c:v>5260</c:v>
                </c:pt>
              </c:numCache>
            </c:numRef>
          </c:xVal>
          <c:yVal>
            <c:numRef>
              <c:f>BearR!$D$3:$D$39</c:f>
              <c:numCache>
                <c:formatCode>General</c:formatCode>
                <c:ptCount val="37"/>
                <c:pt idx="3">
                  <c:v>103.25668044077135</c:v>
                </c:pt>
                <c:pt idx="4">
                  <c:v>123.45196280991735</c:v>
                </c:pt>
                <c:pt idx="5">
                  <c:v>143.64724517906336</c:v>
                </c:pt>
                <c:pt idx="6">
                  <c:v>155.68725895316805</c:v>
                </c:pt>
                <c:pt idx="7" formatCode="0.00">
                  <c:v>157.05179384756659</c:v>
                </c:pt>
                <c:pt idx="8">
                  <c:v>167.72727272727272</c:v>
                </c:pt>
                <c:pt idx="9">
                  <c:v>177.41889348025711</c:v>
                </c:pt>
                <c:pt idx="10">
                  <c:v>185.41299357208447</c:v>
                </c:pt>
                <c:pt idx="11">
                  <c:v>191.93654729109275</c:v>
                </c:pt>
                <c:pt idx="12">
                  <c:v>198.460101010101</c:v>
                </c:pt>
                <c:pt idx="13">
                  <c:v>204.98365472910928</c:v>
                </c:pt>
                <c:pt idx="14">
                  <c:v>211.46969696969697</c:v>
                </c:pt>
                <c:pt idx="15">
                  <c:v>216.98185261707988</c:v>
                </c:pt>
                <c:pt idx="16">
                  <c:v>222.49400826446282</c:v>
                </c:pt>
                <c:pt idx="17">
                  <c:v>227.36829660238752</c:v>
                </c:pt>
                <c:pt idx="18">
                  <c:v>231.86398071625345</c:v>
                </c:pt>
                <c:pt idx="19">
                  <c:v>238.13927915518823</c:v>
                </c:pt>
                <c:pt idx="20">
                  <c:v>243.24772727272727</c:v>
                </c:pt>
                <c:pt idx="21">
                  <c:v>247.46402662993572</c:v>
                </c:pt>
                <c:pt idx="22">
                  <c:v>252.54189623507804</c:v>
                </c:pt>
                <c:pt idx="23">
                  <c:v>256.98314967860421</c:v>
                </c:pt>
                <c:pt idx="24">
                  <c:v>261.42288797061525</c:v>
                </c:pt>
                <c:pt idx="25">
                  <c:v>266.23117539026629</c:v>
                </c:pt>
                <c:pt idx="26">
                  <c:v>271.41595500459135</c:v>
                </c:pt>
                <c:pt idx="27">
                  <c:v>276.23021120293845</c:v>
                </c:pt>
                <c:pt idx="28">
                  <c:v>283.45881542699726</c:v>
                </c:pt>
                <c:pt idx="29">
                  <c:v>289.63312672176306</c:v>
                </c:pt>
                <c:pt idx="30">
                  <c:v>310.75270890725437</c:v>
                </c:pt>
                <c:pt idx="31">
                  <c:v>320.72286501377408</c:v>
                </c:pt>
                <c:pt idx="32">
                  <c:v>329.95649678604224</c:v>
                </c:pt>
                <c:pt idx="33">
                  <c:v>348.05498163452711</c:v>
                </c:pt>
                <c:pt idx="34">
                  <c:v>357.43939393939394</c:v>
                </c:pt>
                <c:pt idx="35">
                  <c:v>367.81593204775021</c:v>
                </c:pt>
                <c:pt idx="36">
                  <c:v>379.08142791551882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270-4E85-B753-C0B71AF467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9566944"/>
        <c:axId val="569569296"/>
      </c:scatterChart>
      <c:valAx>
        <c:axId val="569566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69569296"/>
        <c:crosses val="autoZero"/>
        <c:crossBetween val="midCat"/>
      </c:valAx>
      <c:valAx>
        <c:axId val="569569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695669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Lower Sacramento</a:t>
            </a:r>
            <a:r>
              <a:rPr lang="en-US" baseline="0"/>
              <a:t> River</a:t>
            </a:r>
          </a:p>
          <a:p>
            <a:pPr>
              <a:defRPr/>
            </a:pPr>
            <a:r>
              <a:rPr lang="en-US" baseline="0"/>
              <a:t>(Feather-Freeport)</a:t>
            </a:r>
            <a:endParaRPr lang="en-US"/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4497462817147858"/>
          <c:y val="4.5132193841623452E-2"/>
          <c:w val="0.81019203849518806"/>
          <c:h val="0.85025909656029852"/>
        </c:manualLayout>
      </c:layout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LowerSac!$A$3:$A$88</c:f>
              <c:numCache>
                <c:formatCode>0</c:formatCode>
                <c:ptCount val="86"/>
                <c:pt idx="0">
                  <c:v>4355.3611415207006</c:v>
                </c:pt>
                <c:pt idx="1">
                  <c:v>4724.3955653488256</c:v>
                </c:pt>
                <c:pt idx="2">
                  <c:v>4830.5083054463576</c:v>
                </c:pt>
                <c:pt idx="3">
                  <c:v>5451.6366130075639</c:v>
                </c:pt>
                <c:pt idx="4">
                  <c:v>6267.7718964594951</c:v>
                </c:pt>
                <c:pt idx="5">
                  <c:v>6747.7463674363062</c:v>
                </c:pt>
                <c:pt idx="6">
                  <c:v>7202.8082174313295</c:v>
                </c:pt>
                <c:pt idx="7">
                  <c:v>7781.5724584494428</c:v>
                </c:pt>
                <c:pt idx="8">
                  <c:v>8272.3450157991647</c:v>
                </c:pt>
                <c:pt idx="9">
                  <c:v>8740.5693608180736</c:v>
                </c:pt>
                <c:pt idx="10">
                  <c:v>9226.810260748407</c:v>
                </c:pt>
                <c:pt idx="11">
                  <c:v>9695.9705693919186</c:v>
                </c:pt>
                <c:pt idx="12">
                  <c:v>10142.406318421576</c:v>
                </c:pt>
                <c:pt idx="13">
                  <c:v>10399.620832503981</c:v>
                </c:pt>
                <c:pt idx="14">
                  <c:v>10651.878523711186</c:v>
                </c:pt>
                <c:pt idx="15">
                  <c:v>10856.980493630574</c:v>
                </c:pt>
                <c:pt idx="16">
                  <c:v>11090.272840366242</c:v>
                </c:pt>
                <c:pt idx="17">
                  <c:v>11536.534811032046</c:v>
                </c:pt>
                <c:pt idx="18">
                  <c:v>11884.106694118233</c:v>
                </c:pt>
                <c:pt idx="19">
                  <c:v>12250.74401000199</c:v>
                </c:pt>
                <c:pt idx="20">
                  <c:v>12677.90055856887</c:v>
                </c:pt>
                <c:pt idx="21">
                  <c:v>13214.685739699442</c:v>
                </c:pt>
                <c:pt idx="22">
                  <c:v>13732.76707118332</c:v>
                </c:pt>
                <c:pt idx="23">
                  <c:v>14172.79462330812</c:v>
                </c:pt>
                <c:pt idx="24">
                  <c:v>14740.796128582802</c:v>
                </c:pt>
                <c:pt idx="25">
                  <c:v>15283.392907792597</c:v>
                </c:pt>
                <c:pt idx="26">
                  <c:v>15833.227955812103</c:v>
                </c:pt>
                <c:pt idx="27">
                  <c:v>16241.841821755574</c:v>
                </c:pt>
                <c:pt idx="28">
                  <c:v>16725.531760051752</c:v>
                </c:pt>
                <c:pt idx="29">
                  <c:v>17219.784248109077</c:v>
                </c:pt>
                <c:pt idx="30">
                  <c:v>17642.852333797771</c:v>
                </c:pt>
                <c:pt idx="31">
                  <c:v>18333.041276871019</c:v>
                </c:pt>
                <c:pt idx="32">
                  <c:v>18810.361054438694</c:v>
                </c:pt>
                <c:pt idx="33">
                  <c:v>19225.746728204616</c:v>
                </c:pt>
                <c:pt idx="34">
                  <c:v>19696.10581085788</c:v>
                </c:pt>
                <c:pt idx="35">
                  <c:v>20251.015040306527</c:v>
                </c:pt>
                <c:pt idx="36">
                  <c:v>20728.57423741043</c:v>
                </c:pt>
                <c:pt idx="37">
                  <c:v>21255.806491341558</c:v>
                </c:pt>
                <c:pt idx="38">
                  <c:v>21757.016781946659</c:v>
                </c:pt>
                <c:pt idx="39">
                  <c:v>22293.27022790605</c:v>
                </c:pt>
                <c:pt idx="40">
                  <c:v>22811.123942575636</c:v>
                </c:pt>
                <c:pt idx="41">
                  <c:v>23282.803194665605</c:v>
                </c:pt>
                <c:pt idx="42">
                  <c:v>23743.939589968155</c:v>
                </c:pt>
                <c:pt idx="43">
                  <c:v>24276.564602408442</c:v>
                </c:pt>
                <c:pt idx="44">
                  <c:v>24650.252463176752</c:v>
                </c:pt>
                <c:pt idx="45">
                  <c:v>25318.60126393312</c:v>
                </c:pt>
                <c:pt idx="46">
                  <c:v>25795.171787917992</c:v>
                </c:pt>
                <c:pt idx="47">
                  <c:v>27117.401833698248</c:v>
                </c:pt>
                <c:pt idx="48">
                  <c:v>27725.373040654857</c:v>
                </c:pt>
                <c:pt idx="49">
                  <c:v>28361.654296875</c:v>
                </c:pt>
                <c:pt idx="50">
                  <c:v>28697.419430483678</c:v>
                </c:pt>
                <c:pt idx="51">
                  <c:v>29151.431665505574</c:v>
                </c:pt>
                <c:pt idx="52">
                  <c:v>29629.973788316085</c:v>
                </c:pt>
                <c:pt idx="53">
                  <c:v>30111.108790306527</c:v>
                </c:pt>
                <c:pt idx="54">
                  <c:v>30854.828672372612</c:v>
                </c:pt>
                <c:pt idx="55">
                  <c:v>31877.386967555733</c:v>
                </c:pt>
                <c:pt idx="56">
                  <c:v>32127.883061305733</c:v>
                </c:pt>
                <c:pt idx="57">
                  <c:v>33796.785504578023</c:v>
                </c:pt>
                <c:pt idx="58">
                  <c:v>34432.877711982481</c:v>
                </c:pt>
                <c:pt idx="59">
                  <c:v>35706.32253931131</c:v>
                </c:pt>
                <c:pt idx="60">
                  <c:v>36584.147827925961</c:v>
                </c:pt>
                <c:pt idx="61">
                  <c:v>38139.908501691876</c:v>
                </c:pt>
                <c:pt idx="62">
                  <c:v>39610.424586982481</c:v>
                </c:pt>
                <c:pt idx="63">
                  <c:v>40457.022143710194</c:v>
                </c:pt>
                <c:pt idx="64">
                  <c:v>41593.489015226907</c:v>
                </c:pt>
                <c:pt idx="65">
                  <c:v>42384.460564291396</c:v>
                </c:pt>
                <c:pt idx="66">
                  <c:v>43415.176067376597</c:v>
                </c:pt>
                <c:pt idx="67">
                  <c:v>44656.098937599527</c:v>
                </c:pt>
                <c:pt idx="68">
                  <c:v>45622.920506568473</c:v>
                </c:pt>
                <c:pt idx="69">
                  <c:v>46603.477955812101</c:v>
                </c:pt>
                <c:pt idx="70">
                  <c:v>47527.534658638535</c:v>
                </c:pt>
                <c:pt idx="71">
                  <c:v>48952.164236664015</c:v>
                </c:pt>
                <c:pt idx="72">
                  <c:v>50788.391097730891</c:v>
                </c:pt>
                <c:pt idx="73">
                  <c:v>52710.384778065287</c:v>
                </c:pt>
                <c:pt idx="74">
                  <c:v>54582.022604000798</c:v>
                </c:pt>
                <c:pt idx="75">
                  <c:v>57265.668043391721</c:v>
                </c:pt>
                <c:pt idx="76">
                  <c:v>58460.744041102706</c:v>
                </c:pt>
                <c:pt idx="77">
                  <c:v>61162.427075039806</c:v>
                </c:pt>
                <c:pt idx="78">
                  <c:v>62935.770899681527</c:v>
                </c:pt>
                <c:pt idx="79">
                  <c:v>64908.910330414015</c:v>
                </c:pt>
                <c:pt idx="80">
                  <c:v>67135.02080015924</c:v>
                </c:pt>
                <c:pt idx="81">
                  <c:v>69364.325960390124</c:v>
                </c:pt>
                <c:pt idx="82">
                  <c:v>70365.337131767519</c:v>
                </c:pt>
                <c:pt idx="83">
                  <c:v>72356.744625796186</c:v>
                </c:pt>
                <c:pt idx="84">
                  <c:v>73335.700537420373</c:v>
                </c:pt>
                <c:pt idx="85">
                  <c:v>75532.784982085985</c:v>
                </c:pt>
              </c:numCache>
            </c:numRef>
          </c:xVal>
          <c:yVal>
            <c:numRef>
              <c:f>LowerSac!$B$3:$B$88</c:f>
              <c:numCache>
                <c:formatCode>0.00</c:formatCode>
                <c:ptCount val="86"/>
                <c:pt idx="0">
                  <c:v>0.31918739733333334</c:v>
                </c:pt>
                <c:pt idx="1">
                  <c:v>0.34198649715151519</c:v>
                </c:pt>
                <c:pt idx="2">
                  <c:v>0.36478559696969698</c:v>
                </c:pt>
                <c:pt idx="3">
                  <c:v>0.39980084627272722</c:v>
                </c:pt>
                <c:pt idx="4">
                  <c:v>0.48822088246969703</c:v>
                </c:pt>
                <c:pt idx="5">
                  <c:v>0.50661041972727272</c:v>
                </c:pt>
                <c:pt idx="6">
                  <c:v>0.54188692030303021</c:v>
                </c:pt>
                <c:pt idx="7">
                  <c:v>0.57840474357575755</c:v>
                </c:pt>
                <c:pt idx="8">
                  <c:v>0.57840474357575755</c:v>
                </c:pt>
                <c:pt idx="9">
                  <c:v>0.64869649375757588</c:v>
                </c:pt>
                <c:pt idx="10">
                  <c:v>0.64869649375757588</c:v>
                </c:pt>
                <c:pt idx="11">
                  <c:v>0.6837117430909091</c:v>
                </c:pt>
                <c:pt idx="12">
                  <c:v>1.6907940629393938</c:v>
                </c:pt>
                <c:pt idx="13">
                  <c:v>1.6907940629393938</c:v>
                </c:pt>
                <c:pt idx="14">
                  <c:v>1.8276414679090909</c:v>
                </c:pt>
                <c:pt idx="15">
                  <c:v>1.8276414679090909</c:v>
                </c:pt>
                <c:pt idx="16">
                  <c:v>1.8276414679090909</c:v>
                </c:pt>
                <c:pt idx="17">
                  <c:v>1.9533892315454544</c:v>
                </c:pt>
                <c:pt idx="18">
                  <c:v>2.0806395685454544</c:v>
                </c:pt>
                <c:pt idx="19">
                  <c:v>2.0806395685454544</c:v>
                </c:pt>
                <c:pt idx="20">
                  <c:v>2.3261933983030301</c:v>
                </c:pt>
                <c:pt idx="21">
                  <c:v>2.3261933983030301</c:v>
                </c:pt>
                <c:pt idx="22">
                  <c:v>2.4438466676666666</c:v>
                </c:pt>
                <c:pt idx="23">
                  <c:v>2.5675441622727271</c:v>
                </c:pt>
                <c:pt idx="24">
                  <c:v>2.6827790196060604</c:v>
                </c:pt>
                <c:pt idx="25">
                  <c:v>2.8036599576666665</c:v>
                </c:pt>
                <c:pt idx="26">
                  <c:v>2.918894815060606</c:v>
                </c:pt>
                <c:pt idx="27">
                  <c:v>3.0356322457575757</c:v>
                </c:pt>
                <c:pt idx="28">
                  <c:v>3.1506058515757585</c:v>
                </c:pt>
                <c:pt idx="29">
                  <c:v>3.1506058515757585</c:v>
                </c:pt>
                <c:pt idx="30">
                  <c:v>3.2601946274242422</c:v>
                </c:pt>
                <c:pt idx="31">
                  <c:v>3.4762087435757585</c:v>
                </c:pt>
                <c:pt idx="32">
                  <c:v>3.5852750169393941</c:v>
                </c:pt>
                <c:pt idx="33">
                  <c:v>3.5852750169393941</c:v>
                </c:pt>
                <c:pt idx="34">
                  <c:v>3.6904590345757571</c:v>
                </c:pt>
                <c:pt idx="35">
                  <c:v>3.9729313621218179</c:v>
                </c:pt>
                <c:pt idx="36">
                  <c:v>4.0672028937284841</c:v>
                </c:pt>
                <c:pt idx="37">
                  <c:v>4.4944991783266666</c:v>
                </c:pt>
                <c:pt idx="38">
                  <c:v>5.1744655104242421</c:v>
                </c:pt>
                <c:pt idx="39">
                  <c:v>5.7218182731333327</c:v>
                </c:pt>
                <c:pt idx="40">
                  <c:v>6.243185928624241</c:v>
                </c:pt>
                <c:pt idx="41">
                  <c:v>6.7651961575272725</c:v>
                </c:pt>
                <c:pt idx="42">
                  <c:v>7.5774646726060597</c:v>
                </c:pt>
                <c:pt idx="43">
                  <c:v>8.2161121778909081</c:v>
                </c:pt>
                <c:pt idx="44">
                  <c:v>8.8456391552334548</c:v>
                </c:pt>
                <c:pt idx="45">
                  <c:v>9.2201067513393937</c:v>
                </c:pt>
                <c:pt idx="46">
                  <c:v>11.308636035880243</c:v>
                </c:pt>
                <c:pt idx="47">
                  <c:v>12.632051090933818</c:v>
                </c:pt>
                <c:pt idx="48">
                  <c:v>13.099076071119512</c:v>
                </c:pt>
                <c:pt idx="49">
                  <c:v>13.489269436155391</c:v>
                </c:pt>
                <c:pt idx="50">
                  <c:v>13.531642469641573</c:v>
                </c:pt>
                <c:pt idx="51">
                  <c:v>13.836124433636119</c:v>
                </c:pt>
                <c:pt idx="52">
                  <c:v>14.123001028343996</c:v>
                </c:pt>
                <c:pt idx="53">
                  <c:v>14.379413701021569</c:v>
                </c:pt>
                <c:pt idx="54">
                  <c:v>14.949682066229572</c:v>
                </c:pt>
                <c:pt idx="55">
                  <c:v>16.029176444625936</c:v>
                </c:pt>
                <c:pt idx="56">
                  <c:v>16.029176444625936</c:v>
                </c:pt>
                <c:pt idx="57">
                  <c:v>16.542037035154419</c:v>
                </c:pt>
                <c:pt idx="58">
                  <c:v>16.542037035154419</c:v>
                </c:pt>
                <c:pt idx="59">
                  <c:v>17.591145099906655</c:v>
                </c:pt>
                <c:pt idx="60">
                  <c:v>21.140898555845954</c:v>
                </c:pt>
                <c:pt idx="61">
                  <c:v>24.100339922927773</c:v>
                </c:pt>
                <c:pt idx="62">
                  <c:v>29.394102869588984</c:v>
                </c:pt>
                <c:pt idx="63">
                  <c:v>29.394102869588984</c:v>
                </c:pt>
                <c:pt idx="64">
                  <c:v>53.204466297759069</c:v>
                </c:pt>
                <c:pt idx="65">
                  <c:v>53.204466297759069</c:v>
                </c:pt>
                <c:pt idx="66">
                  <c:v>77.014829725929161</c:v>
                </c:pt>
                <c:pt idx="67">
                  <c:v>88.244954033153491</c:v>
                </c:pt>
                <c:pt idx="68">
                  <c:v>99.47507834037782</c:v>
                </c:pt>
                <c:pt idx="69">
                  <c:v>100.62068495640385</c:v>
                </c:pt>
                <c:pt idx="70">
                  <c:v>103.42345014014822</c:v>
                </c:pt>
                <c:pt idx="71">
                  <c:v>105.08060870786656</c:v>
                </c:pt>
                <c:pt idx="72">
                  <c:v>149.81042291169874</c:v>
                </c:pt>
                <c:pt idx="73">
                  <c:v>155.94240533001141</c:v>
                </c:pt>
                <c:pt idx="74">
                  <c:v>363.53280301879761</c:v>
                </c:pt>
                <c:pt idx="75">
                  <c:v>373.4223318495749</c:v>
                </c:pt>
                <c:pt idx="76">
                  <c:v>534.17586730823268</c:v>
                </c:pt>
                <c:pt idx="77">
                  <c:v>657.93549076015529</c:v>
                </c:pt>
                <c:pt idx="78">
                  <c:v>657.93549076015529</c:v>
                </c:pt>
                <c:pt idx="79">
                  <c:v>1011.9880981068163</c:v>
                </c:pt>
                <c:pt idx="80">
                  <c:v>1061.1783576845328</c:v>
                </c:pt>
                <c:pt idx="81">
                  <c:v>1289.101519900945</c:v>
                </c:pt>
                <c:pt idx="82">
                  <c:v>1524.1598530719971</c:v>
                </c:pt>
                <c:pt idx="83">
                  <c:v>1788.2346005958939</c:v>
                </c:pt>
                <c:pt idx="84">
                  <c:v>1788.78998307388</c:v>
                </c:pt>
                <c:pt idx="85">
                  <c:v>1974.1066468523418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5B3-4C90-95F6-1B5BAC1216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9568120"/>
        <c:axId val="569569688"/>
      </c:scatterChart>
      <c:valAx>
        <c:axId val="569568120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Flow (cfs)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crossAx val="569569688"/>
        <c:crosses val="autoZero"/>
        <c:crossBetween val="midCat"/>
      </c:valAx>
      <c:valAx>
        <c:axId val="569569688"/>
        <c:scaling>
          <c:orientation val="minMax"/>
          <c:max val="2000"/>
          <c:min val="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Area (acres)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crossAx val="5695681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Yolo!$A$3:$A$89</c:f>
              <c:numCache>
                <c:formatCode>0</c:formatCode>
                <c:ptCount val="87"/>
                <c:pt idx="0">
                  <c:v>26.250884074314385</c:v>
                </c:pt>
                <c:pt idx="1">
                  <c:v>30.364804188916636</c:v>
                </c:pt>
                <c:pt idx="2">
                  <c:v>40.557855350956039</c:v>
                </c:pt>
                <c:pt idx="3">
                  <c:v>53.930754643336982</c:v>
                </c:pt>
                <c:pt idx="4">
                  <c:v>105.46142573265513</c:v>
                </c:pt>
                <c:pt idx="5">
                  <c:v>127.5473333468103</c:v>
                </c:pt>
                <c:pt idx="6">
                  <c:v>141.31726910050509</c:v>
                </c:pt>
                <c:pt idx="7">
                  <c:v>188.71344518965216</c:v>
                </c:pt>
                <c:pt idx="8">
                  <c:v>208.79689268853255</c:v>
                </c:pt>
                <c:pt idx="9">
                  <c:v>219.32031337470767</c:v>
                </c:pt>
                <c:pt idx="10">
                  <c:v>253.74478810304291</c:v>
                </c:pt>
                <c:pt idx="11">
                  <c:v>279.63168684843998</c:v>
                </c:pt>
                <c:pt idx="12">
                  <c:v>294.0262451171875</c:v>
                </c:pt>
                <c:pt idx="13">
                  <c:v>327.14394334926726</c:v>
                </c:pt>
                <c:pt idx="14">
                  <c:v>363.31369135182376</c:v>
                </c:pt>
                <c:pt idx="15">
                  <c:v>421.33494198550085</c:v>
                </c:pt>
                <c:pt idx="16">
                  <c:v>439.75112293024733</c:v>
                </c:pt>
                <c:pt idx="17">
                  <c:v>550.92696268847033</c:v>
                </c:pt>
                <c:pt idx="18">
                  <c:v>692.62713972929942</c:v>
                </c:pt>
                <c:pt idx="19">
                  <c:v>882.66459665480693</c:v>
                </c:pt>
                <c:pt idx="20">
                  <c:v>1049.3855540281647</c:v>
                </c:pt>
                <c:pt idx="21">
                  <c:v>1230.6085923310297</c:v>
                </c:pt>
                <c:pt idx="22">
                  <c:v>1489.209716796875</c:v>
                </c:pt>
                <c:pt idx="23">
                  <c:v>1770.2314025490145</c:v>
                </c:pt>
                <c:pt idx="24">
                  <c:v>1822.9726387558469</c:v>
                </c:pt>
                <c:pt idx="25">
                  <c:v>2205.5686252861265</c:v>
                </c:pt>
                <c:pt idx="26">
                  <c:v>2375.6686529657645</c:v>
                </c:pt>
                <c:pt idx="27">
                  <c:v>2618.1167396496812</c:v>
                </c:pt>
                <c:pt idx="28">
                  <c:v>2973.8988775751395</c:v>
                </c:pt>
                <c:pt idx="29">
                  <c:v>3260.2527905117931</c:v>
                </c:pt>
                <c:pt idx="30">
                  <c:v>3726.2516794386943</c:v>
                </c:pt>
                <c:pt idx="31">
                  <c:v>4204.9369557374603</c:v>
                </c:pt>
                <c:pt idx="32">
                  <c:v>4632.0805290853896</c:v>
                </c:pt>
                <c:pt idx="33">
                  <c:v>5313.3394145601114</c:v>
                </c:pt>
                <c:pt idx="34">
                  <c:v>5741.3933089918391</c:v>
                </c:pt>
                <c:pt idx="35">
                  <c:v>6594.1206241291802</c:v>
                </c:pt>
                <c:pt idx="36">
                  <c:v>7541.3345426328624</c:v>
                </c:pt>
                <c:pt idx="37">
                  <c:v>8642.1077857533837</c:v>
                </c:pt>
                <c:pt idx="38">
                  <c:v>9560.8826880971337</c:v>
                </c:pt>
                <c:pt idx="39">
                  <c:v>10621.996591361465</c:v>
                </c:pt>
                <c:pt idx="40">
                  <c:v>11352.562531100717</c:v>
                </c:pt>
                <c:pt idx="41">
                  <c:v>12220.345989251593</c:v>
                </c:pt>
                <c:pt idx="42">
                  <c:v>14370.958014032643</c:v>
                </c:pt>
                <c:pt idx="43">
                  <c:v>15644.822924960192</c:v>
                </c:pt>
                <c:pt idx="44">
                  <c:v>18409.586777219345</c:v>
                </c:pt>
                <c:pt idx="45">
                  <c:v>21286.716790654857</c:v>
                </c:pt>
                <c:pt idx="46">
                  <c:v>22812.882395750399</c:v>
                </c:pt>
                <c:pt idx="47">
                  <c:v>25378.294424263535</c:v>
                </c:pt>
                <c:pt idx="48">
                  <c:v>31607.050047273089</c:v>
                </c:pt>
                <c:pt idx="49">
                  <c:v>35360.002861265923</c:v>
                </c:pt>
                <c:pt idx="50">
                  <c:v>41136.549213773884</c:v>
                </c:pt>
                <c:pt idx="51">
                  <c:v>47550.270178144907</c:v>
                </c:pt>
                <c:pt idx="52">
                  <c:v>51588.014654657643</c:v>
                </c:pt>
                <c:pt idx="53">
                  <c:v>55655.283762937899</c:v>
                </c:pt>
                <c:pt idx="54">
                  <c:v>58883.323571855093</c:v>
                </c:pt>
                <c:pt idx="55">
                  <c:v>67147.860867834388</c:v>
                </c:pt>
                <c:pt idx="56">
                  <c:v>71011.120969347132</c:v>
                </c:pt>
                <c:pt idx="57">
                  <c:v>78947.081857085985</c:v>
                </c:pt>
                <c:pt idx="58">
                  <c:v>102336.08787818471</c:v>
                </c:pt>
                <c:pt idx="59">
                  <c:v>111430.51109673567</c:v>
                </c:pt>
                <c:pt idx="60">
                  <c:v>113767.20123407643</c:v>
                </c:pt>
                <c:pt idx="61">
                  <c:v>137466.40037818471</c:v>
                </c:pt>
              </c:numCache>
            </c:numRef>
          </c:xVal>
          <c:yVal>
            <c:numRef>
              <c:f>Yolo!$B$3:$B$89</c:f>
              <c:numCache>
                <c:formatCode>0.00</c:formatCode>
                <c:ptCount val="87"/>
                <c:pt idx="0">
                  <c:v>1297.162488599954</c:v>
                </c:pt>
                <c:pt idx="1">
                  <c:v>1331.1465569120048</c:v>
                </c:pt>
                <c:pt idx="2">
                  <c:v>1349.0794878710894</c:v>
                </c:pt>
                <c:pt idx="3">
                  <c:v>1391.4234263149031</c:v>
                </c:pt>
                <c:pt idx="4">
                  <c:v>1418.7750521616074</c:v>
                </c:pt>
                <c:pt idx="5">
                  <c:v>1523.408704156157</c:v>
                </c:pt>
                <c:pt idx="6">
                  <c:v>1541.8017913082647</c:v>
                </c:pt>
                <c:pt idx="7">
                  <c:v>1557.0494457364737</c:v>
                </c:pt>
                <c:pt idx="8">
                  <c:v>1611.5616441815571</c:v>
                </c:pt>
                <c:pt idx="9">
                  <c:v>1629.9547313336652</c:v>
                </c:pt>
                <c:pt idx="10">
                  <c:v>1653.0819980836591</c:v>
                </c:pt>
                <c:pt idx="11">
                  <c:v>1671.4750852357672</c:v>
                </c:pt>
                <c:pt idx="12">
                  <c:v>1676.0996594480737</c:v>
                </c:pt>
                <c:pt idx="13">
                  <c:v>1677.2827878675778</c:v>
                </c:pt>
                <c:pt idx="14">
                  <c:v>1695.6758750196857</c:v>
                </c:pt>
                <c:pt idx="15">
                  <c:v>1709.2678395483331</c:v>
                </c:pt>
                <c:pt idx="16">
                  <c:v>1741.8208031340941</c:v>
                </c:pt>
                <c:pt idx="17">
                  <c:v>1801.8942892760811</c:v>
                </c:pt>
                <c:pt idx="18">
                  <c:v>1874.0295871332582</c:v>
                </c:pt>
                <c:pt idx="19">
                  <c:v>1937.0073687501854</c:v>
                </c:pt>
                <c:pt idx="20">
                  <c:v>1946.7646877065704</c:v>
                </c:pt>
                <c:pt idx="21">
                  <c:v>1994.4284163953255</c:v>
                </c:pt>
                <c:pt idx="22">
                  <c:v>1994.7718349897466</c:v>
                </c:pt>
                <c:pt idx="23">
                  <c:v>2076.1883207166934</c:v>
                </c:pt>
                <c:pt idx="24">
                  <c:v>2076.1883207166934</c:v>
                </c:pt>
                <c:pt idx="25">
                  <c:v>2165.1538597410463</c:v>
                </c:pt>
                <c:pt idx="26">
                  <c:v>2198.7865501423385</c:v>
                </c:pt>
                <c:pt idx="27">
                  <c:v>2198.7865501423385</c:v>
                </c:pt>
                <c:pt idx="28">
                  <c:v>2220.868314264058</c:v>
                </c:pt>
                <c:pt idx="29">
                  <c:v>2253.7046242708416</c:v>
                </c:pt>
                <c:pt idx="30">
                  <c:v>2246.1088796369368</c:v>
                </c:pt>
                <c:pt idx="31">
                  <c:v>2301.0269537654399</c:v>
                </c:pt>
                <c:pt idx="32">
                  <c:v>2308.0350234848397</c:v>
                </c:pt>
                <c:pt idx="33">
                  <c:v>2324.4642939726846</c:v>
                </c:pt>
                <c:pt idx="34">
                  <c:v>2340.893564460529</c:v>
                </c:pt>
                <c:pt idx="35">
                  <c:v>2365.4344527970093</c:v>
                </c:pt>
                <c:pt idx="36">
                  <c:v>2390.0011818841963</c:v>
                </c:pt>
                <c:pt idx="37">
                  <c:v>2405.2871116794336</c:v>
                </c:pt>
                <c:pt idx="38">
                  <c:v>2405.2871116794336</c:v>
                </c:pt>
                <c:pt idx="39">
                  <c:v>2414.1271610804201</c:v>
                </c:pt>
                <c:pt idx="40">
                  <c:v>2483.0027985955667</c:v>
                </c:pt>
                <c:pt idx="41">
                  <c:v>2483.0027985955667</c:v>
                </c:pt>
                <c:pt idx="42">
                  <c:v>2599.8941390058772</c:v>
                </c:pt>
                <c:pt idx="43">
                  <c:v>2599.8941390058772</c:v>
                </c:pt>
                <c:pt idx="44">
                  <c:v>2705.9734432913469</c:v>
                </c:pt>
                <c:pt idx="45">
                  <c:v>2812.0527475768167</c:v>
                </c:pt>
                <c:pt idx="46">
                  <c:v>2885.4244146449491</c:v>
                </c:pt>
                <c:pt idx="47">
                  <c:v>2885.4244146449491</c:v>
                </c:pt>
                <c:pt idx="48">
                  <c:v>2943.4634177622111</c:v>
                </c:pt>
                <c:pt idx="49">
                  <c:v>3075.8364242966227</c:v>
                </c:pt>
                <c:pt idx="50">
                  <c:v>3161.3275608895533</c:v>
                </c:pt>
                <c:pt idx="51">
                  <c:v>3203.3641830396664</c:v>
                </c:pt>
                <c:pt idx="52">
                  <c:v>3247.9971172623191</c:v>
                </c:pt>
                <c:pt idx="53">
                  <c:v>3292.6300514849709</c:v>
                </c:pt>
                <c:pt idx="54">
                  <c:v>3315.4759961781965</c:v>
                </c:pt>
                <c:pt idx="55">
                  <c:v>3351.9334801485093</c:v>
                </c:pt>
                <c:pt idx="56">
                  <c:v>3389.6866437726271</c:v>
                </c:pt>
                <c:pt idx="57">
                  <c:v>3414.4320799597326</c:v>
                </c:pt>
                <c:pt idx="58">
                  <c:v>3537.3346151756455</c:v>
                </c:pt>
                <c:pt idx="59">
                  <c:v>3607.9036101773436</c:v>
                </c:pt>
                <c:pt idx="60">
                  <c:v>3633.0633917574137</c:v>
                </c:pt>
                <c:pt idx="61">
                  <c:v>3799.2984423350013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683-422E-ADBC-EC59B18494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040136"/>
        <c:axId val="570045232"/>
      </c:scatterChart>
      <c:valAx>
        <c:axId val="570040136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570045232"/>
        <c:crosses val="autoZero"/>
        <c:crossBetween val="midCat"/>
      </c:valAx>
      <c:valAx>
        <c:axId val="57004523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5700401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American River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4497462817147858"/>
          <c:y val="4.5132193841623452E-2"/>
          <c:w val="0.81019203849518806"/>
          <c:h val="0.85025909656029852"/>
        </c:manualLayout>
      </c:layout>
      <c:scatterChart>
        <c:scatterStyle val="lineMarker"/>
        <c:varyColors val="0"/>
        <c:ser>
          <c:idx val="0"/>
          <c:order val="0"/>
          <c:tx>
            <c:v>Total Wetted Area</c:v>
          </c:tx>
          <c:marker>
            <c:symbol val="none"/>
          </c:marker>
          <c:xVal>
            <c:numRef>
              <c:f>American!$B$3:$B$37</c:f>
              <c:numCache>
                <c:formatCode>General</c:formatCode>
                <c:ptCount val="35"/>
                <c:pt idx="0">
                  <c:v>200</c:v>
                </c:pt>
                <c:pt idx="1">
                  <c:v>1200</c:v>
                </c:pt>
                <c:pt idx="2">
                  <c:v>2200</c:v>
                </c:pt>
                <c:pt idx="3">
                  <c:v>3200</c:v>
                </c:pt>
                <c:pt idx="4">
                  <c:v>4200</c:v>
                </c:pt>
                <c:pt idx="5">
                  <c:v>5200</c:v>
                </c:pt>
                <c:pt idx="6">
                  <c:v>5570</c:v>
                </c:pt>
                <c:pt idx="7">
                  <c:v>6200</c:v>
                </c:pt>
                <c:pt idx="8">
                  <c:v>7200</c:v>
                </c:pt>
                <c:pt idx="9">
                  <c:v>8200</c:v>
                </c:pt>
                <c:pt idx="10">
                  <c:v>9200</c:v>
                </c:pt>
                <c:pt idx="11">
                  <c:v>10200</c:v>
                </c:pt>
                <c:pt idx="12">
                  <c:v>11200</c:v>
                </c:pt>
                <c:pt idx="13">
                  <c:v>12200</c:v>
                </c:pt>
                <c:pt idx="14">
                  <c:v>13200</c:v>
                </c:pt>
                <c:pt idx="15">
                  <c:v>14200</c:v>
                </c:pt>
                <c:pt idx="16">
                  <c:v>15200</c:v>
                </c:pt>
                <c:pt idx="17">
                  <c:v>16200</c:v>
                </c:pt>
                <c:pt idx="18">
                  <c:v>17200</c:v>
                </c:pt>
                <c:pt idx="19">
                  <c:v>18200</c:v>
                </c:pt>
                <c:pt idx="20">
                  <c:v>19200</c:v>
                </c:pt>
                <c:pt idx="21">
                  <c:v>20200</c:v>
                </c:pt>
                <c:pt idx="22">
                  <c:v>21200</c:v>
                </c:pt>
                <c:pt idx="23">
                  <c:v>22200</c:v>
                </c:pt>
                <c:pt idx="24">
                  <c:v>23200</c:v>
                </c:pt>
                <c:pt idx="25">
                  <c:v>24200</c:v>
                </c:pt>
                <c:pt idx="26">
                  <c:v>25200</c:v>
                </c:pt>
                <c:pt idx="27">
                  <c:v>26200</c:v>
                </c:pt>
                <c:pt idx="28">
                  <c:v>27200</c:v>
                </c:pt>
                <c:pt idx="29">
                  <c:v>28200</c:v>
                </c:pt>
                <c:pt idx="30">
                  <c:v>29200</c:v>
                </c:pt>
                <c:pt idx="31">
                  <c:v>30200</c:v>
                </c:pt>
                <c:pt idx="32">
                  <c:v>31200</c:v>
                </c:pt>
                <c:pt idx="33">
                  <c:v>32200</c:v>
                </c:pt>
                <c:pt idx="34">
                  <c:v>33200</c:v>
                </c:pt>
              </c:numCache>
            </c:numRef>
          </c:xVal>
          <c:yVal>
            <c:numRef>
              <c:f>American!$D$3:$D$37</c:f>
              <c:numCache>
                <c:formatCode>General</c:formatCode>
                <c:ptCount val="35"/>
                <c:pt idx="1">
                  <c:v>407.94173553719008</c:v>
                </c:pt>
                <c:pt idx="2">
                  <c:v>676.19825528007345</c:v>
                </c:pt>
                <c:pt idx="3">
                  <c:v>830.080624426079</c:v>
                </c:pt>
                <c:pt idx="4">
                  <c:v>898.20771349862264</c:v>
                </c:pt>
                <c:pt idx="5">
                  <c:v>938.72394398530764</c:v>
                </c:pt>
                <c:pt idx="6" formatCode="0.00">
                  <c:v>964.51038728191008</c:v>
                </c:pt>
                <c:pt idx="7">
                  <c:v>1008.4170339761249</c:v>
                </c:pt>
                <c:pt idx="8">
                  <c:v>1060.3414141414141</c:v>
                </c:pt>
                <c:pt idx="9">
                  <c:v>1124.9623507805327</c:v>
                </c:pt>
                <c:pt idx="10">
                  <c:v>1170.0296831955923</c:v>
                </c:pt>
                <c:pt idx="11">
                  <c:v>1204.8504591368228</c:v>
                </c:pt>
                <c:pt idx="12">
                  <c:v>1238.95282369146</c:v>
                </c:pt>
                <c:pt idx="13">
                  <c:v>1268.0565656565657</c:v>
                </c:pt>
                <c:pt idx="14">
                  <c:v>1292.7967401285582</c:v>
                </c:pt>
                <c:pt idx="15">
                  <c:v>1317.2566345270891</c:v>
                </c:pt>
                <c:pt idx="16">
                  <c:v>1343.0754361799816</c:v>
                </c:pt>
                <c:pt idx="17">
                  <c:v>1375.0254591368227</c:v>
                </c:pt>
                <c:pt idx="18">
                  <c:v>1399.8570477502296</c:v>
                </c:pt>
                <c:pt idx="19">
                  <c:v>1421.1006198347106</c:v>
                </c:pt>
                <c:pt idx="20">
                  <c:v>1446.4978191000919</c:v>
                </c:pt>
                <c:pt idx="21">
                  <c:v>1470.3617768595041</c:v>
                </c:pt>
                <c:pt idx="22">
                  <c:v>1496.6326675849402</c:v>
                </c:pt>
                <c:pt idx="23">
                  <c:v>1516.932782369146</c:v>
                </c:pt>
                <c:pt idx="24">
                  <c:v>1532.7653810835629</c:v>
                </c:pt>
                <c:pt idx="25">
                  <c:v>1550.8505739210284</c:v>
                </c:pt>
                <c:pt idx="26">
                  <c:v>1570.6679752066116</c:v>
                </c:pt>
                <c:pt idx="27">
                  <c:v>1589.4378099173555</c:v>
                </c:pt>
                <c:pt idx="28">
                  <c:v>1607.9069788797062</c:v>
                </c:pt>
                <c:pt idx="29">
                  <c:v>1623.7370752984389</c:v>
                </c:pt>
                <c:pt idx="30">
                  <c:v>1639.2983394551575</c:v>
                </c:pt>
                <c:pt idx="31">
                  <c:v>1654.8596036118763</c:v>
                </c:pt>
                <c:pt idx="32">
                  <c:v>1670.4208677685951</c:v>
                </c:pt>
                <c:pt idx="33" formatCode="0.00">
                  <c:v>1686.5094352617079</c:v>
                </c:pt>
                <c:pt idx="34">
                  <c:v>1702.598002754821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36A-46ED-BA7A-5E6855B10D91}"/>
            </c:ext>
          </c:extLst>
        </c:ser>
        <c:ser>
          <c:idx val="1"/>
          <c:order val="1"/>
          <c:tx>
            <c:v>Floodplain Area</c:v>
          </c:tx>
          <c:marker>
            <c:symbol val="none"/>
          </c:marker>
          <c:xVal>
            <c:numRef>
              <c:f>American!$B$3:$B$37</c:f>
              <c:numCache>
                <c:formatCode>General</c:formatCode>
                <c:ptCount val="35"/>
                <c:pt idx="0">
                  <c:v>200</c:v>
                </c:pt>
                <c:pt idx="1">
                  <c:v>1200</c:v>
                </c:pt>
                <c:pt idx="2">
                  <c:v>2200</c:v>
                </c:pt>
                <c:pt idx="3">
                  <c:v>3200</c:v>
                </c:pt>
                <c:pt idx="4">
                  <c:v>4200</c:v>
                </c:pt>
                <c:pt idx="5">
                  <c:v>5200</c:v>
                </c:pt>
                <c:pt idx="6">
                  <c:v>5570</c:v>
                </c:pt>
                <c:pt idx="7">
                  <c:v>6200</c:v>
                </c:pt>
                <c:pt idx="8">
                  <c:v>7200</c:v>
                </c:pt>
                <c:pt idx="9">
                  <c:v>8200</c:v>
                </c:pt>
                <c:pt idx="10">
                  <c:v>9200</c:v>
                </c:pt>
                <c:pt idx="11">
                  <c:v>10200</c:v>
                </c:pt>
                <c:pt idx="12">
                  <c:v>11200</c:v>
                </c:pt>
                <c:pt idx="13">
                  <c:v>12200</c:v>
                </c:pt>
                <c:pt idx="14">
                  <c:v>13200</c:v>
                </c:pt>
                <c:pt idx="15">
                  <c:v>14200</c:v>
                </c:pt>
                <c:pt idx="16">
                  <c:v>15200</c:v>
                </c:pt>
                <c:pt idx="17">
                  <c:v>16200</c:v>
                </c:pt>
                <c:pt idx="18">
                  <c:v>17200</c:v>
                </c:pt>
                <c:pt idx="19">
                  <c:v>18200</c:v>
                </c:pt>
                <c:pt idx="20">
                  <c:v>19200</c:v>
                </c:pt>
                <c:pt idx="21">
                  <c:v>20200</c:v>
                </c:pt>
                <c:pt idx="22">
                  <c:v>21200</c:v>
                </c:pt>
                <c:pt idx="23">
                  <c:v>22200</c:v>
                </c:pt>
                <c:pt idx="24">
                  <c:v>23200</c:v>
                </c:pt>
                <c:pt idx="25">
                  <c:v>24200</c:v>
                </c:pt>
                <c:pt idx="26">
                  <c:v>25200</c:v>
                </c:pt>
                <c:pt idx="27">
                  <c:v>26200</c:v>
                </c:pt>
                <c:pt idx="28">
                  <c:v>27200</c:v>
                </c:pt>
                <c:pt idx="29">
                  <c:v>28200</c:v>
                </c:pt>
                <c:pt idx="30">
                  <c:v>29200</c:v>
                </c:pt>
                <c:pt idx="31">
                  <c:v>30200</c:v>
                </c:pt>
                <c:pt idx="32">
                  <c:v>31200</c:v>
                </c:pt>
                <c:pt idx="33">
                  <c:v>32200</c:v>
                </c:pt>
                <c:pt idx="34">
                  <c:v>33200</c:v>
                </c:pt>
              </c:numCache>
            </c:numRef>
          </c:xVal>
          <c:yVal>
            <c:numRef>
              <c:f>American!$C$3:$C$37</c:f>
              <c:numCache>
                <c:formatCode>0.00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11.813943985307674</c:v>
                </c:pt>
                <c:pt idx="6">
                  <c:v>37.600387281910116</c:v>
                </c:pt>
                <c:pt idx="7">
                  <c:v>81.507033976124944</c:v>
                </c:pt>
                <c:pt idx="8">
                  <c:v>133.43141414141417</c:v>
                </c:pt>
                <c:pt idx="9">
                  <c:v>198.05235078053272</c:v>
                </c:pt>
                <c:pt idx="10">
                  <c:v>243.1196831955923</c:v>
                </c:pt>
                <c:pt idx="11">
                  <c:v>277.94045913682282</c:v>
                </c:pt>
                <c:pt idx="12">
                  <c:v>312.04282369146006</c:v>
                </c:pt>
                <c:pt idx="13">
                  <c:v>341.14656565656571</c:v>
                </c:pt>
                <c:pt idx="14">
                  <c:v>365.88674012855824</c:v>
                </c:pt>
                <c:pt idx="15">
                  <c:v>390.34663452708912</c:v>
                </c:pt>
                <c:pt idx="16">
                  <c:v>416.16543617998161</c:v>
                </c:pt>
                <c:pt idx="17">
                  <c:v>448.11545913682278</c:v>
                </c:pt>
                <c:pt idx="18">
                  <c:v>472.94704775022967</c:v>
                </c:pt>
                <c:pt idx="19">
                  <c:v>494.19061983471067</c:v>
                </c:pt>
                <c:pt idx="20">
                  <c:v>519.58781910009191</c:v>
                </c:pt>
                <c:pt idx="21">
                  <c:v>543.45177685950409</c:v>
                </c:pt>
                <c:pt idx="22">
                  <c:v>569.72266758494027</c:v>
                </c:pt>
                <c:pt idx="23">
                  <c:v>590.02278236914606</c:v>
                </c:pt>
                <c:pt idx="24">
                  <c:v>605.85538108356297</c:v>
                </c:pt>
                <c:pt idx="25">
                  <c:v>623.94057392102843</c:v>
                </c:pt>
                <c:pt idx="26">
                  <c:v>643.7579752066116</c:v>
                </c:pt>
                <c:pt idx="27">
                  <c:v>662.52780991735551</c:v>
                </c:pt>
                <c:pt idx="28">
                  <c:v>680.99697887970626</c:v>
                </c:pt>
                <c:pt idx="29">
                  <c:v>696.8270752984389</c:v>
                </c:pt>
                <c:pt idx="30">
                  <c:v>712.38833945515751</c:v>
                </c:pt>
                <c:pt idx="31">
                  <c:v>727.94960361187634</c:v>
                </c:pt>
                <c:pt idx="32">
                  <c:v>743.51086776859518</c:v>
                </c:pt>
                <c:pt idx="33">
                  <c:v>759.59943526170798</c:v>
                </c:pt>
                <c:pt idx="34">
                  <c:v>775.68800275482101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36A-46ED-BA7A-5E6855B10D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047192"/>
        <c:axId val="570040920"/>
      </c:scatterChart>
      <c:valAx>
        <c:axId val="570047192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Flow (cfs)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crossAx val="570040920"/>
        <c:crosses val="autoZero"/>
        <c:crossBetween val="midCat"/>
      </c:valAx>
      <c:valAx>
        <c:axId val="570040920"/>
        <c:scaling>
          <c:orientation val="minMax"/>
          <c:min val="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Area (acres)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crossAx val="57004719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2252625738855816"/>
          <c:y val="0.64270689321729524"/>
          <c:w val="0.22751304867379382"/>
          <c:h val="0.1015181102362204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SacDelta!$A$3:$A$88</c:f>
              <c:numCache>
                <c:formatCode>0</c:formatCode>
                <c:ptCount val="86"/>
                <c:pt idx="0">
                  <c:v>3755.5301122572814</c:v>
                </c:pt>
                <c:pt idx="1">
                  <c:v>7237.5209996491958</c:v>
                </c:pt>
                <c:pt idx="2">
                  <c:v>7420.3054234773208</c:v>
                </c:pt>
                <c:pt idx="3">
                  <c:v>7605.6736645744841</c:v>
                </c:pt>
                <c:pt idx="4">
                  <c:v>8137.5832922481804</c:v>
                </c:pt>
                <c:pt idx="5">
                  <c:v>8629.9391947625918</c:v>
                </c:pt>
                <c:pt idx="6">
                  <c:v>8846.634536891308</c:v>
                </c:pt>
                <c:pt idx="7">
                  <c:v>9091.5333453428393</c:v>
                </c:pt>
                <c:pt idx="8">
                  <c:v>9403.6421182873182</c:v>
                </c:pt>
                <c:pt idx="9">
                  <c:v>9650.1978605696295</c:v>
                </c:pt>
                <c:pt idx="10">
                  <c:v>9881.7107763197819</c:v>
                </c:pt>
                <c:pt idx="11">
                  <c:v>10116.330047311134</c:v>
                </c:pt>
                <c:pt idx="12">
                  <c:v>10604.266587340717</c:v>
                </c:pt>
                <c:pt idx="13">
                  <c:v>11497.450081538229</c:v>
                </c:pt>
                <c:pt idx="14">
                  <c:v>12199.098085273818</c:v>
                </c:pt>
                <c:pt idx="15">
                  <c:v>12824.802824446298</c:v>
                </c:pt>
                <c:pt idx="16">
                  <c:v>13186.020650030339</c:v>
                </c:pt>
                <c:pt idx="17">
                  <c:v>13656.281574730736</c:v>
                </c:pt>
                <c:pt idx="18">
                  <c:v>14223.277000056887</c:v>
                </c:pt>
                <c:pt idx="19">
                  <c:v>14789.095044182342</c:v>
                </c:pt>
                <c:pt idx="20">
                  <c:v>15282.438139980279</c:v>
                </c:pt>
                <c:pt idx="21">
                  <c:v>15685.503171457827</c:v>
                </c:pt>
                <c:pt idx="22">
                  <c:v>16104.760490935983</c:v>
                </c:pt>
                <c:pt idx="23">
                  <c:v>16721.646233123483</c:v>
                </c:pt>
                <c:pt idx="24">
                  <c:v>17393.513638690838</c:v>
                </c:pt>
                <c:pt idx="25">
                  <c:v>17842.280482023663</c:v>
                </c:pt>
                <c:pt idx="26">
                  <c:v>18687.580950394418</c:v>
                </c:pt>
                <c:pt idx="27">
                  <c:v>19133.146451190838</c:v>
                </c:pt>
                <c:pt idx="28">
                  <c:v>19803.285630309467</c:v>
                </c:pt>
                <c:pt idx="29">
                  <c:v>20189.486716853764</c:v>
                </c:pt>
                <c:pt idx="30">
                  <c:v>20776.991485891991</c:v>
                </c:pt>
                <c:pt idx="31">
                  <c:v>21387.158572891385</c:v>
                </c:pt>
                <c:pt idx="32">
                  <c:v>21702.5207732858</c:v>
                </c:pt>
                <c:pt idx="33">
                  <c:v>22742.240303113624</c:v>
                </c:pt>
                <c:pt idx="34">
                  <c:v>23524.295016686894</c:v>
                </c:pt>
                <c:pt idx="35">
                  <c:v>24722.390805142597</c:v>
                </c:pt>
                <c:pt idx="36">
                  <c:v>25263.683546344055</c:v>
                </c:pt>
                <c:pt idx="37">
                  <c:v>26457.31843048392</c:v>
                </c:pt>
                <c:pt idx="38">
                  <c:v>27222.448555066749</c:v>
                </c:pt>
                <c:pt idx="39">
                  <c:v>28409.826266686894</c:v>
                </c:pt>
                <c:pt idx="40">
                  <c:v>29539.545201570087</c:v>
                </c:pt>
                <c:pt idx="41">
                  <c:v>30565.434826304612</c:v>
                </c:pt>
                <c:pt idx="42">
                  <c:v>31613.202352283071</c:v>
                </c:pt>
                <c:pt idx="43">
                  <c:v>33057.757878868324</c:v>
                </c:pt>
                <c:pt idx="44">
                  <c:v>34695.858384215717</c:v>
                </c:pt>
                <c:pt idx="45">
                  <c:v>35586.867841702064</c:v>
                </c:pt>
                <c:pt idx="46">
                  <c:v>36396.251924681434</c:v>
                </c:pt>
                <c:pt idx="47">
                  <c:v>37550.554289290048</c:v>
                </c:pt>
                <c:pt idx="48">
                  <c:v>38196.283013501212</c:v>
                </c:pt>
                <c:pt idx="49">
                  <c:v>39634.231369462985</c:v>
                </c:pt>
                <c:pt idx="50">
                  <c:v>40704.550240822209</c:v>
                </c:pt>
                <c:pt idx="51">
                  <c:v>41080.314562158674</c:v>
                </c:pt>
                <c:pt idx="52">
                  <c:v>42733.016061134709</c:v>
                </c:pt>
                <c:pt idx="53">
                  <c:v>43340.859090564321</c:v>
                </c:pt>
                <c:pt idx="54">
                  <c:v>44649.278898665048</c:v>
                </c:pt>
                <c:pt idx="55">
                  <c:v>45478.339236953885</c:v>
                </c:pt>
                <c:pt idx="56">
                  <c:v>47239.665342460561</c:v>
                </c:pt>
                <c:pt idx="57">
                  <c:v>48491.594167172327</c:v>
                </c:pt>
                <c:pt idx="58">
                  <c:v>50593.732734754245</c:v>
                </c:pt>
                <c:pt idx="59">
                  <c:v>52254.450792627424</c:v>
                </c:pt>
                <c:pt idx="60">
                  <c:v>53320.46416110437</c:v>
                </c:pt>
                <c:pt idx="61">
                  <c:v>54715.709600652306</c:v>
                </c:pt>
                <c:pt idx="62">
                  <c:v>56227.400902609224</c:v>
                </c:pt>
                <c:pt idx="63">
                  <c:v>57681.568473149273</c:v>
                </c:pt>
                <c:pt idx="64">
                  <c:v>58767.752010012133</c:v>
                </c:pt>
                <c:pt idx="65">
                  <c:v>60591.28636984223</c:v>
                </c:pt>
                <c:pt idx="66">
                  <c:v>64940.256788531551</c:v>
                </c:pt>
                <c:pt idx="67">
                  <c:v>67676.766222314938</c:v>
                </c:pt>
                <c:pt idx="68">
                  <c:v>69249.510277609224</c:v>
                </c:pt>
                <c:pt idx="69">
                  <c:v>79479.921875</c:v>
                </c:pt>
                <c:pt idx="70">
                  <c:v>95274.243543310076</c:v>
                </c:pt>
                <c:pt idx="71">
                  <c:v>109233.63651016384</c:v>
                </c:pt>
                <c:pt idx="72">
                  <c:v>123686.84656591323</c:v>
                </c:pt>
              </c:numCache>
            </c:numRef>
          </c:xVal>
          <c:yVal>
            <c:numRef>
              <c:f>SacDelta!$B$3:$B$88</c:f>
              <c:numCache>
                <c:formatCode>0.00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2.9900953075757575</c:v>
                </c:pt>
                <c:pt idx="3">
                  <c:v>2.9900953075757575</c:v>
                </c:pt>
                <c:pt idx="4">
                  <c:v>2.9900953075757575</c:v>
                </c:pt>
                <c:pt idx="5">
                  <c:v>2.9900953075757575</c:v>
                </c:pt>
                <c:pt idx="6">
                  <c:v>5.3938802493939404</c:v>
                </c:pt>
                <c:pt idx="7">
                  <c:v>5.3938802493939404</c:v>
                </c:pt>
                <c:pt idx="8">
                  <c:v>5.9405663352121207</c:v>
                </c:pt>
                <c:pt idx="9">
                  <c:v>9.9477929259696971</c:v>
                </c:pt>
                <c:pt idx="10">
                  <c:v>9.9477929259696971</c:v>
                </c:pt>
                <c:pt idx="11">
                  <c:v>11.026257564545455</c:v>
                </c:pt>
                <c:pt idx="12">
                  <c:v>11.026257564545455</c:v>
                </c:pt>
                <c:pt idx="13">
                  <c:v>12.732904234909091</c:v>
                </c:pt>
                <c:pt idx="14">
                  <c:v>14.969236488606063</c:v>
                </c:pt>
                <c:pt idx="15">
                  <c:v>18.197502830272725</c:v>
                </c:pt>
                <c:pt idx="16">
                  <c:v>18.197502830272725</c:v>
                </c:pt>
                <c:pt idx="17">
                  <c:v>18.915590164378791</c:v>
                </c:pt>
                <c:pt idx="18">
                  <c:v>19.992276107560606</c:v>
                </c:pt>
                <c:pt idx="19">
                  <c:v>21.392263304363638</c:v>
                </c:pt>
                <c:pt idx="20">
                  <c:v>22.980171092909089</c:v>
                </c:pt>
                <c:pt idx="21">
                  <c:v>32.369366129212118</c:v>
                </c:pt>
                <c:pt idx="22">
                  <c:v>42.462120964424244</c:v>
                </c:pt>
                <c:pt idx="23">
                  <c:v>42.462120964424244</c:v>
                </c:pt>
                <c:pt idx="24">
                  <c:v>42.462120964424244</c:v>
                </c:pt>
                <c:pt idx="25">
                  <c:v>42.462120964424244</c:v>
                </c:pt>
                <c:pt idx="26">
                  <c:v>42.462120964424244</c:v>
                </c:pt>
                <c:pt idx="27">
                  <c:v>60.041209721969693</c:v>
                </c:pt>
                <c:pt idx="28">
                  <c:v>85.944439896757586</c:v>
                </c:pt>
                <c:pt idx="29">
                  <c:v>85.944439896757586</c:v>
                </c:pt>
                <c:pt idx="30">
                  <c:v>94.486879676242424</c:v>
                </c:pt>
                <c:pt idx="31">
                  <c:v>102.67106999375757</c:v>
                </c:pt>
                <c:pt idx="32">
                  <c:v>102.67106999375757</c:v>
                </c:pt>
                <c:pt idx="33">
                  <c:v>124.22339623234004</c:v>
                </c:pt>
                <c:pt idx="34">
                  <c:v>143.77711569778594</c:v>
                </c:pt>
                <c:pt idx="35">
                  <c:v>148.61544276548341</c:v>
                </c:pt>
                <c:pt idx="36">
                  <c:v>174.62023002364006</c:v>
                </c:pt>
                <c:pt idx="37">
                  <c:v>177.95218805604358</c:v>
                </c:pt>
                <c:pt idx="38">
                  <c:v>197.63926105304114</c:v>
                </c:pt>
                <c:pt idx="39">
                  <c:v>219.02653687435418</c:v>
                </c:pt>
                <c:pt idx="40">
                  <c:v>286.3867804588586</c:v>
                </c:pt>
                <c:pt idx="41">
                  <c:v>347.93905664408237</c:v>
                </c:pt>
                <c:pt idx="42">
                  <c:v>384.02931240562555</c:v>
                </c:pt>
                <c:pt idx="43">
                  <c:v>427.09398521995661</c:v>
                </c:pt>
                <c:pt idx="44">
                  <c:v>520.69036933302687</c:v>
                </c:pt>
                <c:pt idx="45">
                  <c:v>588.95878226293655</c:v>
                </c:pt>
                <c:pt idx="46">
                  <c:v>653.35327270405628</c:v>
                </c:pt>
                <c:pt idx="47">
                  <c:v>684.91865182713059</c:v>
                </c:pt>
                <c:pt idx="48">
                  <c:v>686.39252847036585</c:v>
                </c:pt>
                <c:pt idx="49">
                  <c:v>686.39252847036585</c:v>
                </c:pt>
                <c:pt idx="50">
                  <c:v>686.39252847036585</c:v>
                </c:pt>
                <c:pt idx="51">
                  <c:v>686.39252847036585</c:v>
                </c:pt>
                <c:pt idx="52">
                  <c:v>973.07076200200697</c:v>
                </c:pt>
                <c:pt idx="53">
                  <c:v>973.07076200200697</c:v>
                </c:pt>
                <c:pt idx="54">
                  <c:v>973.74072980576886</c:v>
                </c:pt>
                <c:pt idx="55">
                  <c:v>974.41069760953064</c:v>
                </c:pt>
                <c:pt idx="56">
                  <c:v>1055.5826486781773</c:v>
                </c:pt>
                <c:pt idx="57">
                  <c:v>1056.2219277126644</c:v>
                </c:pt>
                <c:pt idx="58">
                  <c:v>1137.9755060291313</c:v>
                </c:pt>
                <c:pt idx="59">
                  <c:v>1138.3529302006248</c:v>
                </c:pt>
                <c:pt idx="60">
                  <c:v>1138.3529302006248</c:v>
                </c:pt>
                <c:pt idx="61">
                  <c:v>1189.2739774466615</c:v>
                </c:pt>
                <c:pt idx="62">
                  <c:v>1240.035294339074</c:v>
                </c:pt>
                <c:pt idx="63">
                  <c:v>1240.1950246926981</c:v>
                </c:pt>
                <c:pt idx="64">
                  <c:v>1241.1756330969174</c:v>
                </c:pt>
                <c:pt idx="65">
                  <c:v>1241.1756330969174</c:v>
                </c:pt>
                <c:pt idx="66">
                  <c:v>1365.4614352518913</c:v>
                </c:pt>
                <c:pt idx="67">
                  <c:v>1396.1633650268129</c:v>
                </c:pt>
                <c:pt idx="68">
                  <c:v>1426.3323326717655</c:v>
                </c:pt>
                <c:pt idx="69">
                  <c:v>1445.2752013168163</c:v>
                </c:pt>
                <c:pt idx="70">
                  <c:v>1728.5116162083714</c:v>
                </c:pt>
                <c:pt idx="71">
                  <c:v>1816.5528334267844</c:v>
                </c:pt>
                <c:pt idx="72">
                  <c:v>1942.7846336936072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CA9-487F-8609-5A6AC71620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044840"/>
        <c:axId val="570046800"/>
      </c:scatterChart>
      <c:valAx>
        <c:axId val="570044840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570046800"/>
        <c:crosses val="autoZero"/>
        <c:crossBetween val="midCat"/>
      </c:valAx>
      <c:valAx>
        <c:axId val="57004680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5700448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Cosumnes!$B$3:$B$37</c:f>
              <c:numCache>
                <c:formatCode>General</c:formatCode>
                <c:ptCount val="35"/>
                <c:pt idx="0">
                  <c:v>10</c:v>
                </c:pt>
                <c:pt idx="1">
                  <c:v>210</c:v>
                </c:pt>
                <c:pt idx="2">
                  <c:v>410</c:v>
                </c:pt>
                <c:pt idx="3">
                  <c:v>610</c:v>
                </c:pt>
                <c:pt idx="4">
                  <c:v>810</c:v>
                </c:pt>
                <c:pt idx="5">
                  <c:v>1010</c:v>
                </c:pt>
                <c:pt idx="6">
                  <c:v>1122</c:v>
                </c:pt>
                <c:pt idx="7">
                  <c:v>1210</c:v>
                </c:pt>
                <c:pt idx="8">
                  <c:v>1410</c:v>
                </c:pt>
                <c:pt idx="9">
                  <c:v>1610</c:v>
                </c:pt>
                <c:pt idx="10">
                  <c:v>1810</c:v>
                </c:pt>
                <c:pt idx="11">
                  <c:v>2010</c:v>
                </c:pt>
                <c:pt idx="12">
                  <c:v>2210</c:v>
                </c:pt>
                <c:pt idx="13">
                  <c:v>2410</c:v>
                </c:pt>
                <c:pt idx="14">
                  <c:v>2610</c:v>
                </c:pt>
                <c:pt idx="15">
                  <c:v>2810</c:v>
                </c:pt>
                <c:pt idx="16">
                  <c:v>3010</c:v>
                </c:pt>
                <c:pt idx="17">
                  <c:v>3210</c:v>
                </c:pt>
                <c:pt idx="18">
                  <c:v>3410</c:v>
                </c:pt>
                <c:pt idx="19">
                  <c:v>3610</c:v>
                </c:pt>
                <c:pt idx="20">
                  <c:v>3810</c:v>
                </c:pt>
                <c:pt idx="21">
                  <c:v>4010</c:v>
                </c:pt>
                <c:pt idx="22">
                  <c:v>4210</c:v>
                </c:pt>
                <c:pt idx="23">
                  <c:v>4410</c:v>
                </c:pt>
                <c:pt idx="24">
                  <c:v>4610</c:v>
                </c:pt>
                <c:pt idx="25">
                  <c:v>4810</c:v>
                </c:pt>
                <c:pt idx="26">
                  <c:v>5010</c:v>
                </c:pt>
                <c:pt idx="27">
                  <c:v>5210</c:v>
                </c:pt>
                <c:pt idx="28">
                  <c:v>5410</c:v>
                </c:pt>
                <c:pt idx="29">
                  <c:v>5610</c:v>
                </c:pt>
                <c:pt idx="30">
                  <c:v>5810</c:v>
                </c:pt>
                <c:pt idx="31">
                  <c:v>6010</c:v>
                </c:pt>
                <c:pt idx="32">
                  <c:v>6210</c:v>
                </c:pt>
                <c:pt idx="33">
                  <c:v>6410</c:v>
                </c:pt>
                <c:pt idx="34">
                  <c:v>6610</c:v>
                </c:pt>
              </c:numCache>
            </c:numRef>
          </c:xVal>
          <c:yVal>
            <c:numRef>
              <c:f>Cosumnes!$C$3:$C$37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106.1</c:v>
                </c:pt>
                <c:pt idx="7" formatCode="0.00">
                  <c:v>244.64153810835614</c:v>
                </c:pt>
                <c:pt idx="8" formatCode="0.00">
                  <c:v>607.14507346189157</c:v>
                </c:pt>
                <c:pt idx="9" formatCode="0.00">
                  <c:v>889.25648301193769</c:v>
                </c:pt>
                <c:pt idx="10" formatCode="0.00">
                  <c:v>1122.1593755739209</c:v>
                </c:pt>
                <c:pt idx="11" formatCode="0.00">
                  <c:v>1337.5625665748394</c:v>
                </c:pt>
                <c:pt idx="12" formatCode="0.00">
                  <c:v>1510.0516620752987</c:v>
                </c:pt>
                <c:pt idx="13" formatCode="0.00">
                  <c:v>1654.4349494949493</c:v>
                </c:pt>
                <c:pt idx="14" formatCode="0.00">
                  <c:v>1745.882584940312</c:v>
                </c:pt>
                <c:pt idx="15" formatCode="0.00">
                  <c:v>1835.3623599632692</c:v>
                </c:pt>
                <c:pt idx="16" formatCode="0.00">
                  <c:v>1923.0201423324152</c:v>
                </c:pt>
                <c:pt idx="17" formatCode="0.00">
                  <c:v>2007.7006749311295</c:v>
                </c:pt>
                <c:pt idx="18" formatCode="0.00">
                  <c:v>2086.4662167125807</c:v>
                </c:pt>
                <c:pt idx="19" formatCode="0.00">
                  <c:v>2159.0384618916432</c:v>
                </c:pt>
                <c:pt idx="20" formatCode="0.00">
                  <c:v>2227.4498484848482</c:v>
                </c:pt>
                <c:pt idx="21" formatCode="0.00">
                  <c:v>2288.9429155188245</c:v>
                </c:pt>
                <c:pt idx="22" formatCode="0.00">
                  <c:v>2348.7773278236918</c:v>
                </c:pt>
                <c:pt idx="23" formatCode="0.00">
                  <c:v>2415.3053351698809</c:v>
                </c:pt>
                <c:pt idx="24" formatCode="0.00">
                  <c:v>2484.0397015610652</c:v>
                </c:pt>
                <c:pt idx="25" formatCode="0.00">
                  <c:v>2549.3420202020197</c:v>
                </c:pt>
                <c:pt idx="26" formatCode="0.00">
                  <c:v>2611.1258356290173</c:v>
                </c:pt>
                <c:pt idx="27" formatCode="0.00">
                  <c:v>2667.0443158861344</c:v>
                </c:pt>
                <c:pt idx="28" formatCode="0.00">
                  <c:v>2719.7152754820936</c:v>
                </c:pt>
                <c:pt idx="29" formatCode="0.00">
                  <c:v>2775.7871533516991</c:v>
                </c:pt>
                <c:pt idx="30" formatCode="0.00">
                  <c:v>2837.1564141414137</c:v>
                </c:pt>
                <c:pt idx="31" formatCode="0.00">
                  <c:v>2903.6038659320475</c:v>
                </c:pt>
                <c:pt idx="32" formatCode="0.00">
                  <c:v>2978.046772268136</c:v>
                </c:pt>
                <c:pt idx="33" formatCode="0.00">
                  <c:v>3064.2480348943982</c:v>
                </c:pt>
                <c:pt idx="34" formatCode="0.00">
                  <c:v>3157.0760881542701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35D-47A6-8E69-9C98D1FB74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046016"/>
        <c:axId val="570040528"/>
      </c:scatterChart>
      <c:valAx>
        <c:axId val="570046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70040528"/>
        <c:crosses val="autoZero"/>
        <c:crossBetween val="midCat"/>
      </c:valAx>
      <c:valAx>
        <c:axId val="570040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700460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Calaveras!$B$3:$B$39</c:f>
              <c:numCache>
                <c:formatCode>General</c:formatCode>
                <c:ptCount val="37"/>
                <c:pt idx="0">
                  <c:v>10</c:v>
                </c:pt>
                <c:pt idx="1">
                  <c:v>110</c:v>
                </c:pt>
                <c:pt idx="2">
                  <c:v>210</c:v>
                </c:pt>
                <c:pt idx="3">
                  <c:v>290</c:v>
                </c:pt>
                <c:pt idx="4">
                  <c:v>310</c:v>
                </c:pt>
                <c:pt idx="5">
                  <c:v>410</c:v>
                </c:pt>
                <c:pt idx="6">
                  <c:v>510</c:v>
                </c:pt>
                <c:pt idx="7">
                  <c:v>610</c:v>
                </c:pt>
                <c:pt idx="8">
                  <c:v>710</c:v>
                </c:pt>
                <c:pt idx="9">
                  <c:v>810</c:v>
                </c:pt>
                <c:pt idx="10">
                  <c:v>910</c:v>
                </c:pt>
                <c:pt idx="11">
                  <c:v>1010</c:v>
                </c:pt>
                <c:pt idx="12">
                  <c:v>1110</c:v>
                </c:pt>
                <c:pt idx="13">
                  <c:v>1210</c:v>
                </c:pt>
                <c:pt idx="14">
                  <c:v>1310</c:v>
                </c:pt>
                <c:pt idx="15">
                  <c:v>1410</c:v>
                </c:pt>
                <c:pt idx="16">
                  <c:v>1510</c:v>
                </c:pt>
                <c:pt idx="17">
                  <c:v>1610</c:v>
                </c:pt>
                <c:pt idx="18">
                  <c:v>1710</c:v>
                </c:pt>
                <c:pt idx="19">
                  <c:v>1810</c:v>
                </c:pt>
                <c:pt idx="20">
                  <c:v>1910</c:v>
                </c:pt>
                <c:pt idx="21">
                  <c:v>2010</c:v>
                </c:pt>
                <c:pt idx="22">
                  <c:v>2110</c:v>
                </c:pt>
                <c:pt idx="23">
                  <c:v>2210</c:v>
                </c:pt>
                <c:pt idx="24">
                  <c:v>2310</c:v>
                </c:pt>
                <c:pt idx="25">
                  <c:v>2410</c:v>
                </c:pt>
                <c:pt idx="26">
                  <c:v>2510</c:v>
                </c:pt>
                <c:pt idx="27">
                  <c:v>2610</c:v>
                </c:pt>
                <c:pt idx="28">
                  <c:v>2710</c:v>
                </c:pt>
                <c:pt idx="29">
                  <c:v>2810</c:v>
                </c:pt>
                <c:pt idx="30">
                  <c:v>2910</c:v>
                </c:pt>
                <c:pt idx="31">
                  <c:v>3010</c:v>
                </c:pt>
                <c:pt idx="32">
                  <c:v>3110</c:v>
                </c:pt>
                <c:pt idx="33">
                  <c:v>3210</c:v>
                </c:pt>
                <c:pt idx="34">
                  <c:v>3310</c:v>
                </c:pt>
                <c:pt idx="35">
                  <c:v>3410</c:v>
                </c:pt>
                <c:pt idx="36">
                  <c:v>3510</c:v>
                </c:pt>
              </c:numCache>
            </c:numRef>
          </c:xVal>
          <c:yVal>
            <c:numRef>
              <c:f>Calaveras!$D$3:$D$39</c:f>
              <c:numCache>
                <c:formatCode>General</c:formatCode>
                <c:ptCount val="37"/>
                <c:pt idx="0">
                  <c:v>105.84067952249771</c:v>
                </c:pt>
                <c:pt idx="1">
                  <c:v>155.46526629935721</c:v>
                </c:pt>
                <c:pt idx="2">
                  <c:v>193.75557851239668</c:v>
                </c:pt>
                <c:pt idx="3" formatCode="0.00">
                  <c:v>219.82766299357209</c:v>
                </c:pt>
                <c:pt idx="4">
                  <c:v>226.34568411386593</c:v>
                </c:pt>
                <c:pt idx="5">
                  <c:v>243.17539026629936</c:v>
                </c:pt>
                <c:pt idx="6">
                  <c:v>254.58477961432507</c:v>
                </c:pt>
                <c:pt idx="7">
                  <c:v>263.98764921946741</c:v>
                </c:pt>
                <c:pt idx="8">
                  <c:v>272.92667584940313</c:v>
                </c:pt>
                <c:pt idx="9">
                  <c:v>280.14387052341596</c:v>
                </c:pt>
                <c:pt idx="10">
                  <c:v>286.42210743801655</c:v>
                </c:pt>
                <c:pt idx="11">
                  <c:v>292.80773645546373</c:v>
                </c:pt>
                <c:pt idx="12">
                  <c:v>299.07268135904502</c:v>
                </c:pt>
                <c:pt idx="13">
                  <c:v>306.08487144168964</c:v>
                </c:pt>
                <c:pt idx="14">
                  <c:v>311.06540404040402</c:v>
                </c:pt>
                <c:pt idx="15">
                  <c:v>315.91836547291092</c:v>
                </c:pt>
                <c:pt idx="16">
                  <c:v>320.16535812672174</c:v>
                </c:pt>
                <c:pt idx="17">
                  <c:v>324.33376951331496</c:v>
                </c:pt>
                <c:pt idx="18">
                  <c:v>328.62621671258034</c:v>
                </c:pt>
                <c:pt idx="19">
                  <c:v>332.85909090909092</c:v>
                </c:pt>
                <c:pt idx="20">
                  <c:v>336.59430670339759</c:v>
                </c:pt>
                <c:pt idx="21">
                  <c:v>340.32295684113865</c:v>
                </c:pt>
                <c:pt idx="22">
                  <c:v>344.15355831037647</c:v>
                </c:pt>
                <c:pt idx="23">
                  <c:v>347.60610651974287</c:v>
                </c:pt>
                <c:pt idx="24">
                  <c:v>351.04644168962352</c:v>
                </c:pt>
                <c:pt idx="25">
                  <c:v>355.12359963269051</c:v>
                </c:pt>
                <c:pt idx="26">
                  <c:v>358.73668503213958</c:v>
                </c:pt>
                <c:pt idx="27">
                  <c:v>362.15452249770431</c:v>
                </c:pt>
                <c:pt idx="28">
                  <c:v>365.44628099173553</c:v>
                </c:pt>
                <c:pt idx="29">
                  <c:v>369.01815886134068</c:v>
                </c:pt>
                <c:pt idx="30">
                  <c:v>374.92130394857668</c:v>
                </c:pt>
                <c:pt idx="31">
                  <c:v>379.57300275482095</c:v>
                </c:pt>
                <c:pt idx="32">
                  <c:v>383.96460055096418</c:v>
                </c:pt>
                <c:pt idx="33">
                  <c:v>389.11556473829199</c:v>
                </c:pt>
                <c:pt idx="34">
                  <c:v>392.99269972451793</c:v>
                </c:pt>
                <c:pt idx="35">
                  <c:v>397.3970385674931</c:v>
                </c:pt>
                <c:pt idx="36">
                  <c:v>398.45819559228653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986-4854-81A9-5C7EE1E5FC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042096"/>
        <c:axId val="570042488"/>
      </c:scatterChart>
      <c:valAx>
        <c:axId val="570042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70042488"/>
        <c:crosses val="autoZero"/>
        <c:crossBetween val="midCat"/>
      </c:valAx>
      <c:valAx>
        <c:axId val="570042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700420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'San Joaquin'!$B$3:$B$34</c:f>
              <c:numCache>
                <c:formatCode>General</c:formatCode>
                <c:ptCount val="32"/>
                <c:pt idx="0">
                  <c:v>20</c:v>
                </c:pt>
                <c:pt idx="1">
                  <c:v>770</c:v>
                </c:pt>
                <c:pt idx="2">
                  <c:v>1520</c:v>
                </c:pt>
                <c:pt idx="3">
                  <c:v>2214</c:v>
                </c:pt>
                <c:pt idx="4">
                  <c:v>2270</c:v>
                </c:pt>
                <c:pt idx="5">
                  <c:v>3020</c:v>
                </c:pt>
                <c:pt idx="6">
                  <c:v>3770</c:v>
                </c:pt>
                <c:pt idx="7">
                  <c:v>4520</c:v>
                </c:pt>
                <c:pt idx="8">
                  <c:v>5270</c:v>
                </c:pt>
                <c:pt idx="9">
                  <c:v>6020</c:v>
                </c:pt>
                <c:pt idx="10">
                  <c:v>6770</c:v>
                </c:pt>
                <c:pt idx="11">
                  <c:v>7520</c:v>
                </c:pt>
                <c:pt idx="12">
                  <c:v>8270</c:v>
                </c:pt>
                <c:pt idx="13">
                  <c:v>9020</c:v>
                </c:pt>
                <c:pt idx="14">
                  <c:v>9770</c:v>
                </c:pt>
                <c:pt idx="15">
                  <c:v>10520</c:v>
                </c:pt>
                <c:pt idx="16">
                  <c:v>11270</c:v>
                </c:pt>
                <c:pt idx="17">
                  <c:v>12020</c:v>
                </c:pt>
                <c:pt idx="18">
                  <c:v>12770</c:v>
                </c:pt>
                <c:pt idx="19">
                  <c:v>13520</c:v>
                </c:pt>
                <c:pt idx="20">
                  <c:v>14270</c:v>
                </c:pt>
                <c:pt idx="21">
                  <c:v>15020</c:v>
                </c:pt>
                <c:pt idx="22">
                  <c:v>15770</c:v>
                </c:pt>
                <c:pt idx="23">
                  <c:v>16520</c:v>
                </c:pt>
                <c:pt idx="24">
                  <c:v>17270</c:v>
                </c:pt>
                <c:pt idx="25">
                  <c:v>18020</c:v>
                </c:pt>
                <c:pt idx="26">
                  <c:v>18770</c:v>
                </c:pt>
                <c:pt idx="27">
                  <c:v>19520</c:v>
                </c:pt>
                <c:pt idx="28">
                  <c:v>20270</c:v>
                </c:pt>
                <c:pt idx="29">
                  <c:v>21020</c:v>
                </c:pt>
                <c:pt idx="30">
                  <c:v>21770</c:v>
                </c:pt>
                <c:pt idx="31">
                  <c:v>22520</c:v>
                </c:pt>
              </c:numCache>
            </c:numRef>
          </c:xVal>
          <c:yVal>
            <c:numRef>
              <c:f>'San Joaquin'!$D$3:$D$34</c:f>
              <c:numCache>
                <c:formatCode>General</c:formatCode>
                <c:ptCount val="32"/>
                <c:pt idx="1">
                  <c:v>878.92199265381089</c:v>
                </c:pt>
                <c:pt idx="2">
                  <c:v>1103.5532828282828</c:v>
                </c:pt>
                <c:pt idx="3" formatCode="0.00">
                  <c:v>1428.4207582491583</c:v>
                </c:pt>
                <c:pt idx="4">
                  <c:v>1454.6348484848486</c:v>
                </c:pt>
                <c:pt idx="5">
                  <c:v>2170.6389577594123</c:v>
                </c:pt>
                <c:pt idx="6">
                  <c:v>2411.1000688705235</c:v>
                </c:pt>
                <c:pt idx="7">
                  <c:v>2715.1421258034893</c:v>
                </c:pt>
                <c:pt idx="8">
                  <c:v>2947.8711662075298</c:v>
                </c:pt>
                <c:pt idx="9">
                  <c:v>3223.2355371900826</c:v>
                </c:pt>
                <c:pt idx="10">
                  <c:v>3515.7408631772269</c:v>
                </c:pt>
                <c:pt idx="11">
                  <c:v>3942.6664370982553</c:v>
                </c:pt>
                <c:pt idx="12">
                  <c:v>4495.7245867768597</c:v>
                </c:pt>
                <c:pt idx="13">
                  <c:v>5041.4855831037648</c:v>
                </c:pt>
                <c:pt idx="14">
                  <c:v>5671.2975206611573</c:v>
                </c:pt>
                <c:pt idx="15">
                  <c:v>6192.0526629935721</c:v>
                </c:pt>
                <c:pt idx="16">
                  <c:v>6938.401331496786</c:v>
                </c:pt>
                <c:pt idx="17">
                  <c:v>7858.0921487603309</c:v>
                </c:pt>
                <c:pt idx="18">
                  <c:v>8394.6227961432505</c:v>
                </c:pt>
                <c:pt idx="19">
                  <c:v>8974.4660468319562</c:v>
                </c:pt>
                <c:pt idx="20">
                  <c:v>9568.1169191919198</c:v>
                </c:pt>
                <c:pt idx="21">
                  <c:v>10037.887235996326</c:v>
                </c:pt>
                <c:pt idx="22">
                  <c:v>10620.138016528927</c:v>
                </c:pt>
                <c:pt idx="23">
                  <c:v>11130.884228650139</c:v>
                </c:pt>
                <c:pt idx="24">
                  <c:v>11515.560192837465</c:v>
                </c:pt>
                <c:pt idx="25">
                  <c:v>11878.190955004591</c:v>
                </c:pt>
                <c:pt idx="26">
                  <c:v>12195.65886134068</c:v>
                </c:pt>
                <c:pt idx="27">
                  <c:v>12527.937167125803</c:v>
                </c:pt>
                <c:pt idx="28">
                  <c:v>12858.878076216713</c:v>
                </c:pt>
                <c:pt idx="29">
                  <c:v>13238.718273645547</c:v>
                </c:pt>
                <c:pt idx="30">
                  <c:v>13476.056634527089</c:v>
                </c:pt>
                <c:pt idx="31">
                  <c:v>13762.62943067034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D6D-4727-AB96-E82B5F33EC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047584"/>
        <c:axId val="570042880"/>
      </c:scatterChart>
      <c:valAx>
        <c:axId val="570047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70042880"/>
        <c:crosses val="autoZero"/>
        <c:crossBetween val="midCat"/>
      </c:valAx>
      <c:valAx>
        <c:axId val="570042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700475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Cottonwood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4497462817147858"/>
          <c:y val="4.5132193841623452E-2"/>
          <c:w val="0.81019203849518806"/>
          <c:h val="0.85025909656029852"/>
        </c:manualLayout>
      </c:layout>
      <c:scatterChart>
        <c:scatterStyle val="lineMarker"/>
        <c:varyColors val="0"/>
        <c:ser>
          <c:idx val="0"/>
          <c:order val="0"/>
          <c:tx>
            <c:v>Floodplain Area</c:v>
          </c:tx>
          <c:marker>
            <c:symbol val="none"/>
          </c:marker>
          <c:xVal>
            <c:numRef>
              <c:f>Cottonwood!$B$3:$B$34</c:f>
              <c:numCache>
                <c:formatCode>General</c:formatCode>
                <c:ptCount val="32"/>
                <c:pt idx="0">
                  <c:v>40</c:v>
                </c:pt>
                <c:pt idx="1">
                  <c:v>400</c:v>
                </c:pt>
                <c:pt idx="2">
                  <c:v>760</c:v>
                </c:pt>
                <c:pt idx="3">
                  <c:v>1120</c:v>
                </c:pt>
                <c:pt idx="4">
                  <c:v>1480</c:v>
                </c:pt>
                <c:pt idx="5">
                  <c:v>1840</c:v>
                </c:pt>
                <c:pt idx="6">
                  <c:v>1870</c:v>
                </c:pt>
                <c:pt idx="7">
                  <c:v>2200</c:v>
                </c:pt>
                <c:pt idx="8">
                  <c:v>2560</c:v>
                </c:pt>
                <c:pt idx="9">
                  <c:v>2920</c:v>
                </c:pt>
                <c:pt idx="10">
                  <c:v>3280</c:v>
                </c:pt>
                <c:pt idx="11">
                  <c:v>3640</c:v>
                </c:pt>
                <c:pt idx="12">
                  <c:v>4000</c:v>
                </c:pt>
                <c:pt idx="13">
                  <c:v>4360</c:v>
                </c:pt>
                <c:pt idx="14">
                  <c:v>4720</c:v>
                </c:pt>
                <c:pt idx="15">
                  <c:v>5080</c:v>
                </c:pt>
                <c:pt idx="16">
                  <c:v>5440</c:v>
                </c:pt>
                <c:pt idx="17">
                  <c:v>5800</c:v>
                </c:pt>
                <c:pt idx="18">
                  <c:v>6160</c:v>
                </c:pt>
                <c:pt idx="19">
                  <c:v>6520</c:v>
                </c:pt>
                <c:pt idx="20">
                  <c:v>6880</c:v>
                </c:pt>
                <c:pt idx="21">
                  <c:v>7240</c:v>
                </c:pt>
                <c:pt idx="22">
                  <c:v>7600</c:v>
                </c:pt>
                <c:pt idx="23">
                  <c:v>7960</c:v>
                </c:pt>
                <c:pt idx="24">
                  <c:v>8320</c:v>
                </c:pt>
                <c:pt idx="25">
                  <c:v>8680</c:v>
                </c:pt>
                <c:pt idx="26">
                  <c:v>9040</c:v>
                </c:pt>
                <c:pt idx="27">
                  <c:v>9400</c:v>
                </c:pt>
                <c:pt idx="28">
                  <c:v>9760</c:v>
                </c:pt>
                <c:pt idx="29">
                  <c:v>10120</c:v>
                </c:pt>
                <c:pt idx="30">
                  <c:v>10480</c:v>
                </c:pt>
                <c:pt idx="31">
                  <c:v>10840</c:v>
                </c:pt>
              </c:numCache>
            </c:numRef>
          </c:xVal>
          <c:yVal>
            <c:numRef>
              <c:f>Cottonwood!$C$3:$C$34</c:f>
              <c:numCache>
                <c:formatCode>0.00</c:formatCode>
                <c:ptCount val="32"/>
                <c:pt idx="0">
                  <c:v>0</c:v>
                </c:pt>
                <c:pt idx="1">
                  <c:v>7.8147153351698861</c:v>
                </c:pt>
                <c:pt idx="2">
                  <c:v>13.463705234159782</c:v>
                </c:pt>
                <c:pt idx="3">
                  <c:v>21.574081726354457</c:v>
                </c:pt>
                <c:pt idx="4">
                  <c:v>28.45176767676768</c:v>
                </c:pt>
                <c:pt idx="5">
                  <c:v>35.037006427915522</c:v>
                </c:pt>
                <c:pt idx="6">
                  <c:v>35.675120523415977</c:v>
                </c:pt>
                <c:pt idx="7">
                  <c:v>42.694375573921029</c:v>
                </c:pt>
                <c:pt idx="8">
                  <c:v>53.050459136822774</c:v>
                </c:pt>
                <c:pt idx="9">
                  <c:v>65.924540863177242</c:v>
                </c:pt>
                <c:pt idx="10">
                  <c:v>81.212741046831979</c:v>
                </c:pt>
                <c:pt idx="11">
                  <c:v>94.118824609733707</c:v>
                </c:pt>
                <c:pt idx="12">
                  <c:v>105.71342975206613</c:v>
                </c:pt>
                <c:pt idx="13">
                  <c:v>115.18562901744721</c:v>
                </c:pt>
                <c:pt idx="14">
                  <c:v>124.46978879706154</c:v>
                </c:pt>
                <c:pt idx="15">
                  <c:v>141.70831037649219</c:v>
                </c:pt>
                <c:pt idx="16">
                  <c:v>151.43604224058771</c:v>
                </c:pt>
                <c:pt idx="17">
                  <c:v>159.27029384756659</c:v>
                </c:pt>
                <c:pt idx="18">
                  <c:v>167.11600091827364</c:v>
                </c:pt>
                <c:pt idx="19">
                  <c:v>175.96955922865016</c:v>
                </c:pt>
                <c:pt idx="20">
                  <c:v>185.78666207529844</c:v>
                </c:pt>
                <c:pt idx="21">
                  <c:v>192.71297061524336</c:v>
                </c:pt>
                <c:pt idx="22">
                  <c:v>199.8878787878788</c:v>
                </c:pt>
                <c:pt idx="23">
                  <c:v>207.15121671258038</c:v>
                </c:pt>
                <c:pt idx="24">
                  <c:v>214.50218089990818</c:v>
                </c:pt>
                <c:pt idx="25">
                  <c:v>220.50546372819099</c:v>
                </c:pt>
                <c:pt idx="26">
                  <c:v>225.44455922865012</c:v>
                </c:pt>
                <c:pt idx="27">
                  <c:v>230.42174012855833</c:v>
                </c:pt>
                <c:pt idx="28">
                  <c:v>234.63482552800735</c:v>
                </c:pt>
                <c:pt idx="29">
                  <c:v>239.27346189164371</c:v>
                </c:pt>
                <c:pt idx="30">
                  <c:v>244.41618457300274</c:v>
                </c:pt>
                <c:pt idx="31">
                  <c:v>248.75844811753905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80E-4D61-94DF-6CC6E99DF9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2118560"/>
        <c:axId val="466626504"/>
      </c:scatterChart>
      <c:valAx>
        <c:axId val="562118560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Flow (cfs)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crossAx val="466626504"/>
        <c:crosses val="autoZero"/>
        <c:crossBetween val="midCat"/>
      </c:valAx>
      <c:valAx>
        <c:axId val="466626504"/>
        <c:scaling>
          <c:orientation val="minMax"/>
          <c:min val="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Area (acres)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crossAx val="5621185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Merced River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4497462817147858"/>
          <c:y val="4.5132193841623452E-2"/>
          <c:w val="0.81019203849518806"/>
          <c:h val="0.85025909656029852"/>
        </c:manualLayout>
      </c:layout>
      <c:scatterChart>
        <c:scatterStyle val="lineMarker"/>
        <c:varyColors val="0"/>
        <c:ser>
          <c:idx val="0"/>
          <c:order val="0"/>
          <c:tx>
            <c:v>Total Wetted Area</c:v>
          </c:tx>
          <c:marker>
            <c:symbol val="none"/>
          </c:marker>
          <c:xVal>
            <c:numRef>
              <c:f>Merced!$B$3:$B$25</c:f>
              <c:numCache>
                <c:formatCode>General</c:formatCode>
                <c:ptCount val="23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876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3500</c:v>
                </c:pt>
                <c:pt idx="12">
                  <c:v>4000</c:v>
                </c:pt>
                <c:pt idx="13">
                  <c:v>4500</c:v>
                </c:pt>
                <c:pt idx="14">
                  <c:v>5000</c:v>
                </c:pt>
                <c:pt idx="15">
                  <c:v>5500</c:v>
                </c:pt>
                <c:pt idx="16">
                  <c:v>6000</c:v>
                </c:pt>
                <c:pt idx="17">
                  <c:v>6500</c:v>
                </c:pt>
                <c:pt idx="18">
                  <c:v>7000</c:v>
                </c:pt>
                <c:pt idx="19">
                  <c:v>7500</c:v>
                </c:pt>
                <c:pt idx="20">
                  <c:v>8000</c:v>
                </c:pt>
                <c:pt idx="21">
                  <c:v>8500</c:v>
                </c:pt>
                <c:pt idx="22">
                  <c:v>9000</c:v>
                </c:pt>
              </c:numCache>
            </c:numRef>
          </c:xVal>
          <c:yVal>
            <c:numRef>
              <c:f>Merced!$D$3:$D$25</c:f>
              <c:numCache>
                <c:formatCode>General</c:formatCode>
                <c:ptCount val="23"/>
                <c:pt idx="0">
                  <c:v>254.06526629935721</c:v>
                </c:pt>
                <c:pt idx="1">
                  <c:v>322.90484389348023</c:v>
                </c:pt>
                <c:pt idx="2">
                  <c:v>349.56515151515151</c:v>
                </c:pt>
                <c:pt idx="3" formatCode="0.00">
                  <c:v>360.51201763085396</c:v>
                </c:pt>
                <c:pt idx="4">
                  <c:v>371.28512396694214</c:v>
                </c:pt>
                <c:pt idx="5">
                  <c:v>392.57155647382922</c:v>
                </c:pt>
                <c:pt idx="6">
                  <c:v>415.26345270890727</c:v>
                </c:pt>
                <c:pt idx="7">
                  <c:v>440.81464646464644</c:v>
                </c:pt>
                <c:pt idx="8">
                  <c:v>466.70771349862258</c:v>
                </c:pt>
                <c:pt idx="9">
                  <c:v>529.05133149678602</c:v>
                </c:pt>
                <c:pt idx="10">
                  <c:v>594.74035812672173</c:v>
                </c:pt>
                <c:pt idx="11">
                  <c:v>662.62339302112025</c:v>
                </c:pt>
                <c:pt idx="12">
                  <c:v>722.42782369146005</c:v>
                </c:pt>
                <c:pt idx="13">
                  <c:v>803.05691000918273</c:v>
                </c:pt>
                <c:pt idx="14">
                  <c:v>874.77463269054181</c:v>
                </c:pt>
                <c:pt idx="15">
                  <c:v>981.69210284664825</c:v>
                </c:pt>
                <c:pt idx="16">
                  <c:v>1162.3031450872361</c:v>
                </c:pt>
                <c:pt idx="17">
                  <c:v>1335.4213498622589</c:v>
                </c:pt>
                <c:pt idx="18">
                  <c:v>1499.6232552800734</c:v>
                </c:pt>
                <c:pt idx="19">
                  <c:v>1883.6233241505968</c:v>
                </c:pt>
                <c:pt idx="20">
                  <c:v>2237.6471303948579</c:v>
                </c:pt>
                <c:pt idx="21">
                  <c:v>2580.457277318641</c:v>
                </c:pt>
                <c:pt idx="22">
                  <c:v>2874.9623507805327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B3A-4C9B-8DE3-41A3B6A9DA81}"/>
            </c:ext>
          </c:extLst>
        </c:ser>
        <c:ser>
          <c:idx val="1"/>
          <c:order val="1"/>
          <c:tx>
            <c:v>Floodplain Area</c:v>
          </c:tx>
          <c:marker>
            <c:symbol val="none"/>
          </c:marker>
          <c:xVal>
            <c:numRef>
              <c:f>Merced!$B$3:$B$25</c:f>
              <c:numCache>
                <c:formatCode>General</c:formatCode>
                <c:ptCount val="23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876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3500</c:v>
                </c:pt>
                <c:pt idx="12">
                  <c:v>4000</c:v>
                </c:pt>
                <c:pt idx="13">
                  <c:v>4500</c:v>
                </c:pt>
                <c:pt idx="14">
                  <c:v>5000</c:v>
                </c:pt>
                <c:pt idx="15">
                  <c:v>5500</c:v>
                </c:pt>
                <c:pt idx="16">
                  <c:v>6000</c:v>
                </c:pt>
                <c:pt idx="17">
                  <c:v>6500</c:v>
                </c:pt>
                <c:pt idx="18">
                  <c:v>7000</c:v>
                </c:pt>
                <c:pt idx="19">
                  <c:v>7500</c:v>
                </c:pt>
                <c:pt idx="20">
                  <c:v>8000</c:v>
                </c:pt>
                <c:pt idx="21">
                  <c:v>8500</c:v>
                </c:pt>
                <c:pt idx="22">
                  <c:v>9000</c:v>
                </c:pt>
              </c:numCache>
            </c:numRef>
          </c:xVal>
          <c:yVal>
            <c:numRef>
              <c:f>Merced!$C$3:$C$25</c:f>
              <c:numCache>
                <c:formatCode>0.00</c:formatCode>
                <c:ptCount val="23"/>
                <c:pt idx="0">
                  <c:v>0</c:v>
                </c:pt>
                <c:pt idx="1">
                  <c:v>5.5948438934802311</c:v>
                </c:pt>
                <c:pt idx="2">
                  <c:v>32.25515151515151</c:v>
                </c:pt>
                <c:pt idx="3">
                  <c:v>43.202017630853959</c:v>
                </c:pt>
                <c:pt idx="4">
                  <c:v>53.975123966942135</c:v>
                </c:pt>
                <c:pt idx="5">
                  <c:v>75.261556473829216</c:v>
                </c:pt>
                <c:pt idx="6">
                  <c:v>97.953452708907264</c:v>
                </c:pt>
                <c:pt idx="7">
                  <c:v>123.50464646464644</c:v>
                </c:pt>
                <c:pt idx="8">
                  <c:v>149.39771349862258</c:v>
                </c:pt>
                <c:pt idx="9">
                  <c:v>211.74133149678602</c:v>
                </c:pt>
                <c:pt idx="10">
                  <c:v>277.43035812672173</c:v>
                </c:pt>
                <c:pt idx="11">
                  <c:v>345.31339302112025</c:v>
                </c:pt>
                <c:pt idx="12">
                  <c:v>405.11782369146005</c:v>
                </c:pt>
                <c:pt idx="13">
                  <c:v>485.74691000918273</c:v>
                </c:pt>
                <c:pt idx="14">
                  <c:v>557.46463269054175</c:v>
                </c:pt>
                <c:pt idx="15">
                  <c:v>664.38210284664819</c:v>
                </c:pt>
                <c:pt idx="16">
                  <c:v>844.99314508723614</c:v>
                </c:pt>
                <c:pt idx="17">
                  <c:v>1018.111349862259</c:v>
                </c:pt>
                <c:pt idx="18">
                  <c:v>1182.3132552800735</c:v>
                </c:pt>
                <c:pt idx="19">
                  <c:v>1566.3133241505968</c:v>
                </c:pt>
                <c:pt idx="20">
                  <c:v>1920.3371303948579</c:v>
                </c:pt>
                <c:pt idx="21">
                  <c:v>2263.147277318641</c:v>
                </c:pt>
                <c:pt idx="22">
                  <c:v>2557.6523507805327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B3A-4C9B-8DE3-41A3B6A9DA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043664"/>
        <c:axId val="570044056"/>
      </c:scatterChart>
      <c:valAx>
        <c:axId val="570043664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Flow (cfs)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crossAx val="570044056"/>
        <c:crosses val="autoZero"/>
        <c:crossBetween val="midCat"/>
      </c:valAx>
      <c:valAx>
        <c:axId val="570044056"/>
        <c:scaling>
          <c:orientation val="minMax"/>
          <c:max val="3000"/>
          <c:min val="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Area (acres)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crossAx val="57004366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1385417066769088"/>
          <c:y val="0.74375952479624252"/>
          <c:w val="0.22751304867379382"/>
          <c:h val="0.1015181102362204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Original</c:v>
          </c:tx>
          <c:marker>
            <c:symbol val="none"/>
          </c:marker>
          <c:xVal>
            <c:numRef>
              <c:f>Elder!$B$3:$B$33</c:f>
              <c:numCache>
                <c:formatCode>General</c:formatCode>
                <c:ptCount val="31"/>
                <c:pt idx="0">
                  <c:v>10</c:v>
                </c:pt>
                <c:pt idx="1">
                  <c:v>50</c:v>
                </c:pt>
                <c:pt idx="2">
                  <c:v>90</c:v>
                </c:pt>
                <c:pt idx="3">
                  <c:v>130</c:v>
                </c:pt>
                <c:pt idx="4">
                  <c:v>170</c:v>
                </c:pt>
                <c:pt idx="5">
                  <c:v>196</c:v>
                </c:pt>
                <c:pt idx="6">
                  <c:v>210</c:v>
                </c:pt>
                <c:pt idx="7">
                  <c:v>250</c:v>
                </c:pt>
                <c:pt idx="8">
                  <c:v>290</c:v>
                </c:pt>
                <c:pt idx="9">
                  <c:v>330</c:v>
                </c:pt>
                <c:pt idx="10">
                  <c:v>370</c:v>
                </c:pt>
                <c:pt idx="11">
                  <c:v>410</c:v>
                </c:pt>
                <c:pt idx="12">
                  <c:v>450</c:v>
                </c:pt>
                <c:pt idx="13">
                  <c:v>490</c:v>
                </c:pt>
                <c:pt idx="14">
                  <c:v>530</c:v>
                </c:pt>
                <c:pt idx="15">
                  <c:v>570</c:v>
                </c:pt>
                <c:pt idx="16">
                  <c:v>610</c:v>
                </c:pt>
                <c:pt idx="17">
                  <c:v>650</c:v>
                </c:pt>
                <c:pt idx="18">
                  <c:v>690</c:v>
                </c:pt>
                <c:pt idx="19">
                  <c:v>730</c:v>
                </c:pt>
                <c:pt idx="20">
                  <c:v>770</c:v>
                </c:pt>
                <c:pt idx="21">
                  <c:v>810</c:v>
                </c:pt>
                <c:pt idx="22">
                  <c:v>850</c:v>
                </c:pt>
                <c:pt idx="23">
                  <c:v>890</c:v>
                </c:pt>
                <c:pt idx="24">
                  <c:v>930</c:v>
                </c:pt>
                <c:pt idx="25">
                  <c:v>970</c:v>
                </c:pt>
                <c:pt idx="26">
                  <c:v>1010</c:v>
                </c:pt>
                <c:pt idx="27">
                  <c:v>1050</c:v>
                </c:pt>
                <c:pt idx="28">
                  <c:v>1090</c:v>
                </c:pt>
                <c:pt idx="29">
                  <c:v>1130</c:v>
                </c:pt>
                <c:pt idx="30">
                  <c:v>1170</c:v>
                </c:pt>
              </c:numCache>
            </c:numRef>
          </c:xVal>
          <c:yVal>
            <c:numRef>
              <c:f>Elder!$D$3:$D$33</c:f>
              <c:numCache>
                <c:formatCode>General</c:formatCode>
                <c:ptCount val="31"/>
                <c:pt idx="0">
                  <c:v>2.3431588613406795</c:v>
                </c:pt>
                <c:pt idx="1">
                  <c:v>7.0196510560146921</c:v>
                </c:pt>
                <c:pt idx="2">
                  <c:v>16.143021120293849</c:v>
                </c:pt>
                <c:pt idx="3">
                  <c:v>28.190518824609732</c:v>
                </c:pt>
                <c:pt idx="4">
                  <c:v>34.879866850321399</c:v>
                </c:pt>
                <c:pt idx="5" formatCode="0.00">
                  <c:v>36.925979109274564</c:v>
                </c:pt>
                <c:pt idx="6">
                  <c:v>38.0277318640955</c:v>
                </c:pt>
                <c:pt idx="7">
                  <c:v>40.541023875114782</c:v>
                </c:pt>
                <c:pt idx="8">
                  <c:v>42.903673094582189</c:v>
                </c:pt>
                <c:pt idx="9">
                  <c:v>44.913498622589529</c:v>
                </c:pt>
                <c:pt idx="10">
                  <c:v>46.70562442607897</c:v>
                </c:pt>
                <c:pt idx="11">
                  <c:v>48.048163452708906</c:v>
                </c:pt>
                <c:pt idx="12">
                  <c:v>49.289921946740129</c:v>
                </c:pt>
                <c:pt idx="13">
                  <c:v>50.49623507805326</c:v>
                </c:pt>
                <c:pt idx="14">
                  <c:v>51.50867768595041</c:v>
                </c:pt>
                <c:pt idx="15">
                  <c:v>52.481427915518822</c:v>
                </c:pt>
                <c:pt idx="16">
                  <c:v>53.452112029384757</c:v>
                </c:pt>
                <c:pt idx="17">
                  <c:v>54.332644628099175</c:v>
                </c:pt>
                <c:pt idx="18">
                  <c:v>55.201515151515153</c:v>
                </c:pt>
                <c:pt idx="19">
                  <c:v>56.051056014692378</c:v>
                </c:pt>
                <c:pt idx="20">
                  <c:v>56.820890725436179</c:v>
                </c:pt>
                <c:pt idx="21">
                  <c:v>57.703236914600552</c:v>
                </c:pt>
                <c:pt idx="22">
                  <c:v>58.392194674012856</c:v>
                </c:pt>
                <c:pt idx="23">
                  <c:v>59.027708907254365</c:v>
                </c:pt>
                <c:pt idx="24">
                  <c:v>59.638292011019281</c:v>
                </c:pt>
                <c:pt idx="25">
                  <c:v>60.338498622589533</c:v>
                </c:pt>
                <c:pt idx="26">
                  <c:v>60.913383838383837</c:v>
                </c:pt>
                <c:pt idx="27">
                  <c:v>61.53856749311295</c:v>
                </c:pt>
                <c:pt idx="28">
                  <c:v>62.046786042240591</c:v>
                </c:pt>
                <c:pt idx="29">
                  <c:v>62.620362718089993</c:v>
                </c:pt>
                <c:pt idx="30">
                  <c:v>63.132828282828285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2B2-4199-AE51-965F5C5B5CE1}"/>
            </c:ext>
          </c:extLst>
        </c:ser>
        <c:ser>
          <c:idx val="1"/>
          <c:order val="1"/>
          <c:tx>
            <c:v>Merged</c:v>
          </c:tx>
          <c:marker>
            <c:symbol val="none"/>
          </c:marker>
          <c:xVal>
            <c:numRef>
              <c:f>Elder!$B$3:$B$33</c:f>
              <c:numCache>
                <c:formatCode>General</c:formatCode>
                <c:ptCount val="31"/>
                <c:pt idx="0">
                  <c:v>10</c:v>
                </c:pt>
                <c:pt idx="1">
                  <c:v>50</c:v>
                </c:pt>
                <c:pt idx="2">
                  <c:v>90</c:v>
                </c:pt>
                <c:pt idx="3">
                  <c:v>130</c:v>
                </c:pt>
                <c:pt idx="4">
                  <c:v>170</c:v>
                </c:pt>
                <c:pt idx="5">
                  <c:v>196</c:v>
                </c:pt>
                <c:pt idx="6">
                  <c:v>210</c:v>
                </c:pt>
                <c:pt idx="7">
                  <c:v>250</c:v>
                </c:pt>
                <c:pt idx="8">
                  <c:v>290</c:v>
                </c:pt>
                <c:pt idx="9">
                  <c:v>330</c:v>
                </c:pt>
                <c:pt idx="10">
                  <c:v>370</c:v>
                </c:pt>
                <c:pt idx="11">
                  <c:v>410</c:v>
                </c:pt>
                <c:pt idx="12">
                  <c:v>450</c:v>
                </c:pt>
                <c:pt idx="13">
                  <c:v>490</c:v>
                </c:pt>
                <c:pt idx="14">
                  <c:v>530</c:v>
                </c:pt>
                <c:pt idx="15">
                  <c:v>570</c:v>
                </c:pt>
                <c:pt idx="16">
                  <c:v>610</c:v>
                </c:pt>
                <c:pt idx="17">
                  <c:v>650</c:v>
                </c:pt>
                <c:pt idx="18">
                  <c:v>690</c:v>
                </c:pt>
                <c:pt idx="19">
                  <c:v>730</c:v>
                </c:pt>
                <c:pt idx="20">
                  <c:v>770</c:v>
                </c:pt>
                <c:pt idx="21">
                  <c:v>810</c:v>
                </c:pt>
                <c:pt idx="22">
                  <c:v>850</c:v>
                </c:pt>
                <c:pt idx="23">
                  <c:v>890</c:v>
                </c:pt>
                <c:pt idx="24">
                  <c:v>930</c:v>
                </c:pt>
                <c:pt idx="25">
                  <c:v>970</c:v>
                </c:pt>
                <c:pt idx="26">
                  <c:v>1010</c:v>
                </c:pt>
                <c:pt idx="27">
                  <c:v>1050</c:v>
                </c:pt>
                <c:pt idx="28">
                  <c:v>1090</c:v>
                </c:pt>
                <c:pt idx="29">
                  <c:v>1130</c:v>
                </c:pt>
                <c:pt idx="30">
                  <c:v>1170</c:v>
                </c:pt>
              </c:numCache>
            </c:numRef>
          </c:xVal>
          <c:yVal>
            <c:numRef>
              <c:f>Elder!$F$3:$F$33</c:f>
              <c:numCache>
                <c:formatCode>General</c:formatCode>
                <c:ptCount val="31"/>
                <c:pt idx="0">
                  <c:v>5.0871212121212119</c:v>
                </c:pt>
                <c:pt idx="1">
                  <c:v>15.998714416896235</c:v>
                </c:pt>
                <c:pt idx="2">
                  <c:v>24.373347107438015</c:v>
                </c:pt>
                <c:pt idx="3">
                  <c:v>28.998921028466484</c:v>
                </c:pt>
                <c:pt idx="4">
                  <c:v>32.481404958677686</c:v>
                </c:pt>
                <c:pt idx="5" formatCode="0.00">
                  <c:v>34.171889921946743</c:v>
                </c:pt>
                <c:pt idx="6">
                  <c:v>35.082151056014695</c:v>
                </c:pt>
                <c:pt idx="7">
                  <c:v>37.682897153351696</c:v>
                </c:pt>
                <c:pt idx="8">
                  <c:v>39.953007346189167</c:v>
                </c:pt>
                <c:pt idx="9">
                  <c:v>41.883907254361802</c:v>
                </c:pt>
                <c:pt idx="10">
                  <c:v>43.623737373737377</c:v>
                </c:pt>
                <c:pt idx="11">
                  <c:v>45.264807162534439</c:v>
                </c:pt>
                <c:pt idx="12">
                  <c:v>46.730050505050507</c:v>
                </c:pt>
                <c:pt idx="13">
                  <c:v>48.02658402203857</c:v>
                </c:pt>
                <c:pt idx="14">
                  <c:v>49.338797061524332</c:v>
                </c:pt>
                <c:pt idx="15">
                  <c:v>50.573645546372816</c:v>
                </c:pt>
                <c:pt idx="16">
                  <c:v>51.902777777777779</c:v>
                </c:pt>
                <c:pt idx="17">
                  <c:v>53.137568870523417</c:v>
                </c:pt>
                <c:pt idx="18">
                  <c:v>54.372359963269055</c:v>
                </c:pt>
                <c:pt idx="19">
                  <c:v>55.607151056014693</c:v>
                </c:pt>
                <c:pt idx="20">
                  <c:v>56.841942148760332</c:v>
                </c:pt>
                <c:pt idx="21">
                  <c:v>57.754724517906332</c:v>
                </c:pt>
                <c:pt idx="22">
                  <c:v>58.66750688705234</c:v>
                </c:pt>
                <c:pt idx="23">
                  <c:v>59.580289256198348</c:v>
                </c:pt>
                <c:pt idx="24">
                  <c:v>60.493071625344356</c:v>
                </c:pt>
                <c:pt idx="25">
                  <c:v>61.405853994490357</c:v>
                </c:pt>
                <c:pt idx="26">
                  <c:v>62.123178757269663</c:v>
                </c:pt>
                <c:pt idx="27">
                  <c:v>62.840503520048976</c:v>
                </c:pt>
                <c:pt idx="28">
                  <c:v>63.557828282828282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2B2-4199-AE51-965F5C5B5C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6629248"/>
        <c:axId val="466627680"/>
      </c:scatterChart>
      <c:valAx>
        <c:axId val="466629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66627680"/>
        <c:crosses val="autoZero"/>
        <c:crossBetween val="midCat"/>
      </c:valAx>
      <c:valAx>
        <c:axId val="466627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6662924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9181889763779525"/>
          <c:y val="0.51262808058083653"/>
          <c:w val="0.17206999125109362"/>
          <c:h val="0.15656202065650884"/>
        </c:manualLayout>
      </c:layout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Deer Creek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4497462817147858"/>
          <c:y val="4.5132193841623452E-2"/>
          <c:w val="0.81019203849518806"/>
          <c:h val="0.85025909656029852"/>
        </c:manualLayout>
      </c:layout>
      <c:scatterChart>
        <c:scatterStyle val="lineMarker"/>
        <c:varyColors val="0"/>
        <c:ser>
          <c:idx val="0"/>
          <c:order val="0"/>
          <c:tx>
            <c:v>Total Wetted Area</c:v>
          </c:tx>
          <c:marker>
            <c:symbol val="none"/>
          </c:marker>
          <c:xVal>
            <c:numRef>
              <c:f>Deer!$B$3:$B$32</c:f>
              <c:numCache>
                <c:formatCode>General</c:formatCode>
                <c:ptCount val="30"/>
                <c:pt idx="0">
                  <c:v>70</c:v>
                </c:pt>
                <c:pt idx="1">
                  <c:v>170</c:v>
                </c:pt>
                <c:pt idx="2">
                  <c:v>270</c:v>
                </c:pt>
                <c:pt idx="3">
                  <c:v>370</c:v>
                </c:pt>
                <c:pt idx="4">
                  <c:v>470</c:v>
                </c:pt>
                <c:pt idx="5">
                  <c:v>570</c:v>
                </c:pt>
                <c:pt idx="6">
                  <c:v>571</c:v>
                </c:pt>
                <c:pt idx="7">
                  <c:v>670</c:v>
                </c:pt>
                <c:pt idx="8">
                  <c:v>770</c:v>
                </c:pt>
                <c:pt idx="9">
                  <c:v>870</c:v>
                </c:pt>
                <c:pt idx="10">
                  <c:v>970</c:v>
                </c:pt>
                <c:pt idx="11">
                  <c:v>1070</c:v>
                </c:pt>
                <c:pt idx="12">
                  <c:v>1170</c:v>
                </c:pt>
                <c:pt idx="13">
                  <c:v>1270</c:v>
                </c:pt>
                <c:pt idx="14">
                  <c:v>1370</c:v>
                </c:pt>
                <c:pt idx="15">
                  <c:v>1470</c:v>
                </c:pt>
                <c:pt idx="16">
                  <c:v>1570</c:v>
                </c:pt>
                <c:pt idx="17">
                  <c:v>1670</c:v>
                </c:pt>
                <c:pt idx="18">
                  <c:v>1770</c:v>
                </c:pt>
                <c:pt idx="19">
                  <c:v>1870</c:v>
                </c:pt>
                <c:pt idx="20">
                  <c:v>1970</c:v>
                </c:pt>
                <c:pt idx="21">
                  <c:v>2070</c:v>
                </c:pt>
                <c:pt idx="22">
                  <c:v>2170</c:v>
                </c:pt>
                <c:pt idx="23">
                  <c:v>2270</c:v>
                </c:pt>
                <c:pt idx="24">
                  <c:v>2370</c:v>
                </c:pt>
                <c:pt idx="25">
                  <c:v>2470</c:v>
                </c:pt>
                <c:pt idx="26">
                  <c:v>2570</c:v>
                </c:pt>
                <c:pt idx="27">
                  <c:v>2670</c:v>
                </c:pt>
                <c:pt idx="28">
                  <c:v>2770</c:v>
                </c:pt>
                <c:pt idx="29">
                  <c:v>2870</c:v>
                </c:pt>
              </c:numCache>
            </c:numRef>
          </c:xVal>
          <c:yVal>
            <c:numRef>
              <c:f>Deer!$D$3:$D$32</c:f>
              <c:numCache>
                <c:formatCode>General</c:formatCode>
                <c:ptCount val="30"/>
                <c:pt idx="0">
                  <c:v>10.639830119375574</c:v>
                </c:pt>
                <c:pt idx="1">
                  <c:v>21.472405876951331</c:v>
                </c:pt>
                <c:pt idx="2">
                  <c:v>25.481313131313133</c:v>
                </c:pt>
                <c:pt idx="3">
                  <c:v>31.474770431588613</c:v>
                </c:pt>
                <c:pt idx="4">
                  <c:v>38.071510560146926</c:v>
                </c:pt>
                <c:pt idx="5">
                  <c:v>43.912121212121214</c:v>
                </c:pt>
                <c:pt idx="6" formatCode="0.00">
                  <c:v>43.968626033057852</c:v>
                </c:pt>
                <c:pt idx="7">
                  <c:v>49.562603305785125</c:v>
                </c:pt>
                <c:pt idx="8">
                  <c:v>55.942378328741967</c:v>
                </c:pt>
                <c:pt idx="9">
                  <c:v>61.160674931129478</c:v>
                </c:pt>
                <c:pt idx="10">
                  <c:v>65.92644628099174</c:v>
                </c:pt>
                <c:pt idx="11">
                  <c:v>69.923760330578517</c:v>
                </c:pt>
                <c:pt idx="12">
                  <c:v>74.222842056932961</c:v>
                </c:pt>
                <c:pt idx="13">
                  <c:v>78.023943985307625</c:v>
                </c:pt>
                <c:pt idx="14">
                  <c:v>82.077020202020208</c:v>
                </c:pt>
                <c:pt idx="15">
                  <c:v>85.903282828282826</c:v>
                </c:pt>
                <c:pt idx="16">
                  <c:v>89.604706152433423</c:v>
                </c:pt>
                <c:pt idx="17">
                  <c:v>92.782001836547295</c:v>
                </c:pt>
                <c:pt idx="18">
                  <c:v>95.823324150596875</c:v>
                </c:pt>
                <c:pt idx="19">
                  <c:v>98.684136822773183</c:v>
                </c:pt>
                <c:pt idx="20">
                  <c:v>101.20959595959596</c:v>
                </c:pt>
                <c:pt idx="21">
                  <c:v>103.8694214876033</c:v>
                </c:pt>
                <c:pt idx="22">
                  <c:v>105.94180440771351</c:v>
                </c:pt>
                <c:pt idx="23">
                  <c:v>108.02734159779614</c:v>
                </c:pt>
                <c:pt idx="24">
                  <c:v>109.83445821854913</c:v>
                </c:pt>
                <c:pt idx="25">
                  <c:v>111.81216712580348</c:v>
                </c:pt>
                <c:pt idx="26">
                  <c:v>113.7232782369146</c:v>
                </c:pt>
                <c:pt idx="27">
                  <c:v>115.59217171717172</c:v>
                </c:pt>
                <c:pt idx="28">
                  <c:v>117.37578053259871</c:v>
                </c:pt>
                <c:pt idx="29">
                  <c:v>118.80879247015611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EA2-429E-8F24-B1374F4E4CCE}"/>
            </c:ext>
          </c:extLst>
        </c:ser>
        <c:ser>
          <c:idx val="1"/>
          <c:order val="1"/>
          <c:tx>
            <c:v>Floodplain Area</c:v>
          </c:tx>
          <c:marker>
            <c:symbol val="none"/>
          </c:marker>
          <c:xVal>
            <c:numRef>
              <c:f>Deer!$B$3:$B$32</c:f>
              <c:numCache>
                <c:formatCode>General</c:formatCode>
                <c:ptCount val="30"/>
                <c:pt idx="0">
                  <c:v>70</c:v>
                </c:pt>
                <c:pt idx="1">
                  <c:v>170</c:v>
                </c:pt>
                <c:pt idx="2">
                  <c:v>270</c:v>
                </c:pt>
                <c:pt idx="3">
                  <c:v>370</c:v>
                </c:pt>
                <c:pt idx="4">
                  <c:v>470</c:v>
                </c:pt>
                <c:pt idx="5">
                  <c:v>570</c:v>
                </c:pt>
                <c:pt idx="6">
                  <c:v>571</c:v>
                </c:pt>
                <c:pt idx="7">
                  <c:v>670</c:v>
                </c:pt>
                <c:pt idx="8">
                  <c:v>770</c:v>
                </c:pt>
                <c:pt idx="9">
                  <c:v>870</c:v>
                </c:pt>
                <c:pt idx="10">
                  <c:v>970</c:v>
                </c:pt>
                <c:pt idx="11">
                  <c:v>1070</c:v>
                </c:pt>
                <c:pt idx="12">
                  <c:v>1170</c:v>
                </c:pt>
                <c:pt idx="13">
                  <c:v>1270</c:v>
                </c:pt>
                <c:pt idx="14">
                  <c:v>1370</c:v>
                </c:pt>
                <c:pt idx="15">
                  <c:v>1470</c:v>
                </c:pt>
                <c:pt idx="16">
                  <c:v>1570</c:v>
                </c:pt>
                <c:pt idx="17">
                  <c:v>1670</c:v>
                </c:pt>
                <c:pt idx="18">
                  <c:v>1770</c:v>
                </c:pt>
                <c:pt idx="19">
                  <c:v>1870</c:v>
                </c:pt>
                <c:pt idx="20">
                  <c:v>1970</c:v>
                </c:pt>
                <c:pt idx="21">
                  <c:v>2070</c:v>
                </c:pt>
                <c:pt idx="22">
                  <c:v>2170</c:v>
                </c:pt>
                <c:pt idx="23">
                  <c:v>2270</c:v>
                </c:pt>
                <c:pt idx="24">
                  <c:v>2370</c:v>
                </c:pt>
                <c:pt idx="25">
                  <c:v>2470</c:v>
                </c:pt>
                <c:pt idx="26">
                  <c:v>2570</c:v>
                </c:pt>
                <c:pt idx="27">
                  <c:v>2670</c:v>
                </c:pt>
                <c:pt idx="28">
                  <c:v>2770</c:v>
                </c:pt>
                <c:pt idx="29">
                  <c:v>2870</c:v>
                </c:pt>
              </c:numCache>
            </c:numRef>
          </c:xVal>
          <c:yVal>
            <c:numRef>
              <c:f>Deer!$C$3:$C$32</c:f>
              <c:numCache>
                <c:formatCode>0.00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0.40151056014692443</c:v>
                </c:pt>
                <c:pt idx="5">
                  <c:v>6.2421212121212122</c:v>
                </c:pt>
                <c:pt idx="6">
                  <c:v>6.2986260330578503</c:v>
                </c:pt>
                <c:pt idx="7">
                  <c:v>11.892603305785123</c:v>
                </c:pt>
                <c:pt idx="8">
                  <c:v>18.272378328741965</c:v>
                </c:pt>
                <c:pt idx="9">
                  <c:v>23.490674931129476</c:v>
                </c:pt>
                <c:pt idx="10">
                  <c:v>28.256446280991739</c:v>
                </c:pt>
                <c:pt idx="11">
                  <c:v>32.253760330578515</c:v>
                </c:pt>
                <c:pt idx="12">
                  <c:v>36.55284205693296</c:v>
                </c:pt>
                <c:pt idx="13">
                  <c:v>40.353943985307623</c:v>
                </c:pt>
                <c:pt idx="14">
                  <c:v>44.407020202020206</c:v>
                </c:pt>
                <c:pt idx="15">
                  <c:v>48.233282828282825</c:v>
                </c:pt>
                <c:pt idx="16">
                  <c:v>51.934706152433421</c:v>
                </c:pt>
                <c:pt idx="17">
                  <c:v>55.112001836547293</c:v>
                </c:pt>
                <c:pt idx="18">
                  <c:v>58.153324150596873</c:v>
                </c:pt>
                <c:pt idx="19">
                  <c:v>61.014136822773182</c:v>
                </c:pt>
                <c:pt idx="20">
                  <c:v>63.539595959595957</c:v>
                </c:pt>
                <c:pt idx="21">
                  <c:v>66.199421487603303</c:v>
                </c:pt>
                <c:pt idx="22">
                  <c:v>68.271804407713503</c:v>
                </c:pt>
                <c:pt idx="23">
                  <c:v>70.357341597796136</c:v>
                </c:pt>
                <c:pt idx="24">
                  <c:v>72.164458218549129</c:v>
                </c:pt>
                <c:pt idx="25">
                  <c:v>74.142167125803482</c:v>
                </c:pt>
                <c:pt idx="26">
                  <c:v>76.053278236914593</c:v>
                </c:pt>
                <c:pt idx="27">
                  <c:v>77.922171717171722</c:v>
                </c:pt>
                <c:pt idx="28">
                  <c:v>79.705780532598709</c:v>
                </c:pt>
                <c:pt idx="29">
                  <c:v>81.138792470156105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EA2-429E-8F24-B1374F4E4C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6623760"/>
        <c:axId val="466628072"/>
      </c:scatterChart>
      <c:valAx>
        <c:axId val="466623760"/>
        <c:scaling>
          <c:orientation val="minMax"/>
          <c:max val="30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Flow (cfs)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66628072"/>
        <c:crosses val="autoZero"/>
        <c:crossBetween val="midCat"/>
      </c:valAx>
      <c:valAx>
        <c:axId val="466628072"/>
        <c:scaling>
          <c:orientation val="minMax"/>
          <c:max val="120"/>
          <c:min val="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Area (acres)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6662376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2252625738855816"/>
          <c:y val="0.64270689321729524"/>
          <c:w val="0.22751304867379382"/>
          <c:h val="0.1015181102362204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MidSac!$B$88:$B$110</c:f>
              <c:numCache>
                <c:formatCode>General</c:formatCode>
                <c:ptCount val="23"/>
                <c:pt idx="0">
                  <c:v>3500</c:v>
                </c:pt>
                <c:pt idx="1">
                  <c:v>4500</c:v>
                </c:pt>
                <c:pt idx="2">
                  <c:v>5500</c:v>
                </c:pt>
                <c:pt idx="3">
                  <c:v>6500</c:v>
                </c:pt>
                <c:pt idx="4">
                  <c:v>7500</c:v>
                </c:pt>
                <c:pt idx="5">
                  <c:v>8500</c:v>
                </c:pt>
                <c:pt idx="6">
                  <c:v>9500</c:v>
                </c:pt>
                <c:pt idx="7">
                  <c:v>10500</c:v>
                </c:pt>
                <c:pt idx="8">
                  <c:v>11500</c:v>
                </c:pt>
                <c:pt idx="9">
                  <c:v>12500</c:v>
                </c:pt>
                <c:pt idx="10">
                  <c:v>13500</c:v>
                </c:pt>
                <c:pt idx="11">
                  <c:v>14500</c:v>
                </c:pt>
                <c:pt idx="12">
                  <c:v>15500</c:v>
                </c:pt>
                <c:pt idx="13">
                  <c:v>16500</c:v>
                </c:pt>
                <c:pt idx="14">
                  <c:v>17500</c:v>
                </c:pt>
                <c:pt idx="15">
                  <c:v>18500</c:v>
                </c:pt>
                <c:pt idx="16">
                  <c:v>19500</c:v>
                </c:pt>
                <c:pt idx="17">
                  <c:v>20500</c:v>
                </c:pt>
                <c:pt idx="18">
                  <c:v>20963</c:v>
                </c:pt>
                <c:pt idx="19">
                  <c:v>21500</c:v>
                </c:pt>
                <c:pt idx="20">
                  <c:v>22500</c:v>
                </c:pt>
                <c:pt idx="21">
                  <c:v>23500</c:v>
                </c:pt>
                <c:pt idx="22">
                  <c:v>24500</c:v>
                </c:pt>
              </c:numCache>
            </c:numRef>
          </c:xVal>
          <c:yVal>
            <c:numRef>
              <c:f>MidSac!$D$88:$D$110</c:f>
              <c:numCache>
                <c:formatCode>General</c:formatCode>
                <c:ptCount val="23"/>
                <c:pt idx="1">
                  <c:v>1.4766988062442608</c:v>
                </c:pt>
                <c:pt idx="2">
                  <c:v>98.757644628099172</c:v>
                </c:pt>
                <c:pt idx="3">
                  <c:v>737.76606978879704</c:v>
                </c:pt>
                <c:pt idx="4">
                  <c:v>1514.3788337924702</c:v>
                </c:pt>
                <c:pt idx="5">
                  <c:v>2548.759251606979</c:v>
                </c:pt>
                <c:pt idx="6">
                  <c:v>3035.848829201102</c:v>
                </c:pt>
                <c:pt idx="7">
                  <c:v>3687.3646694214876</c:v>
                </c:pt>
                <c:pt idx="8">
                  <c:v>3972.414554637282</c:v>
                </c:pt>
                <c:pt idx="9">
                  <c:v>4322.4121212121208</c:v>
                </c:pt>
                <c:pt idx="10">
                  <c:v>4577.280119375574</c:v>
                </c:pt>
                <c:pt idx="11">
                  <c:v>5166.1139348025708</c:v>
                </c:pt>
                <c:pt idx="12">
                  <c:v>5507.3855371900827</c:v>
                </c:pt>
                <c:pt idx="13">
                  <c:v>5933.0115932047747</c:v>
                </c:pt>
                <c:pt idx="14">
                  <c:v>6371.5112718089995</c:v>
                </c:pt>
                <c:pt idx="15">
                  <c:v>6607.2934573002758</c:v>
                </c:pt>
                <c:pt idx="16">
                  <c:v>6757.2116391184572</c:v>
                </c:pt>
                <c:pt idx="17">
                  <c:v>6911.4180440771352</c:v>
                </c:pt>
                <c:pt idx="18" formatCode="0.00">
                  <c:v>6968.2907702479342</c:v>
                </c:pt>
                <c:pt idx="19">
                  <c:v>7034.2533057851242</c:v>
                </c:pt>
                <c:pt idx="20">
                  <c:v>7187.9296143250685</c:v>
                </c:pt>
                <c:pt idx="21">
                  <c:v>7369.5550505050505</c:v>
                </c:pt>
                <c:pt idx="22">
                  <c:v>7501.1898071625346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2C4-41C7-AA38-78CFDA1CB9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6621800"/>
        <c:axId val="467247216"/>
      </c:scatterChart>
      <c:valAx>
        <c:axId val="466621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67247216"/>
        <c:crosses val="autoZero"/>
        <c:crossBetween val="midCat"/>
      </c:valAx>
      <c:valAx>
        <c:axId val="467247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666218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MidSac!$A$3:$A$84</c:f>
              <c:numCache>
                <c:formatCode>0</c:formatCode>
                <c:ptCount val="82"/>
                <c:pt idx="0">
                  <c:v>2967.2957471075861</c:v>
                </c:pt>
                <c:pt idx="1">
                  <c:v>3384.0493264700617</c:v>
                </c:pt>
                <c:pt idx="2">
                  <c:v>3550.3168727263237</c:v>
                </c:pt>
                <c:pt idx="3">
                  <c:v>3854.8950806595899</c:v>
                </c:pt>
                <c:pt idx="4">
                  <c:v>4144.8385168177483</c:v>
                </c:pt>
                <c:pt idx="5">
                  <c:v>4388.3726048127382</c:v>
                </c:pt>
                <c:pt idx="6">
                  <c:v>4619.236126103292</c:v>
                </c:pt>
                <c:pt idx="7">
                  <c:v>4853.9092016787927</c:v>
                </c:pt>
                <c:pt idx="8">
                  <c:v>5129.7236171576815</c:v>
                </c:pt>
                <c:pt idx="9">
                  <c:v>5377.994616978769</c:v>
                </c:pt>
                <c:pt idx="10">
                  <c:v>5627.4662802659832</c:v>
                </c:pt>
                <c:pt idx="11">
                  <c:v>5868.5805142235213</c:v>
                </c:pt>
                <c:pt idx="12">
                  <c:v>6125.7516519561068</c:v>
                </c:pt>
                <c:pt idx="13">
                  <c:v>6368.8363575709682</c:v>
                </c:pt>
                <c:pt idx="14">
                  <c:v>6638.0538186575614</c:v>
                </c:pt>
                <c:pt idx="15">
                  <c:v>6885.3533516221378</c:v>
                </c:pt>
                <c:pt idx="16">
                  <c:v>7138.4445006858305</c:v>
                </c:pt>
                <c:pt idx="17">
                  <c:v>7347.350012300215</c:v>
                </c:pt>
                <c:pt idx="18">
                  <c:v>7617.122462428435</c:v>
                </c:pt>
                <c:pt idx="19">
                  <c:v>7868.3612625238547</c:v>
                </c:pt>
                <c:pt idx="20">
                  <c:v>8119.7202152164837</c:v>
                </c:pt>
                <c:pt idx="21">
                  <c:v>8331.7578579735218</c:v>
                </c:pt>
                <c:pt idx="22">
                  <c:v>8601.3350667938939</c:v>
                </c:pt>
                <c:pt idx="23">
                  <c:v>8896.420311754533</c:v>
                </c:pt>
                <c:pt idx="24">
                  <c:v>9138.4128973342085</c:v>
                </c:pt>
                <c:pt idx="25">
                  <c:v>9356.1300989980919</c:v>
                </c:pt>
                <c:pt idx="26">
                  <c:v>9636.8305775882636</c:v>
                </c:pt>
                <c:pt idx="27">
                  <c:v>9861.0935010138364</c:v>
                </c:pt>
                <c:pt idx="28">
                  <c:v>10162.206133334326</c:v>
                </c:pt>
                <c:pt idx="29">
                  <c:v>10392.672522065839</c:v>
                </c:pt>
                <c:pt idx="30">
                  <c:v>10686.537652075382</c:v>
                </c:pt>
                <c:pt idx="31">
                  <c:v>10855.925727576336</c:v>
                </c:pt>
                <c:pt idx="32">
                  <c:v>11108.680185472329</c:v>
                </c:pt>
                <c:pt idx="33">
                  <c:v>11395.75826425334</c:v>
                </c:pt>
                <c:pt idx="34">
                  <c:v>11650.419301645994</c:v>
                </c:pt>
                <c:pt idx="35">
                  <c:v>11952.849459908753</c:v>
                </c:pt>
                <c:pt idx="36">
                  <c:v>12197.955079615935</c:v>
                </c:pt>
                <c:pt idx="37">
                  <c:v>12337.11257007395</c:v>
                </c:pt>
                <c:pt idx="38">
                  <c:v>12632.137423962309</c:v>
                </c:pt>
                <c:pt idx="39">
                  <c:v>12799.444422411736</c:v>
                </c:pt>
                <c:pt idx="40">
                  <c:v>13115.291090171755</c:v>
                </c:pt>
                <c:pt idx="41">
                  <c:v>13656.770123896709</c:v>
                </c:pt>
                <c:pt idx="42">
                  <c:v>14150.187113847805</c:v>
                </c:pt>
                <c:pt idx="43">
                  <c:v>14748.063629383349</c:v>
                </c:pt>
                <c:pt idx="44">
                  <c:v>15194.392603470897</c:v>
                </c:pt>
                <c:pt idx="45">
                  <c:v>15832.254355021469</c:v>
                </c:pt>
                <c:pt idx="46">
                  <c:v>16218.612648348044</c:v>
                </c:pt>
                <c:pt idx="47">
                  <c:v>16716.687161557729</c:v>
                </c:pt>
                <c:pt idx="48">
                  <c:v>17668.029869394086</c:v>
                </c:pt>
                <c:pt idx="49">
                  <c:v>18257.222480319655</c:v>
                </c:pt>
                <c:pt idx="50">
                  <c:v>19247.252101473045</c:v>
                </c:pt>
                <c:pt idx="51">
                  <c:v>20515.776884541985</c:v>
                </c:pt>
                <c:pt idx="52">
                  <c:v>21648.800946743795</c:v>
                </c:pt>
                <c:pt idx="53">
                  <c:v>22274.950790195609</c:v>
                </c:pt>
                <c:pt idx="54">
                  <c:v>23487.685093630724</c:v>
                </c:pt>
                <c:pt idx="55">
                  <c:v>24642.750022364027</c:v>
                </c:pt>
                <c:pt idx="56">
                  <c:v>25655.069286736638</c:v>
                </c:pt>
                <c:pt idx="57">
                  <c:v>26487.446198115456</c:v>
                </c:pt>
                <c:pt idx="58">
                  <c:v>27818.899411080631</c:v>
                </c:pt>
                <c:pt idx="59">
                  <c:v>28504.118378757157</c:v>
                </c:pt>
                <c:pt idx="60">
                  <c:v>29792.053564825859</c:v>
                </c:pt>
                <c:pt idx="61">
                  <c:v>30769.013236521947</c:v>
                </c:pt>
                <c:pt idx="62">
                  <c:v>31687.582463621184</c:v>
                </c:pt>
                <c:pt idx="63">
                  <c:v>32489.823327170801</c:v>
                </c:pt>
                <c:pt idx="64">
                  <c:v>33630.501893487599</c:v>
                </c:pt>
                <c:pt idx="65">
                  <c:v>34633.377922232823</c:v>
                </c:pt>
                <c:pt idx="66">
                  <c:v>35878.628050453248</c:v>
                </c:pt>
                <c:pt idx="67">
                  <c:v>36885.540791984735</c:v>
                </c:pt>
                <c:pt idx="68">
                  <c:v>39306.376550572517</c:v>
                </c:pt>
                <c:pt idx="69">
                  <c:v>40423.977701574426</c:v>
                </c:pt>
                <c:pt idx="70">
                  <c:v>42957.956178435117</c:v>
                </c:pt>
                <c:pt idx="71">
                  <c:v>44662.17483301527</c:v>
                </c:pt>
                <c:pt idx="72">
                  <c:v>46547.261182013361</c:v>
                </c:pt>
                <c:pt idx="73">
                  <c:v>48579.874856870229</c:v>
                </c:pt>
                <c:pt idx="74">
                  <c:v>50540.467992604965</c:v>
                </c:pt>
                <c:pt idx="75">
                  <c:v>52773.641272065841</c:v>
                </c:pt>
                <c:pt idx="76">
                  <c:v>53538.920372137407</c:v>
                </c:pt>
                <c:pt idx="77">
                  <c:v>57500.625053673662</c:v>
                </c:pt>
                <c:pt idx="78">
                  <c:v>62265.573169131676</c:v>
                </c:pt>
                <c:pt idx="79">
                  <c:v>69472.872906727105</c:v>
                </c:pt>
                <c:pt idx="80">
                  <c:v>71505.59375</c:v>
                </c:pt>
                <c:pt idx="81">
                  <c:v>79031.246350190835</c:v>
                </c:pt>
              </c:numCache>
            </c:numRef>
          </c:xVal>
          <c:yVal>
            <c:numRef>
              <c:f>MidSac!$B$3:$B$84</c:f>
              <c:numCache>
                <c:formatCode>0.00</c:formatCode>
                <c:ptCount val="82"/>
                <c:pt idx="0">
                  <c:v>202.35838548113361</c:v>
                </c:pt>
                <c:pt idx="1">
                  <c:v>208.96357198095785</c:v>
                </c:pt>
                <c:pt idx="2">
                  <c:v>215.38688361042759</c:v>
                </c:pt>
                <c:pt idx="3">
                  <c:v>225.57885012873362</c:v>
                </c:pt>
                <c:pt idx="4">
                  <c:v>225.57885012873362</c:v>
                </c:pt>
                <c:pt idx="5">
                  <c:v>230.06232660679069</c:v>
                </c:pt>
                <c:pt idx="6">
                  <c:v>245.21465078700876</c:v>
                </c:pt>
                <c:pt idx="7">
                  <c:v>249.59345205253609</c:v>
                </c:pt>
                <c:pt idx="8">
                  <c:v>257.30346395327661</c:v>
                </c:pt>
                <c:pt idx="9">
                  <c:v>262.91838733620449</c:v>
                </c:pt>
                <c:pt idx="10">
                  <c:v>270.22546489909473</c:v>
                </c:pt>
                <c:pt idx="11">
                  <c:v>270.31517047879771</c:v>
                </c:pt>
                <c:pt idx="12">
                  <c:v>279.09257035131975</c:v>
                </c:pt>
                <c:pt idx="13">
                  <c:v>284.22430144987658</c:v>
                </c:pt>
                <c:pt idx="14">
                  <c:v>287.78222775326208</c:v>
                </c:pt>
                <c:pt idx="15">
                  <c:v>301.00458773518136</c:v>
                </c:pt>
                <c:pt idx="16">
                  <c:v>308.71541824581465</c:v>
                </c:pt>
                <c:pt idx="17">
                  <c:v>317.54739107973285</c:v>
                </c:pt>
                <c:pt idx="18">
                  <c:v>320.8649705657765</c:v>
                </c:pt>
                <c:pt idx="19">
                  <c:v>357.55941966841488</c:v>
                </c:pt>
                <c:pt idx="20">
                  <c:v>374.03083704183786</c:v>
                </c:pt>
                <c:pt idx="21">
                  <c:v>398.56001798470334</c:v>
                </c:pt>
                <c:pt idx="22">
                  <c:v>417.93147231188499</c:v>
                </c:pt>
                <c:pt idx="23">
                  <c:v>454.32007868899291</c:v>
                </c:pt>
                <c:pt idx="24">
                  <c:v>467.23642855468682</c:v>
                </c:pt>
                <c:pt idx="25">
                  <c:v>494.95775153198576</c:v>
                </c:pt>
                <c:pt idx="26">
                  <c:v>536.76984679136979</c:v>
                </c:pt>
                <c:pt idx="27">
                  <c:v>594.05875682892963</c:v>
                </c:pt>
                <c:pt idx="28">
                  <c:v>641.97746933314045</c:v>
                </c:pt>
                <c:pt idx="29">
                  <c:v>670.04881920149705</c:v>
                </c:pt>
                <c:pt idx="30">
                  <c:v>720.93629297520965</c:v>
                </c:pt>
                <c:pt idx="31">
                  <c:v>737.93375902398168</c:v>
                </c:pt>
                <c:pt idx="32">
                  <c:v>834.73639101053584</c:v>
                </c:pt>
                <c:pt idx="33">
                  <c:v>834.98397618496017</c:v>
                </c:pt>
                <c:pt idx="34">
                  <c:v>881.13099239354563</c:v>
                </c:pt>
                <c:pt idx="35">
                  <c:v>909.55652417374074</c:v>
                </c:pt>
                <c:pt idx="36">
                  <c:v>941.33356673514936</c:v>
                </c:pt>
                <c:pt idx="37">
                  <c:v>946.40001757893515</c:v>
                </c:pt>
                <c:pt idx="38">
                  <c:v>994.1932344073623</c:v>
                </c:pt>
                <c:pt idx="39">
                  <c:v>1092.2288807050077</c:v>
                </c:pt>
                <c:pt idx="40">
                  <c:v>1098.6570301075794</c:v>
                </c:pt>
                <c:pt idx="41">
                  <c:v>1214.6234129646102</c:v>
                </c:pt>
                <c:pt idx="42">
                  <c:v>1354.5039474407226</c:v>
                </c:pt>
                <c:pt idx="43">
                  <c:v>1483.1052913747826</c:v>
                </c:pt>
                <c:pt idx="44">
                  <c:v>1530.2760549510069</c:v>
                </c:pt>
                <c:pt idx="45">
                  <c:v>1830.3792295641485</c:v>
                </c:pt>
                <c:pt idx="46">
                  <c:v>1996.9903990764585</c:v>
                </c:pt>
                <c:pt idx="47">
                  <c:v>2284.4129051013233</c:v>
                </c:pt>
                <c:pt idx="48">
                  <c:v>2470.1838550446009</c:v>
                </c:pt>
                <c:pt idx="49">
                  <c:v>3088.6911310317505</c:v>
                </c:pt>
                <c:pt idx="50">
                  <c:v>3620.6289374773114</c:v>
                </c:pt>
                <c:pt idx="51">
                  <c:v>4582.6548843401661</c:v>
                </c:pt>
                <c:pt idx="52">
                  <c:v>5263.9098092587619</c:v>
                </c:pt>
                <c:pt idx="53">
                  <c:v>5849.0797917572399</c:v>
                </c:pt>
                <c:pt idx="54">
                  <c:v>6915.8692636079213</c:v>
                </c:pt>
                <c:pt idx="55">
                  <c:v>7188.4024972606121</c:v>
                </c:pt>
                <c:pt idx="56">
                  <c:v>8427.4251043409986</c:v>
                </c:pt>
                <c:pt idx="57">
                  <c:v>8776.2011903119055</c:v>
                </c:pt>
                <c:pt idx="58">
                  <c:v>9981.711884768838</c:v>
                </c:pt>
                <c:pt idx="59">
                  <c:v>10223.228025811961</c:v>
                </c:pt>
                <c:pt idx="60">
                  <c:v>12198.931185763582</c:v>
                </c:pt>
                <c:pt idx="61">
                  <c:v>12602.627692677033</c:v>
                </c:pt>
                <c:pt idx="62">
                  <c:v>13902.77991578516</c:v>
                </c:pt>
                <c:pt idx="63">
                  <c:v>15152.155662337058</c:v>
                </c:pt>
                <c:pt idx="64">
                  <c:v>16951.96003185217</c:v>
                </c:pt>
                <c:pt idx="65">
                  <c:v>17037.642683805152</c:v>
                </c:pt>
                <c:pt idx="66">
                  <c:v>17857.0990864548</c:v>
                </c:pt>
                <c:pt idx="67">
                  <c:v>18329.852603423886</c:v>
                </c:pt>
                <c:pt idx="68">
                  <c:v>21624.169152632228</c:v>
                </c:pt>
                <c:pt idx="69">
                  <c:v>22553.60351464622</c:v>
                </c:pt>
                <c:pt idx="70">
                  <c:v>25711.343069380564</c:v>
                </c:pt>
                <c:pt idx="71">
                  <c:v>27230.826624596255</c:v>
                </c:pt>
                <c:pt idx="72">
                  <c:v>29755.597367689799</c:v>
                </c:pt>
                <c:pt idx="73">
                  <c:v>32579.027658115683</c:v>
                </c:pt>
                <c:pt idx="74">
                  <c:v>34810.947918266429</c:v>
                </c:pt>
                <c:pt idx="75">
                  <c:v>36394.781468223176</c:v>
                </c:pt>
                <c:pt idx="76">
                  <c:v>39398.684165886138</c:v>
                </c:pt>
                <c:pt idx="77">
                  <c:v>44380.789564759754</c:v>
                </c:pt>
                <c:pt idx="78">
                  <c:v>54439.769242666371</c:v>
                </c:pt>
                <c:pt idx="79">
                  <c:v>67977.305769606843</c:v>
                </c:pt>
                <c:pt idx="80">
                  <c:v>69325.493545091929</c:v>
                </c:pt>
                <c:pt idx="81">
                  <c:v>80522.041715254076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FD0-45A3-8E29-BF3982C933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248784"/>
        <c:axId val="467244864"/>
      </c:scatterChart>
      <c:valAx>
        <c:axId val="467248784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467244864"/>
        <c:crosses val="autoZero"/>
        <c:crossBetween val="midCat"/>
      </c:valAx>
      <c:valAx>
        <c:axId val="46724486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4672487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BigChico!$B$3:$B$34</c:f>
              <c:numCache>
                <c:formatCode>General</c:formatCode>
                <c:ptCount val="32"/>
                <c:pt idx="0">
                  <c:v>15</c:v>
                </c:pt>
                <c:pt idx="1">
                  <c:v>65</c:v>
                </c:pt>
                <c:pt idx="2">
                  <c:v>115</c:v>
                </c:pt>
                <c:pt idx="3">
                  <c:v>165</c:v>
                </c:pt>
                <c:pt idx="4">
                  <c:v>215</c:v>
                </c:pt>
                <c:pt idx="5">
                  <c:v>265</c:v>
                </c:pt>
                <c:pt idx="6">
                  <c:v>315</c:v>
                </c:pt>
                <c:pt idx="7">
                  <c:v>336</c:v>
                </c:pt>
                <c:pt idx="8">
                  <c:v>365</c:v>
                </c:pt>
                <c:pt idx="9">
                  <c:v>415</c:v>
                </c:pt>
                <c:pt idx="10">
                  <c:v>465</c:v>
                </c:pt>
                <c:pt idx="11">
                  <c:v>515</c:v>
                </c:pt>
                <c:pt idx="12">
                  <c:v>565</c:v>
                </c:pt>
                <c:pt idx="13">
                  <c:v>615</c:v>
                </c:pt>
                <c:pt idx="14">
                  <c:v>665</c:v>
                </c:pt>
                <c:pt idx="15">
                  <c:v>715</c:v>
                </c:pt>
                <c:pt idx="16">
                  <c:v>765</c:v>
                </c:pt>
                <c:pt idx="17">
                  <c:v>815</c:v>
                </c:pt>
                <c:pt idx="18">
                  <c:v>865</c:v>
                </c:pt>
                <c:pt idx="19">
                  <c:v>915</c:v>
                </c:pt>
                <c:pt idx="20">
                  <c:v>965</c:v>
                </c:pt>
                <c:pt idx="21">
                  <c:v>1015</c:v>
                </c:pt>
                <c:pt idx="22">
                  <c:v>1065</c:v>
                </c:pt>
                <c:pt idx="23">
                  <c:v>1115</c:v>
                </c:pt>
                <c:pt idx="24">
                  <c:v>1165</c:v>
                </c:pt>
                <c:pt idx="25">
                  <c:v>1215</c:v>
                </c:pt>
                <c:pt idx="26">
                  <c:v>1265</c:v>
                </c:pt>
                <c:pt idx="27">
                  <c:v>1315</c:v>
                </c:pt>
                <c:pt idx="28">
                  <c:v>1365</c:v>
                </c:pt>
                <c:pt idx="29">
                  <c:v>1415</c:v>
                </c:pt>
                <c:pt idx="30">
                  <c:v>1465</c:v>
                </c:pt>
                <c:pt idx="31">
                  <c:v>1515</c:v>
                </c:pt>
              </c:numCache>
            </c:numRef>
          </c:xVal>
          <c:yVal>
            <c:numRef>
              <c:f>BigChico!$D$3:$D$34</c:f>
              <c:numCache>
                <c:formatCode>General</c:formatCode>
                <c:ptCount val="32"/>
                <c:pt idx="4" formatCode="0.00">
                  <c:v>15.125</c:v>
                </c:pt>
                <c:pt idx="5" formatCode="0.00">
                  <c:v>17.293055555555554</c:v>
                </c:pt>
                <c:pt idx="6" formatCode="0.00">
                  <c:v>20.695982552800736</c:v>
                </c:pt>
                <c:pt idx="7" formatCode="0.00">
                  <c:v>22.516300734618916</c:v>
                </c:pt>
                <c:pt idx="8" formatCode="0.00">
                  <c:v>25.030073461891643</c:v>
                </c:pt>
                <c:pt idx="9" formatCode="0.00">
                  <c:v>29.328007346189164</c:v>
                </c:pt>
                <c:pt idx="10" formatCode="0.00">
                  <c:v>33.16078971533517</c:v>
                </c:pt>
                <c:pt idx="11" formatCode="0.00">
                  <c:v>36.881244260789714</c:v>
                </c:pt>
                <c:pt idx="12" formatCode="0.00">
                  <c:v>40.06503673094582</c:v>
                </c:pt>
                <c:pt idx="13" formatCode="0.00">
                  <c:v>42.941988062442611</c:v>
                </c:pt>
                <c:pt idx="14" formatCode="0.00">
                  <c:v>45.241253443526169</c:v>
                </c:pt>
                <c:pt idx="15" formatCode="0.00">
                  <c:v>47.412924701561067</c:v>
                </c:pt>
                <c:pt idx="16" formatCode="0.00">
                  <c:v>49.372245179063363</c:v>
                </c:pt>
                <c:pt idx="17" formatCode="0.00">
                  <c:v>51.099701561065196</c:v>
                </c:pt>
                <c:pt idx="18" formatCode="0.00">
                  <c:v>52.743778696051422</c:v>
                </c:pt>
                <c:pt idx="19" formatCode="0.00">
                  <c:v>54.293021120293851</c:v>
                </c:pt>
                <c:pt idx="20" formatCode="0.00">
                  <c:v>56.011225895316805</c:v>
                </c:pt>
                <c:pt idx="21" formatCode="0.00">
                  <c:v>58.047038567493111</c:v>
                </c:pt>
                <c:pt idx="22" formatCode="0.00">
                  <c:v>60.085766758494032</c:v>
                </c:pt>
                <c:pt idx="23" formatCode="0.00">
                  <c:v>62.483080808080807</c:v>
                </c:pt>
                <c:pt idx="24" formatCode="0.00">
                  <c:v>64.499104683195597</c:v>
                </c:pt>
                <c:pt idx="25" formatCode="0.00">
                  <c:v>66.3626492194674</c:v>
                </c:pt>
                <c:pt idx="26" formatCode="0.00">
                  <c:v>68.173324150596883</c:v>
                </c:pt>
                <c:pt idx="27" formatCode="0.00">
                  <c:v>70.69228650137741</c:v>
                </c:pt>
                <c:pt idx="28" formatCode="0.00">
                  <c:v>73.925022956841133</c:v>
                </c:pt>
                <c:pt idx="29" formatCode="0.00">
                  <c:v>76.202640036730941</c:v>
                </c:pt>
                <c:pt idx="30" formatCode="0.00">
                  <c:v>78.355211202938477</c:v>
                </c:pt>
                <c:pt idx="31" formatCode="0.00">
                  <c:v>80.286753902662994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5D0-45D4-8FF8-4248E37840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552256"/>
        <c:axId val="569572432"/>
      </c:scatterChart>
      <c:valAx>
        <c:axId val="196552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69572432"/>
        <c:crosses val="autoZero"/>
        <c:crossBetween val="midCat"/>
      </c:valAx>
      <c:valAx>
        <c:axId val="569572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65522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Butte!$B$3:$B$33</c:f>
              <c:numCache>
                <c:formatCode>General</c:formatCode>
                <c:ptCount val="31"/>
                <c:pt idx="0">
                  <c:v>10</c:v>
                </c:pt>
                <c:pt idx="1">
                  <c:v>110</c:v>
                </c:pt>
                <c:pt idx="2">
                  <c:v>210</c:v>
                </c:pt>
                <c:pt idx="3">
                  <c:v>310</c:v>
                </c:pt>
                <c:pt idx="4">
                  <c:v>410</c:v>
                </c:pt>
                <c:pt idx="5">
                  <c:v>450</c:v>
                </c:pt>
                <c:pt idx="6">
                  <c:v>510</c:v>
                </c:pt>
                <c:pt idx="7">
                  <c:v>610</c:v>
                </c:pt>
                <c:pt idx="8">
                  <c:v>710</c:v>
                </c:pt>
                <c:pt idx="9">
                  <c:v>810</c:v>
                </c:pt>
                <c:pt idx="10">
                  <c:v>910</c:v>
                </c:pt>
                <c:pt idx="11">
                  <c:v>1010</c:v>
                </c:pt>
                <c:pt idx="12">
                  <c:v>1110</c:v>
                </c:pt>
                <c:pt idx="13">
                  <c:v>1210</c:v>
                </c:pt>
                <c:pt idx="14">
                  <c:v>1310</c:v>
                </c:pt>
                <c:pt idx="15">
                  <c:v>1410</c:v>
                </c:pt>
                <c:pt idx="16">
                  <c:v>1510</c:v>
                </c:pt>
                <c:pt idx="17">
                  <c:v>1610</c:v>
                </c:pt>
                <c:pt idx="18">
                  <c:v>1710</c:v>
                </c:pt>
                <c:pt idx="19">
                  <c:v>1810</c:v>
                </c:pt>
                <c:pt idx="20">
                  <c:v>1910</c:v>
                </c:pt>
                <c:pt idx="21">
                  <c:v>2010</c:v>
                </c:pt>
                <c:pt idx="22">
                  <c:v>2110</c:v>
                </c:pt>
                <c:pt idx="23">
                  <c:v>2210</c:v>
                </c:pt>
                <c:pt idx="24">
                  <c:v>2310</c:v>
                </c:pt>
                <c:pt idx="25">
                  <c:v>2410</c:v>
                </c:pt>
                <c:pt idx="26">
                  <c:v>2510</c:v>
                </c:pt>
                <c:pt idx="27">
                  <c:v>2610</c:v>
                </c:pt>
                <c:pt idx="28">
                  <c:v>2710</c:v>
                </c:pt>
                <c:pt idx="29">
                  <c:v>2810</c:v>
                </c:pt>
                <c:pt idx="30">
                  <c:v>2910</c:v>
                </c:pt>
              </c:numCache>
            </c:numRef>
          </c:xVal>
          <c:yVal>
            <c:numRef>
              <c:f>Butte!$D$3:$D$33</c:f>
              <c:numCache>
                <c:formatCode>General</c:formatCode>
                <c:ptCount val="31"/>
                <c:pt idx="0">
                  <c:v>5.5868916437098255</c:v>
                </c:pt>
                <c:pt idx="1">
                  <c:v>17.53507805325987</c:v>
                </c:pt>
                <c:pt idx="2">
                  <c:v>37.919398530762166</c:v>
                </c:pt>
                <c:pt idx="3">
                  <c:v>71.585422405876955</c:v>
                </c:pt>
                <c:pt idx="4">
                  <c:v>123.00863177226813</c:v>
                </c:pt>
                <c:pt idx="5" formatCode="0.00">
                  <c:v>134.66961432506886</c:v>
                </c:pt>
                <c:pt idx="6">
                  <c:v>152.16108815426998</c:v>
                </c:pt>
                <c:pt idx="7">
                  <c:v>177.90704775022957</c:v>
                </c:pt>
                <c:pt idx="8">
                  <c:v>194.4742194674013</c:v>
                </c:pt>
                <c:pt idx="9">
                  <c:v>205.57337006427915</c:v>
                </c:pt>
                <c:pt idx="10">
                  <c:v>212.9377640036731</c:v>
                </c:pt>
                <c:pt idx="11">
                  <c:v>219.66283287419651</c:v>
                </c:pt>
                <c:pt idx="12">
                  <c:v>230.2089072543618</c:v>
                </c:pt>
                <c:pt idx="13">
                  <c:v>236.75730027548209</c:v>
                </c:pt>
                <c:pt idx="14">
                  <c:v>243.97162534435262</c:v>
                </c:pt>
                <c:pt idx="15">
                  <c:v>249.13209366391183</c:v>
                </c:pt>
                <c:pt idx="16">
                  <c:v>253.89568411386594</c:v>
                </c:pt>
                <c:pt idx="17">
                  <c:v>261.41021579430668</c:v>
                </c:pt>
                <c:pt idx="18">
                  <c:v>266.52568870523419</c:v>
                </c:pt>
                <c:pt idx="19">
                  <c:v>278.37874196510558</c:v>
                </c:pt>
                <c:pt idx="20">
                  <c:v>283.78983011937555</c:v>
                </c:pt>
                <c:pt idx="21">
                  <c:v>288.17442607897152</c:v>
                </c:pt>
                <c:pt idx="22">
                  <c:v>292.58404499540865</c:v>
                </c:pt>
                <c:pt idx="23">
                  <c:v>297.38064738292013</c:v>
                </c:pt>
                <c:pt idx="24">
                  <c:v>303.95693296602389</c:v>
                </c:pt>
                <c:pt idx="25">
                  <c:v>307.94972451790636</c:v>
                </c:pt>
                <c:pt idx="26">
                  <c:v>311.96010101010103</c:v>
                </c:pt>
                <c:pt idx="27">
                  <c:v>318.00883838383839</c:v>
                </c:pt>
                <c:pt idx="28">
                  <c:v>321.82217630853995</c:v>
                </c:pt>
                <c:pt idx="29">
                  <c:v>326.03799357208447</c:v>
                </c:pt>
                <c:pt idx="30">
                  <c:v>329.81682736455463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33B-4E3F-A6ED-9DF0BE1FA0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9567336"/>
        <c:axId val="569571648"/>
      </c:scatterChart>
      <c:valAx>
        <c:axId val="569567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69571648"/>
        <c:crosses val="autoZero"/>
        <c:crossBetween val="midCat"/>
      </c:valAx>
      <c:valAx>
        <c:axId val="569571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695673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Colusa!$A$3:$A$89</c:f>
              <c:numCache>
                <c:formatCode>0</c:formatCode>
                <c:ptCount val="87"/>
                <c:pt idx="0" formatCode="General">
                  <c:v>0</c:v>
                </c:pt>
                <c:pt idx="1">
                  <c:v>52.427097320000001</c:v>
                </c:pt>
                <c:pt idx="2">
                  <c:v>99.166313169999995</c:v>
                </c:pt>
                <c:pt idx="3">
                  <c:v>277.45544430000001</c:v>
                </c:pt>
                <c:pt idx="4">
                  <c:v>1207.202759</c:v>
                </c:pt>
                <c:pt idx="5">
                  <c:v>1369.2670900000001</c:v>
                </c:pt>
                <c:pt idx="6">
                  <c:v>2371.9165039999998</c:v>
                </c:pt>
                <c:pt idx="7">
                  <c:v>2799.0678710000002</c:v>
                </c:pt>
                <c:pt idx="8">
                  <c:v>3728.4233399999998</c:v>
                </c:pt>
                <c:pt idx="9">
                  <c:v>4000.0704344999995</c:v>
                </c:pt>
                <c:pt idx="10">
                  <c:v>6328.1909180000002</c:v>
                </c:pt>
                <c:pt idx="11">
                  <c:v>7125.8930659999996</c:v>
                </c:pt>
                <c:pt idx="12">
                  <c:v>7338.9716799999997</c:v>
                </c:pt>
                <c:pt idx="13">
                  <c:v>7850.8569340000004</c:v>
                </c:pt>
                <c:pt idx="14">
                  <c:v>8550.6738284999992</c:v>
                </c:pt>
                <c:pt idx="15">
                  <c:v>8758.1416019999997</c:v>
                </c:pt>
                <c:pt idx="16">
                  <c:v>9901.4296880000002</c:v>
                </c:pt>
                <c:pt idx="17">
                  <c:v>10530.6582</c:v>
                </c:pt>
                <c:pt idx="18">
                  <c:v>11053.252929999999</c:v>
                </c:pt>
                <c:pt idx="19">
                  <c:v>11416.93945</c:v>
                </c:pt>
                <c:pt idx="20">
                  <c:v>11949.33691</c:v>
                </c:pt>
                <c:pt idx="21">
                  <c:v>12622.106449999999</c:v>
                </c:pt>
                <c:pt idx="22">
                  <c:v>13113.846680000001</c:v>
                </c:pt>
                <c:pt idx="23">
                  <c:v>14421.112300000001</c:v>
                </c:pt>
                <c:pt idx="24">
                  <c:v>16079.371090000001</c:v>
                </c:pt>
                <c:pt idx="25">
                  <c:v>17454.35742</c:v>
                </c:pt>
                <c:pt idx="26">
                  <c:v>18175.037110000001</c:v>
                </c:pt>
                <c:pt idx="27">
                  <c:v>20061.178715000002</c:v>
                </c:pt>
                <c:pt idx="28">
                  <c:v>22952.304690000001</c:v>
                </c:pt>
                <c:pt idx="29">
                  <c:v>23449.871090000001</c:v>
                </c:pt>
                <c:pt idx="30">
                  <c:v>23851.302729999999</c:v>
                </c:pt>
                <c:pt idx="31">
                  <c:v>25287.74512</c:v>
                </c:pt>
                <c:pt idx="32">
                  <c:v>26283.342774999997</c:v>
                </c:pt>
                <c:pt idx="33">
                  <c:v>27481.53125</c:v>
                </c:pt>
                <c:pt idx="34">
                  <c:v>29713.845700000002</c:v>
                </c:pt>
                <c:pt idx="35">
                  <c:v>30250.981444999998</c:v>
                </c:pt>
                <c:pt idx="36">
                  <c:v>33629.433590000001</c:v>
                </c:pt>
                <c:pt idx="37">
                  <c:v>40808.039059999996</c:v>
                </c:pt>
                <c:pt idx="38">
                  <c:v>42735.070310000003</c:v>
                </c:pt>
                <c:pt idx="39">
                  <c:v>48628.365235000005</c:v>
                </c:pt>
                <c:pt idx="40">
                  <c:v>55987.585939999997</c:v>
                </c:pt>
              </c:numCache>
            </c:numRef>
          </c:xVal>
          <c:yVal>
            <c:numRef>
              <c:f>Colusa!$B$3:$B$89</c:f>
              <c:numCache>
                <c:formatCode>0.00</c:formatCode>
                <c:ptCount val="87"/>
                <c:pt idx="0">
                  <c:v>0</c:v>
                </c:pt>
                <c:pt idx="1">
                  <c:v>96.755430808080803</c:v>
                </c:pt>
                <c:pt idx="2">
                  <c:v>96.755430808080803</c:v>
                </c:pt>
                <c:pt idx="3">
                  <c:v>114.97193815426998</c:v>
                </c:pt>
                <c:pt idx="4">
                  <c:v>158.31744063360881</c:v>
                </c:pt>
                <c:pt idx="5">
                  <c:v>188.42962745638201</c:v>
                </c:pt>
                <c:pt idx="6">
                  <c:v>221.60434003673092</c:v>
                </c:pt>
                <c:pt idx="7">
                  <c:v>229.65477263544537</c:v>
                </c:pt>
                <c:pt idx="8">
                  <c:v>241.68467095959599</c:v>
                </c:pt>
                <c:pt idx="9">
                  <c:v>249.82143243801656</c:v>
                </c:pt>
                <c:pt idx="10">
                  <c:v>273.78574979338845</c:v>
                </c:pt>
                <c:pt idx="11">
                  <c:v>282.80406609274564</c:v>
                </c:pt>
                <c:pt idx="12">
                  <c:v>283.69809325298439</c:v>
                </c:pt>
                <c:pt idx="13">
                  <c:v>289.37391224288336</c:v>
                </c:pt>
                <c:pt idx="14">
                  <c:v>294.34072750941232</c:v>
                </c:pt>
                <c:pt idx="15">
                  <c:v>298.43472895270889</c:v>
                </c:pt>
                <c:pt idx="16">
                  <c:v>307.19288206611571</c:v>
                </c:pt>
                <c:pt idx="17">
                  <c:v>310.05539748393022</c:v>
                </c:pt>
                <c:pt idx="18">
                  <c:v>313.5135453191001</c:v>
                </c:pt>
                <c:pt idx="19">
                  <c:v>316.6101277708907</c:v>
                </c:pt>
                <c:pt idx="20">
                  <c:v>319.78122363636362</c:v>
                </c:pt>
                <c:pt idx="21">
                  <c:v>323.40475420798896</c:v>
                </c:pt>
                <c:pt idx="22">
                  <c:v>326.41051279614322</c:v>
                </c:pt>
                <c:pt idx="23">
                  <c:v>340.17896318181818</c:v>
                </c:pt>
                <c:pt idx="24">
                  <c:v>351.99832014506427</c:v>
                </c:pt>
                <c:pt idx="25">
                  <c:v>365.75861277318643</c:v>
                </c:pt>
                <c:pt idx="26">
                  <c:v>371.09861540633608</c:v>
                </c:pt>
                <c:pt idx="27">
                  <c:v>393.35834296143247</c:v>
                </c:pt>
                <c:pt idx="28">
                  <c:v>420.27814950872363</c:v>
                </c:pt>
                <c:pt idx="29">
                  <c:v>423.77919644628105</c:v>
                </c:pt>
                <c:pt idx="30">
                  <c:v>425.64540895798893</c:v>
                </c:pt>
                <c:pt idx="31">
                  <c:v>433.52530423553713</c:v>
                </c:pt>
                <c:pt idx="32">
                  <c:v>437.02572145339758</c:v>
                </c:pt>
                <c:pt idx="33">
                  <c:v>438.55487675642786</c:v>
                </c:pt>
                <c:pt idx="34">
                  <c:v>438.84353055325982</c:v>
                </c:pt>
                <c:pt idx="35">
                  <c:v>438.91959233815425</c:v>
                </c:pt>
                <c:pt idx="36">
                  <c:v>440.57150650390264</c:v>
                </c:pt>
                <c:pt idx="37">
                  <c:v>444.94793831496787</c:v>
                </c:pt>
                <c:pt idx="38">
                  <c:v>447.25925663452711</c:v>
                </c:pt>
                <c:pt idx="39">
                  <c:v>448.88187887970616</c:v>
                </c:pt>
                <c:pt idx="40">
                  <c:v>452.22831209825523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5AA-412C-B60E-9D231CD633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9566160"/>
        <c:axId val="569568512"/>
      </c:scatterChart>
      <c:valAx>
        <c:axId val="569566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69568512"/>
        <c:crosses val="autoZero"/>
        <c:crossBetween val="midCat"/>
      </c:valAx>
      <c:valAx>
        <c:axId val="56956851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5695661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</xdr:row>
      <xdr:rowOff>0</xdr:rowOff>
    </xdr:from>
    <xdr:to>
      <xdr:col>14</xdr:col>
      <xdr:colOff>371475</xdr:colOff>
      <xdr:row>25</xdr:row>
      <xdr:rowOff>142875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15</xdr:col>
      <xdr:colOff>371475</xdr:colOff>
      <xdr:row>24</xdr:row>
      <xdr:rowOff>142875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133350</xdr:colOff>
      <xdr:row>5</xdr:row>
      <xdr:rowOff>90487</xdr:rowOff>
    </xdr:from>
    <xdr:to>
      <xdr:col>13</xdr:col>
      <xdr:colOff>438150</xdr:colOff>
      <xdr:row>20</xdr:row>
      <xdr:rowOff>166687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13</xdr:col>
      <xdr:colOff>371475</xdr:colOff>
      <xdr:row>25</xdr:row>
      <xdr:rowOff>142875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16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3</xdr:row>
      <xdr:rowOff>0</xdr:rowOff>
    </xdr:from>
    <xdr:to>
      <xdr:col>16</xdr:col>
      <xdr:colOff>371475</xdr:colOff>
      <xdr:row>26</xdr:row>
      <xdr:rowOff>142875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</xdr:row>
      <xdr:rowOff>0</xdr:rowOff>
    </xdr:from>
    <xdr:to>
      <xdr:col>13</xdr:col>
      <xdr:colOff>304800</xdr:colOff>
      <xdr:row>17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13</xdr:col>
      <xdr:colOff>304800</xdr:colOff>
      <xdr:row>18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15</xdr:col>
      <xdr:colOff>371475</xdr:colOff>
      <xdr:row>24</xdr:row>
      <xdr:rowOff>142875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15</xdr:col>
      <xdr:colOff>371475</xdr:colOff>
      <xdr:row>25</xdr:row>
      <xdr:rowOff>142875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</xdr:row>
      <xdr:rowOff>0</xdr:rowOff>
    </xdr:from>
    <xdr:to>
      <xdr:col>15</xdr:col>
      <xdr:colOff>304800</xdr:colOff>
      <xdr:row>17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609599</xdr:colOff>
      <xdr:row>2</xdr:row>
      <xdr:rowOff>0</xdr:rowOff>
    </xdr:from>
    <xdr:to>
      <xdr:col>15</xdr:col>
      <xdr:colOff>371474</xdr:colOff>
      <xdr:row>25</xdr:row>
      <xdr:rowOff>142875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87</xdr:row>
      <xdr:rowOff>0</xdr:rowOff>
    </xdr:from>
    <xdr:to>
      <xdr:col>13</xdr:col>
      <xdr:colOff>304800</xdr:colOff>
      <xdr:row>102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</xdr:row>
      <xdr:rowOff>0</xdr:rowOff>
    </xdr:from>
    <xdr:to>
      <xdr:col>13</xdr:col>
      <xdr:colOff>304800</xdr:colOff>
      <xdr:row>16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</xdr:row>
      <xdr:rowOff>0</xdr:rowOff>
    </xdr:from>
    <xdr:to>
      <xdr:col>14</xdr:col>
      <xdr:colOff>304800</xdr:colOff>
      <xdr:row>17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</xdr:row>
      <xdr:rowOff>0</xdr:rowOff>
    </xdr:from>
    <xdr:to>
      <xdr:col>13</xdr:col>
      <xdr:colOff>304800</xdr:colOff>
      <xdr:row>19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581025</xdr:colOff>
      <xdr:row>2</xdr:row>
      <xdr:rowOff>142875</xdr:rowOff>
    </xdr:from>
    <xdr:to>
      <xdr:col>11</xdr:col>
      <xdr:colOff>276225</xdr:colOff>
      <xdr:row>18</xdr:row>
      <xdr:rowOff>28575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352425</xdr:colOff>
      <xdr:row>1</xdr:row>
      <xdr:rowOff>180975</xdr:rowOff>
    </xdr:from>
    <xdr:to>
      <xdr:col>11</xdr:col>
      <xdr:colOff>47625</xdr:colOff>
      <xdr:row>17</xdr:row>
      <xdr:rowOff>66675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3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3"/>
  <sheetViews>
    <sheetView topLeftCell="A3" workbookViewId="0">
      <selection activeCell="P20" sqref="P20"/>
    </sheetView>
  </sheetViews>
  <sheetFormatPr defaultRowHeight="15" x14ac:dyDescent="0.25"/>
  <cols>
    <col min="2" max="2" width="14.140625" customWidth="1"/>
  </cols>
  <sheetData>
    <row r="1" spans="1:4" x14ac:dyDescent="0.25">
      <c r="A1" t="s">
        <v>0</v>
      </c>
      <c r="B1" t="s">
        <v>1</v>
      </c>
      <c r="D1" t="s">
        <v>10</v>
      </c>
    </row>
    <row r="2" spans="1:4" x14ac:dyDescent="0.25">
      <c r="A2" t="s">
        <v>2</v>
      </c>
      <c r="B2" t="s">
        <v>4</v>
      </c>
      <c r="C2" t="s">
        <v>3</v>
      </c>
    </row>
    <row r="3" spans="1:4" x14ac:dyDescent="0.25">
      <c r="A3" s="9">
        <v>2637.4263070913462</v>
      </c>
      <c r="B3" s="6">
        <f t="shared" ref="B3:B66" si="0">+C3/43560</f>
        <v>12.962629042423423</v>
      </c>
      <c r="C3">
        <v>564652.12108796427</v>
      </c>
    </row>
    <row r="4" spans="1:4" x14ac:dyDescent="0.25">
      <c r="A4" s="9">
        <v>2992.4665902944712</v>
      </c>
      <c r="B4" s="6">
        <f t="shared" si="0"/>
        <v>13.469271224241577</v>
      </c>
      <c r="C4">
        <v>586721.45452796307</v>
      </c>
    </row>
    <row r="5" spans="1:4" x14ac:dyDescent="0.25">
      <c r="A5" s="9">
        <v>3479.3926282051284</v>
      </c>
      <c r="B5" s="6">
        <f t="shared" si="0"/>
        <v>13.93507602424155</v>
      </c>
      <c r="C5">
        <v>607011.91161596193</v>
      </c>
    </row>
    <row r="6" spans="1:4" x14ac:dyDescent="0.25">
      <c r="A6" s="9">
        <v>3897.3213391426284</v>
      </c>
      <c r="B6" s="6">
        <f t="shared" si="0"/>
        <v>14.367607515150617</v>
      </c>
      <c r="C6">
        <v>625852.98335996084</v>
      </c>
    </row>
    <row r="7" spans="1:4" x14ac:dyDescent="0.25">
      <c r="A7" s="9">
        <v>4371.2771371694707</v>
      </c>
      <c r="B7" s="6">
        <f t="shared" si="0"/>
        <v>21.469100896967877</v>
      </c>
      <c r="C7">
        <v>935194.03507192072</v>
      </c>
    </row>
    <row r="8" spans="1:4" x14ac:dyDescent="0.25">
      <c r="A8" s="9">
        <v>4783.6753430488779</v>
      </c>
      <c r="B8" s="6">
        <f t="shared" si="0"/>
        <v>22.175934933331455</v>
      </c>
      <c r="C8">
        <v>965983.7256959182</v>
      </c>
    </row>
    <row r="9" spans="1:4" x14ac:dyDescent="0.25">
      <c r="A9" s="9">
        <v>5436.9238656850957</v>
      </c>
      <c r="B9" s="6">
        <f t="shared" si="0"/>
        <v>22.902519515149574</v>
      </c>
      <c r="C9">
        <v>997633.75007991539</v>
      </c>
    </row>
    <row r="10" spans="1:4" x14ac:dyDescent="0.25">
      <c r="A10" s="9">
        <v>5937.2724734575322</v>
      </c>
      <c r="B10" s="6">
        <f t="shared" si="0"/>
        <v>23.994973139391909</v>
      </c>
      <c r="C10">
        <v>1045221.0299519117</v>
      </c>
    </row>
    <row r="11" spans="1:4" x14ac:dyDescent="0.25">
      <c r="A11" s="9">
        <v>6424.8550305488779</v>
      </c>
      <c r="B11" s="6">
        <f t="shared" si="0"/>
        <v>24.563986230300952</v>
      </c>
      <c r="C11">
        <v>1070007.2401919095</v>
      </c>
    </row>
    <row r="12" spans="1:4" x14ac:dyDescent="0.25">
      <c r="A12" s="9">
        <v>6911.9940154246797</v>
      </c>
      <c r="B12" s="6">
        <f t="shared" si="0"/>
        <v>25.072915636361515</v>
      </c>
      <c r="C12">
        <v>1092176.2051199076</v>
      </c>
    </row>
    <row r="13" spans="1:4" x14ac:dyDescent="0.25">
      <c r="A13" s="9">
        <v>7469.2917543068907</v>
      </c>
      <c r="B13" s="6">
        <f t="shared" si="0"/>
        <v>28.367351612119243</v>
      </c>
      <c r="C13">
        <v>1235681.8362239143</v>
      </c>
    </row>
    <row r="14" spans="1:4" x14ac:dyDescent="0.25">
      <c r="A14" s="9">
        <v>7969.6958070412657</v>
      </c>
      <c r="B14" s="6">
        <f t="shared" si="0"/>
        <v>28.881639442422244</v>
      </c>
      <c r="C14">
        <v>1258084.214111913</v>
      </c>
    </row>
    <row r="15" spans="1:4" x14ac:dyDescent="0.25">
      <c r="A15" s="9">
        <v>8482.1333383413457</v>
      </c>
      <c r="B15" s="6">
        <f t="shared" si="0"/>
        <v>29.358661648482819</v>
      </c>
      <c r="C15">
        <v>1278863.3014079116</v>
      </c>
    </row>
    <row r="16" spans="1:4" x14ac:dyDescent="0.25">
      <c r="A16" s="9">
        <v>8943.1762319711543</v>
      </c>
      <c r="B16" s="6">
        <f t="shared" si="0"/>
        <v>45.126562739393087</v>
      </c>
      <c r="C16">
        <v>1965713.072927963</v>
      </c>
    </row>
    <row r="17" spans="1:3" x14ac:dyDescent="0.25">
      <c r="A17" s="9">
        <v>9515.5321013621797</v>
      </c>
      <c r="B17" s="6">
        <f t="shared" si="0"/>
        <v>58.408599515151224</v>
      </c>
      <c r="C17">
        <v>2544278.5948799872</v>
      </c>
    </row>
    <row r="18" spans="1:3" x14ac:dyDescent="0.25">
      <c r="A18" s="9">
        <v>9895.4093800080118</v>
      </c>
      <c r="B18" s="6">
        <f t="shared" si="0"/>
        <v>59.516242472726979</v>
      </c>
      <c r="C18">
        <v>2592527.5221119872</v>
      </c>
    </row>
    <row r="19" spans="1:3" x14ac:dyDescent="0.25">
      <c r="A19" s="9">
        <v>10390.321827423879</v>
      </c>
      <c r="B19" s="6">
        <f t="shared" si="0"/>
        <v>60.614117842423965</v>
      </c>
      <c r="C19">
        <v>2640350.9732159879</v>
      </c>
    </row>
    <row r="20" spans="1:3" x14ac:dyDescent="0.25">
      <c r="A20" s="9">
        <v>10784.849659455129</v>
      </c>
      <c r="B20" s="6">
        <f t="shared" si="0"/>
        <v>61.684209236363365</v>
      </c>
      <c r="C20">
        <v>2686964.1543359882</v>
      </c>
    </row>
    <row r="21" spans="1:3" x14ac:dyDescent="0.25">
      <c r="A21" s="9">
        <v>10956.469200721154</v>
      </c>
      <c r="B21" s="6">
        <f t="shared" si="0"/>
        <v>61.684359879251609</v>
      </c>
      <c r="C21">
        <v>2686970.7163402</v>
      </c>
    </row>
    <row r="22" spans="1:3" x14ac:dyDescent="0.25">
      <c r="A22" s="9">
        <v>11230.510391626603</v>
      </c>
      <c r="B22" s="6">
        <f t="shared" si="0"/>
        <v>62.7214079762213</v>
      </c>
      <c r="C22">
        <v>2732144.5314441998</v>
      </c>
    </row>
    <row r="23" spans="1:3" x14ac:dyDescent="0.25">
      <c r="A23" s="9">
        <v>11525.427696814904</v>
      </c>
      <c r="B23" s="6">
        <f t="shared" si="0"/>
        <v>62.721642309602878</v>
      </c>
      <c r="C23">
        <v>2732154.7390063014</v>
      </c>
    </row>
    <row r="24" spans="1:3" x14ac:dyDescent="0.25">
      <c r="A24" s="9">
        <v>11793.563526642629</v>
      </c>
      <c r="B24" s="6">
        <f t="shared" si="0"/>
        <v>63.763080297481672</v>
      </c>
      <c r="C24">
        <v>2777519.7777583017</v>
      </c>
    </row>
    <row r="25" spans="1:3" x14ac:dyDescent="0.25">
      <c r="A25" s="9">
        <v>11978.626502403846</v>
      </c>
      <c r="B25" s="6">
        <f t="shared" si="0"/>
        <v>63.763314630863356</v>
      </c>
      <c r="C25">
        <v>2777529.9853204079</v>
      </c>
    </row>
    <row r="26" spans="1:3" x14ac:dyDescent="0.25">
      <c r="A26" s="9">
        <v>12335.329151642629</v>
      </c>
      <c r="B26" s="6">
        <f t="shared" si="0"/>
        <v>64.763351406620941</v>
      </c>
      <c r="C26">
        <v>2821091.587272408</v>
      </c>
    </row>
    <row r="27" spans="1:3" x14ac:dyDescent="0.25">
      <c r="A27" s="9">
        <v>12592.29089042468</v>
      </c>
      <c r="B27" s="6">
        <f t="shared" si="0"/>
        <v>64.763585740002625</v>
      </c>
      <c r="C27">
        <v>2821101.7948345141</v>
      </c>
    </row>
    <row r="28" spans="1:3" x14ac:dyDescent="0.25">
      <c r="A28" s="9">
        <v>12758.78698417468</v>
      </c>
      <c r="B28" s="6">
        <f t="shared" si="0"/>
        <v>65.711461424851109</v>
      </c>
      <c r="C28">
        <v>2862391.2596665146</v>
      </c>
    </row>
    <row r="29" spans="1:3" x14ac:dyDescent="0.25">
      <c r="A29" s="9">
        <v>13077.26549979968</v>
      </c>
      <c r="B29" s="6">
        <f t="shared" si="0"/>
        <v>65.711679020134028</v>
      </c>
      <c r="C29">
        <v>2862400.7381170383</v>
      </c>
    </row>
    <row r="30" spans="1:3" x14ac:dyDescent="0.25">
      <c r="A30" s="9">
        <v>13371.334034455129</v>
      </c>
      <c r="B30" s="6">
        <f t="shared" si="0"/>
        <v>66.652713080740099</v>
      </c>
      <c r="C30">
        <v>2903392.1817970388</v>
      </c>
    </row>
    <row r="31" spans="1:3" x14ac:dyDescent="0.25">
      <c r="A31" s="9">
        <v>13599.457970252404</v>
      </c>
      <c r="B31" s="6">
        <f t="shared" si="0"/>
        <v>66.652930676022763</v>
      </c>
      <c r="C31">
        <v>2903401.6602475513</v>
      </c>
    </row>
    <row r="32" spans="1:3" x14ac:dyDescent="0.25">
      <c r="A32" s="9">
        <v>13776.255571414262</v>
      </c>
      <c r="B32" s="6">
        <f t="shared" si="0"/>
        <v>67.521040057840963</v>
      </c>
      <c r="C32">
        <v>2941216.5049195522</v>
      </c>
    </row>
    <row r="33" spans="1:3" x14ac:dyDescent="0.25">
      <c r="A33" s="9">
        <v>14083.825245392629</v>
      </c>
      <c r="B33" s="6">
        <f t="shared" si="0"/>
        <v>67.521274391222761</v>
      </c>
      <c r="C33">
        <v>2941226.7124816636</v>
      </c>
    </row>
    <row r="34" spans="1:3" x14ac:dyDescent="0.25">
      <c r="A34" s="9">
        <v>14275.79479667468</v>
      </c>
      <c r="B34" s="6">
        <f t="shared" si="0"/>
        <v>68.368882827586418</v>
      </c>
      <c r="C34">
        <v>2978148.5359696643</v>
      </c>
    </row>
    <row r="35" spans="1:3" x14ac:dyDescent="0.25">
      <c r="A35" s="9">
        <v>14404.02038261218</v>
      </c>
      <c r="B35" s="6">
        <f t="shared" si="0"/>
        <v>68.369117160968216</v>
      </c>
      <c r="C35">
        <v>2978158.7435317757</v>
      </c>
    </row>
    <row r="36" spans="1:3" x14ac:dyDescent="0.25">
      <c r="A36" s="9">
        <v>14697.429975460738</v>
      </c>
      <c r="B36" s="6">
        <f t="shared" si="0"/>
        <v>69.216979900362176</v>
      </c>
      <c r="C36">
        <v>3015091.6444597761</v>
      </c>
    </row>
    <row r="37" spans="1:3" x14ac:dyDescent="0.25">
      <c r="A37" s="9">
        <v>15018.603565705129</v>
      </c>
      <c r="B37" s="6">
        <f t="shared" si="0"/>
        <v>69.241651567077326</v>
      </c>
      <c r="C37">
        <v>3016166.3422618881</v>
      </c>
    </row>
    <row r="38" spans="1:3" x14ac:dyDescent="0.25">
      <c r="A38" s="9">
        <v>15321.784142127404</v>
      </c>
      <c r="B38" s="6">
        <f t="shared" si="0"/>
        <v>70.089541045865218</v>
      </c>
      <c r="C38">
        <v>3053100.4079578887</v>
      </c>
    </row>
    <row r="39" spans="1:3" x14ac:dyDescent="0.25">
      <c r="A39" s="9">
        <v>15465.796925080129</v>
      </c>
      <c r="B39" s="6">
        <f t="shared" si="0"/>
        <v>70.163070641147655</v>
      </c>
      <c r="C39">
        <v>3056303.357128392</v>
      </c>
    </row>
    <row r="40" spans="1:3" x14ac:dyDescent="0.25">
      <c r="A40" s="9">
        <v>16015.691456330129</v>
      </c>
      <c r="B40" s="6">
        <f t="shared" si="0"/>
        <v>71.042499897037374</v>
      </c>
      <c r="C40">
        <v>3094611.2955149482</v>
      </c>
    </row>
    <row r="41" spans="1:3" x14ac:dyDescent="0.25">
      <c r="A41" s="9">
        <v>16320.763721955129</v>
      </c>
      <c r="B41" s="6">
        <f t="shared" si="0"/>
        <v>71.857963436431319</v>
      </c>
      <c r="C41">
        <v>3130132.8872909485</v>
      </c>
    </row>
    <row r="42" spans="1:3" x14ac:dyDescent="0.25">
      <c r="A42" s="9">
        <v>16977.406300080129</v>
      </c>
      <c r="B42" s="6">
        <f t="shared" si="0"/>
        <v>72.801665511845911</v>
      </c>
      <c r="C42">
        <v>3171240.5496960077</v>
      </c>
    </row>
    <row r="43" spans="1:3" x14ac:dyDescent="0.25">
      <c r="A43" s="9">
        <v>17784.214893830129</v>
      </c>
      <c r="B43" s="6">
        <f t="shared" si="0"/>
        <v>74.44096057509077</v>
      </c>
      <c r="C43">
        <v>3242648.2426509541</v>
      </c>
    </row>
    <row r="44" spans="1:3" x14ac:dyDescent="0.25">
      <c r="A44" s="9">
        <v>18007.922901642629</v>
      </c>
      <c r="B44" s="6">
        <f t="shared" si="0"/>
        <v>74.508380837039866</v>
      </c>
      <c r="C44">
        <v>3245585.0692614568</v>
      </c>
    </row>
    <row r="45" spans="1:3" x14ac:dyDescent="0.25">
      <c r="A45" s="9">
        <v>18329.791065705129</v>
      </c>
      <c r="B45" s="6">
        <f t="shared" si="0"/>
        <v>75.257840497645958</v>
      </c>
      <c r="C45">
        <v>3278231.5320774578</v>
      </c>
    </row>
    <row r="46" spans="1:3" x14ac:dyDescent="0.25">
      <c r="A46" s="9">
        <v>18521.589893830129</v>
      </c>
      <c r="B46" s="6">
        <f t="shared" si="0"/>
        <v>75.637362577778092</v>
      </c>
      <c r="C46">
        <v>3294763.5138880135</v>
      </c>
    </row>
    <row r="47" spans="1:3" x14ac:dyDescent="0.25">
      <c r="A47" s="9">
        <v>19619.757862580129</v>
      </c>
      <c r="B47" s="6">
        <f t="shared" si="0"/>
        <v>86.606667481318766</v>
      </c>
      <c r="C47">
        <v>3772586.4354862454</v>
      </c>
    </row>
    <row r="48" spans="1:3" x14ac:dyDescent="0.25">
      <c r="A48" s="9">
        <v>19802.529346955129</v>
      </c>
      <c r="B48" s="6">
        <f t="shared" si="0"/>
        <v>87.599392281318728</v>
      </c>
      <c r="C48">
        <v>3815829.5277742441</v>
      </c>
    </row>
    <row r="49" spans="1:3" x14ac:dyDescent="0.25">
      <c r="A49" s="9">
        <v>20179.378956330129</v>
      </c>
      <c r="B49" s="6">
        <f t="shared" si="0"/>
        <v>88.949497927677498</v>
      </c>
      <c r="C49">
        <v>3874640.1297296318</v>
      </c>
    </row>
    <row r="50" spans="1:3" x14ac:dyDescent="0.25">
      <c r="A50" s="9">
        <v>20831.350636017629</v>
      </c>
      <c r="B50" s="6">
        <f t="shared" si="0"/>
        <v>90.251910569270223</v>
      </c>
      <c r="C50">
        <v>3931373.2243974106</v>
      </c>
    </row>
    <row r="51" spans="1:3" x14ac:dyDescent="0.25">
      <c r="A51" s="9">
        <v>21611.884815705129</v>
      </c>
      <c r="B51" s="6">
        <f t="shared" si="0"/>
        <v>91.938578468047197</v>
      </c>
      <c r="C51">
        <v>4004844.4780681357</v>
      </c>
    </row>
    <row r="52" spans="1:3" x14ac:dyDescent="0.25">
      <c r="A52" s="9">
        <v>21786.937550080129</v>
      </c>
      <c r="B52" s="6">
        <f t="shared" si="0"/>
        <v>92.92133104986533</v>
      </c>
      <c r="C52">
        <v>4047653.1805321337</v>
      </c>
    </row>
    <row r="53" spans="1:3" x14ac:dyDescent="0.25">
      <c r="A53" s="9">
        <v>21980.707081330129</v>
      </c>
      <c r="B53" s="6">
        <f t="shared" si="0"/>
        <v>93.244328249034439</v>
      </c>
      <c r="C53">
        <v>4061722.9385279403</v>
      </c>
    </row>
    <row r="54" spans="1:3" x14ac:dyDescent="0.25">
      <c r="A54" s="9">
        <v>24167.509815705129</v>
      </c>
      <c r="B54" s="6">
        <f t="shared" si="0"/>
        <v>138.77407203576337</v>
      </c>
      <c r="C54">
        <v>6044998.5778778521</v>
      </c>
    </row>
    <row r="55" spans="1:3" x14ac:dyDescent="0.25">
      <c r="A55" s="9">
        <v>24330.398487580129</v>
      </c>
      <c r="B55" s="6">
        <f t="shared" si="0"/>
        <v>140.70545853273305</v>
      </c>
      <c r="C55">
        <v>6129129.7736858521</v>
      </c>
    </row>
    <row r="56" spans="1:3" x14ac:dyDescent="0.25">
      <c r="A56" s="9">
        <v>24701.226612580129</v>
      </c>
      <c r="B56" s="6">
        <f t="shared" si="0"/>
        <v>142.92884270030399</v>
      </c>
      <c r="C56">
        <v>6225980.3880252419</v>
      </c>
    </row>
    <row r="57" spans="1:3" x14ac:dyDescent="0.25">
      <c r="A57" s="9">
        <v>25003.942432892629</v>
      </c>
      <c r="B57" s="6">
        <f t="shared" si="0"/>
        <v>143.30438879644279</v>
      </c>
      <c r="C57">
        <v>6242339.1759730475</v>
      </c>
    </row>
    <row r="58" spans="1:3" x14ac:dyDescent="0.25">
      <c r="A58" s="9">
        <v>25262.640675080129</v>
      </c>
      <c r="B58" s="6">
        <f t="shared" si="0"/>
        <v>145.22359599644275</v>
      </c>
      <c r="C58" s="9">
        <v>6325939.8416050468</v>
      </c>
    </row>
    <row r="59" spans="1:3" x14ac:dyDescent="0.25">
      <c r="A59" s="9">
        <v>25759.591846955129</v>
      </c>
      <c r="B59" s="6">
        <f t="shared" si="0"/>
        <v>147.31069186227722</v>
      </c>
      <c r="C59" s="9">
        <v>6416853.7375207953</v>
      </c>
    </row>
    <row r="60" spans="1:3" x14ac:dyDescent="0.25">
      <c r="A60" s="9">
        <v>27130.402393830129</v>
      </c>
      <c r="B60" s="6">
        <f t="shared" si="0"/>
        <v>153.44710973857175</v>
      </c>
      <c r="C60" s="9">
        <v>6684156.1002121856</v>
      </c>
    </row>
    <row r="61" spans="1:3" x14ac:dyDescent="0.25">
      <c r="A61" s="9">
        <v>27365.781300080129</v>
      </c>
      <c r="B61" s="6">
        <f t="shared" si="0"/>
        <v>157.67976556887481</v>
      </c>
      <c r="C61" s="9">
        <v>6868530.5881801872</v>
      </c>
    </row>
    <row r="62" spans="1:3" x14ac:dyDescent="0.25">
      <c r="A62" s="9">
        <v>28064.584034455129</v>
      </c>
      <c r="B62" s="6">
        <f t="shared" si="0"/>
        <v>162.09614887153791</v>
      </c>
      <c r="C62" s="9">
        <v>7060908.2448441908</v>
      </c>
    </row>
    <row r="63" spans="1:3" x14ac:dyDescent="0.25">
      <c r="A63" s="9">
        <v>28428.562550080129</v>
      </c>
      <c r="B63" s="6">
        <f t="shared" si="0"/>
        <v>166.94615573942636</v>
      </c>
      <c r="C63" s="9">
        <v>7272174.5440094117</v>
      </c>
    </row>
    <row r="64" spans="1:3" x14ac:dyDescent="0.25">
      <c r="A64" s="9">
        <v>28760.972706330129</v>
      </c>
      <c r="B64" s="6">
        <f t="shared" si="0"/>
        <v>182.09069645778479</v>
      </c>
      <c r="C64" s="9">
        <v>7931870.737701105</v>
      </c>
    </row>
    <row r="65" spans="1:4" x14ac:dyDescent="0.25">
      <c r="A65" s="9">
        <v>31086.839893830129</v>
      </c>
      <c r="B65" s="6">
        <f t="shared" si="0"/>
        <v>223.05181240159817</v>
      </c>
      <c r="C65" s="9">
        <v>9716136.9482136164</v>
      </c>
    </row>
    <row r="66" spans="1:4" x14ac:dyDescent="0.25">
      <c r="A66" s="9">
        <v>35325.459034455125</v>
      </c>
      <c r="B66" s="6">
        <f t="shared" si="0"/>
        <v>380.25152181195369</v>
      </c>
      <c r="C66" s="9">
        <v>16563756.290128702</v>
      </c>
    </row>
    <row r="67" spans="1:4" x14ac:dyDescent="0.25">
      <c r="A67" s="9">
        <v>37462.127003205125</v>
      </c>
      <c r="B67" s="6">
        <f t="shared" ref="B67:B74" si="1">+C67/43560</f>
        <v>448.16167272197015</v>
      </c>
      <c r="C67" s="9">
        <v>19521922.463769019</v>
      </c>
    </row>
    <row r="68" spans="1:4" x14ac:dyDescent="0.25">
      <c r="A68" s="9">
        <v>40933.468098958328</v>
      </c>
      <c r="B68" s="6">
        <f t="shared" si="1"/>
        <v>469.20116094386339</v>
      </c>
      <c r="C68" s="9">
        <v>20438402.57071469</v>
      </c>
    </row>
    <row r="69" spans="1:4" x14ac:dyDescent="0.25">
      <c r="A69" s="9">
        <v>46376.193409455125</v>
      </c>
      <c r="B69" s="6">
        <f t="shared" si="1"/>
        <v>644.25994493166968</v>
      </c>
      <c r="C69" s="9">
        <v>28063963.20122353</v>
      </c>
    </row>
    <row r="70" spans="1:4" x14ac:dyDescent="0.25">
      <c r="A70" s="9">
        <v>47559.560596955125</v>
      </c>
      <c r="B70" s="6">
        <f t="shared" si="1"/>
        <v>750.79130785586392</v>
      </c>
      <c r="C70" s="9">
        <v>32704469.370201431</v>
      </c>
    </row>
    <row r="71" spans="1:4" x14ac:dyDescent="0.25">
      <c r="A71" s="9">
        <v>51327.117487980766</v>
      </c>
      <c r="B71" s="6">
        <f t="shared" si="1"/>
        <v>769.69847378508825</v>
      </c>
      <c r="C71" s="9">
        <v>33528065.518078443</v>
      </c>
    </row>
    <row r="72" spans="1:4" x14ac:dyDescent="0.25">
      <c r="A72" s="9">
        <v>52703.061298076922</v>
      </c>
      <c r="B72" s="6">
        <f t="shared" si="1"/>
        <v>933.3066530009196</v>
      </c>
      <c r="C72" s="9">
        <v>40654837.804720059</v>
      </c>
    </row>
    <row r="73" spans="1:4" x14ac:dyDescent="0.25">
      <c r="A73" s="9">
        <v>60455.679887820515</v>
      </c>
      <c r="B73" s="6">
        <f t="shared" si="1"/>
        <v>1212.8508411979369</v>
      </c>
      <c r="C73" s="9">
        <v>52831782.642582133</v>
      </c>
    </row>
    <row r="74" spans="1:4" x14ac:dyDescent="0.25">
      <c r="A74" s="9">
        <v>62457.198016826922</v>
      </c>
      <c r="B74" s="6">
        <f t="shared" si="1"/>
        <v>1562.9630183245752</v>
      </c>
      <c r="C74" s="9">
        <v>68082669.07821849</v>
      </c>
    </row>
    <row r="76" spans="1:4" x14ac:dyDescent="0.25">
      <c r="A76" t="s">
        <v>0</v>
      </c>
      <c r="B76" t="s">
        <v>1</v>
      </c>
      <c r="C76" t="s">
        <v>5</v>
      </c>
    </row>
    <row r="77" spans="1:4" x14ac:dyDescent="0.25">
      <c r="A77" t="s">
        <v>2</v>
      </c>
      <c r="B77" t="s">
        <v>4</v>
      </c>
      <c r="C77" t="s">
        <v>4</v>
      </c>
      <c r="D77" t="s">
        <v>3</v>
      </c>
    </row>
    <row r="78" spans="1:4" x14ac:dyDescent="0.25">
      <c r="A78">
        <v>3250</v>
      </c>
      <c r="C78">
        <f t="shared" ref="C78:C113" si="2">+D78/43560</f>
        <v>0</v>
      </c>
    </row>
    <row r="79" spans="1:4" x14ac:dyDescent="0.25">
      <c r="A79">
        <v>5250</v>
      </c>
      <c r="C79">
        <f t="shared" si="2"/>
        <v>0</v>
      </c>
    </row>
    <row r="80" spans="1:4" x14ac:dyDescent="0.25">
      <c r="A80">
        <v>7250</v>
      </c>
      <c r="C80">
        <f t="shared" si="2"/>
        <v>0</v>
      </c>
    </row>
    <row r="81" spans="1:3" x14ac:dyDescent="0.25">
      <c r="A81">
        <v>9250</v>
      </c>
      <c r="C81">
        <f t="shared" si="2"/>
        <v>0</v>
      </c>
    </row>
    <row r="82" spans="1:3" x14ac:dyDescent="0.25">
      <c r="A82">
        <v>11250</v>
      </c>
      <c r="C82">
        <f t="shared" si="2"/>
        <v>0</v>
      </c>
    </row>
    <row r="83" spans="1:3" x14ac:dyDescent="0.25">
      <c r="A83">
        <v>13250</v>
      </c>
      <c r="C83">
        <f t="shared" si="2"/>
        <v>0</v>
      </c>
    </row>
    <row r="84" spans="1:3" x14ac:dyDescent="0.25">
      <c r="A84">
        <v>15250</v>
      </c>
      <c r="C84">
        <f t="shared" si="2"/>
        <v>0</v>
      </c>
    </row>
    <row r="85" spans="1:3" x14ac:dyDescent="0.25">
      <c r="A85">
        <v>17250</v>
      </c>
      <c r="C85">
        <f t="shared" si="2"/>
        <v>0</v>
      </c>
    </row>
    <row r="86" spans="1:3" x14ac:dyDescent="0.25">
      <c r="A86">
        <v>19250</v>
      </c>
      <c r="C86">
        <f t="shared" si="2"/>
        <v>0</v>
      </c>
    </row>
    <row r="87" spans="1:3" x14ac:dyDescent="0.25">
      <c r="A87">
        <v>21250</v>
      </c>
      <c r="C87">
        <f t="shared" si="2"/>
        <v>0</v>
      </c>
    </row>
    <row r="88" spans="1:3" x14ac:dyDescent="0.25">
      <c r="A88">
        <v>23250</v>
      </c>
      <c r="C88">
        <f t="shared" si="2"/>
        <v>0</v>
      </c>
    </row>
    <row r="89" spans="1:3" x14ac:dyDescent="0.25">
      <c r="A89">
        <v>25250</v>
      </c>
      <c r="C89">
        <f t="shared" si="2"/>
        <v>0</v>
      </c>
    </row>
    <row r="90" spans="1:3" x14ac:dyDescent="0.25">
      <c r="A90">
        <v>27250</v>
      </c>
      <c r="C90">
        <f t="shared" si="2"/>
        <v>0</v>
      </c>
    </row>
    <row r="91" spans="1:3" x14ac:dyDescent="0.25">
      <c r="A91">
        <v>29250</v>
      </c>
      <c r="C91">
        <f t="shared" si="2"/>
        <v>0</v>
      </c>
    </row>
    <row r="92" spans="1:3" x14ac:dyDescent="0.25">
      <c r="A92">
        <v>31250</v>
      </c>
      <c r="C92">
        <f t="shared" si="2"/>
        <v>0</v>
      </c>
    </row>
    <row r="93" spans="1:3" x14ac:dyDescent="0.25">
      <c r="A93">
        <v>33250</v>
      </c>
      <c r="C93">
        <f t="shared" si="2"/>
        <v>0</v>
      </c>
    </row>
    <row r="94" spans="1:3" x14ac:dyDescent="0.25">
      <c r="A94">
        <v>35250</v>
      </c>
      <c r="C94">
        <f t="shared" si="2"/>
        <v>0</v>
      </c>
    </row>
    <row r="95" spans="1:3" x14ac:dyDescent="0.25">
      <c r="A95">
        <v>37250</v>
      </c>
      <c r="C95">
        <f t="shared" si="2"/>
        <v>0</v>
      </c>
    </row>
    <row r="96" spans="1:3" x14ac:dyDescent="0.25">
      <c r="A96">
        <v>39250</v>
      </c>
      <c r="C96">
        <f t="shared" si="2"/>
        <v>0</v>
      </c>
    </row>
    <row r="97" spans="1:3" x14ac:dyDescent="0.25">
      <c r="A97">
        <v>41250</v>
      </c>
      <c r="C97">
        <f t="shared" si="2"/>
        <v>0</v>
      </c>
    </row>
    <row r="98" spans="1:3" x14ac:dyDescent="0.25">
      <c r="A98">
        <v>43250</v>
      </c>
      <c r="C98">
        <f t="shared" si="2"/>
        <v>0</v>
      </c>
    </row>
    <row r="99" spans="1:3" x14ac:dyDescent="0.25">
      <c r="A99">
        <v>45250</v>
      </c>
      <c r="C99">
        <f t="shared" si="2"/>
        <v>0</v>
      </c>
    </row>
    <row r="100" spans="1:3" x14ac:dyDescent="0.25">
      <c r="A100">
        <v>47250</v>
      </c>
      <c r="C100">
        <f t="shared" si="2"/>
        <v>0</v>
      </c>
    </row>
    <row r="101" spans="1:3" x14ac:dyDescent="0.25">
      <c r="A101">
        <v>49250</v>
      </c>
      <c r="C101">
        <f t="shared" si="2"/>
        <v>0</v>
      </c>
    </row>
    <row r="102" spans="1:3" x14ac:dyDescent="0.25">
      <c r="A102">
        <v>51250</v>
      </c>
      <c r="C102">
        <f t="shared" si="2"/>
        <v>0</v>
      </c>
    </row>
    <row r="103" spans="1:3" x14ac:dyDescent="0.25">
      <c r="A103">
        <v>53250</v>
      </c>
      <c r="C103">
        <f t="shared" si="2"/>
        <v>0</v>
      </c>
    </row>
    <row r="104" spans="1:3" x14ac:dyDescent="0.25">
      <c r="A104">
        <v>55250</v>
      </c>
      <c r="C104">
        <f t="shared" si="2"/>
        <v>0</v>
      </c>
    </row>
    <row r="105" spans="1:3" x14ac:dyDescent="0.25">
      <c r="A105">
        <v>57250</v>
      </c>
      <c r="C105">
        <f t="shared" si="2"/>
        <v>0</v>
      </c>
    </row>
    <row r="106" spans="1:3" x14ac:dyDescent="0.25">
      <c r="A106">
        <v>59250</v>
      </c>
      <c r="C106">
        <f t="shared" si="2"/>
        <v>0</v>
      </c>
    </row>
    <row r="107" spans="1:3" x14ac:dyDescent="0.25">
      <c r="A107">
        <v>61250</v>
      </c>
      <c r="C107">
        <f t="shared" si="2"/>
        <v>0</v>
      </c>
    </row>
    <row r="108" spans="1:3" x14ac:dyDescent="0.25">
      <c r="A108">
        <v>63250</v>
      </c>
      <c r="C108">
        <f t="shared" si="2"/>
        <v>0</v>
      </c>
    </row>
    <row r="109" spans="1:3" x14ac:dyDescent="0.25">
      <c r="A109">
        <v>65250</v>
      </c>
      <c r="C109">
        <f t="shared" si="2"/>
        <v>0</v>
      </c>
    </row>
    <row r="110" spans="1:3" x14ac:dyDescent="0.25">
      <c r="A110">
        <v>67250</v>
      </c>
      <c r="C110">
        <f t="shared" si="2"/>
        <v>0</v>
      </c>
    </row>
    <row r="111" spans="1:3" x14ac:dyDescent="0.25">
      <c r="A111">
        <v>69250</v>
      </c>
      <c r="C111">
        <f t="shared" si="2"/>
        <v>0</v>
      </c>
    </row>
    <row r="112" spans="1:3" x14ac:dyDescent="0.25">
      <c r="A112">
        <v>71250</v>
      </c>
      <c r="C112">
        <f t="shared" si="2"/>
        <v>0</v>
      </c>
    </row>
    <row r="113" spans="1:3" x14ac:dyDescent="0.25">
      <c r="A113">
        <v>74000</v>
      </c>
      <c r="C113">
        <f t="shared" si="2"/>
        <v>0</v>
      </c>
    </row>
  </sheetData>
  <pageMargins left="0.7" right="0.7" top="0.75" bottom="0.75" header="0.3" footer="0.3"/>
  <pageSetup orientation="portrait" horizontalDpi="4294967295" verticalDpi="4294967295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"/>
  <sheetViews>
    <sheetView workbookViewId="0">
      <selection activeCell="G2" sqref="G2"/>
    </sheetView>
  </sheetViews>
  <sheetFormatPr defaultRowHeight="15" x14ac:dyDescent="0.25"/>
  <cols>
    <col min="3" max="3" width="13.85546875" customWidth="1"/>
    <col min="5" max="5" width="10" bestFit="1" customWidth="1"/>
  </cols>
  <sheetData>
    <row r="1" spans="1:5" x14ac:dyDescent="0.25">
      <c r="B1" t="s">
        <v>0</v>
      </c>
      <c r="C1" t="s">
        <v>1</v>
      </c>
      <c r="D1" t="s">
        <v>5</v>
      </c>
    </row>
    <row r="2" spans="1:5" x14ac:dyDescent="0.25">
      <c r="B2" t="s">
        <v>2</v>
      </c>
      <c r="C2" t="s">
        <v>4</v>
      </c>
      <c r="D2" t="s">
        <v>4</v>
      </c>
      <c r="E2" t="s">
        <v>3</v>
      </c>
    </row>
    <row r="3" spans="1:5" x14ac:dyDescent="0.25">
      <c r="A3">
        <v>1</v>
      </c>
      <c r="B3">
        <v>1100</v>
      </c>
      <c r="C3" s="6">
        <v>0</v>
      </c>
      <c r="D3" s="6">
        <f t="shared" ref="D3:D42" si="0">+E3/43560</f>
        <v>502.72901744719928</v>
      </c>
      <c r="E3" s="4">
        <v>21898876</v>
      </c>
    </row>
    <row r="4" spans="1:5" x14ac:dyDescent="0.25">
      <c r="A4">
        <v>2</v>
      </c>
      <c r="B4">
        <v>2600</v>
      </c>
      <c r="C4" s="6">
        <v>0</v>
      </c>
      <c r="D4" s="6">
        <f t="shared" si="0"/>
        <v>2834.7574609733701</v>
      </c>
      <c r="E4" s="4">
        <v>123482035</v>
      </c>
    </row>
    <row r="5" spans="1:5" x14ac:dyDescent="0.25">
      <c r="B5">
        <v>4056</v>
      </c>
      <c r="C5" s="6">
        <f>+D5-3337.45</f>
        <v>0.14985166819724327</v>
      </c>
      <c r="D5" s="6">
        <f>+D4+(B5-B4)*(D6-D4)/(B6-B4)</f>
        <v>3337.5998516681971</v>
      </c>
      <c r="E5" s="4"/>
    </row>
    <row r="6" spans="1:5" x14ac:dyDescent="0.25">
      <c r="A6">
        <v>3</v>
      </c>
      <c r="B6">
        <v>4100</v>
      </c>
      <c r="C6" s="6">
        <f>+D6-3337.45</f>
        <v>15.345638200183657</v>
      </c>
      <c r="D6" s="6">
        <f t="shared" si="0"/>
        <v>3352.7956382001835</v>
      </c>
      <c r="E6" s="4">
        <v>146047778</v>
      </c>
    </row>
    <row r="7" spans="1:5" x14ac:dyDescent="0.25">
      <c r="A7">
        <v>4</v>
      </c>
      <c r="B7">
        <v>5600</v>
      </c>
      <c r="C7" s="6">
        <f>+D7-3337.45</f>
        <v>199.9060376492198</v>
      </c>
      <c r="D7" s="6">
        <f t="shared" si="0"/>
        <v>3537.3560376492196</v>
      </c>
      <c r="E7" s="5">
        <v>154087229</v>
      </c>
    </row>
    <row r="8" spans="1:5" x14ac:dyDescent="0.25">
      <c r="B8">
        <v>6983</v>
      </c>
      <c r="C8" s="6">
        <f>+D8-3337.45</f>
        <v>325.10451501377429</v>
      </c>
      <c r="D8" s="6">
        <f>+D7+(B8-B7)*(D9-D7)/(B9-B7)</f>
        <v>3662.5545150137741</v>
      </c>
    </row>
    <row r="9" spans="1:5" x14ac:dyDescent="0.25">
      <c r="A9">
        <v>5</v>
      </c>
      <c r="B9">
        <v>7100</v>
      </c>
      <c r="C9" s="6">
        <f t="shared" ref="C9:C42" si="1">+D9-3337.45</f>
        <v>335.69614325068869</v>
      </c>
      <c r="D9" s="6">
        <f t="shared" si="0"/>
        <v>3673.1461432506885</v>
      </c>
      <c r="E9" s="5">
        <v>160002246</v>
      </c>
    </row>
    <row r="10" spans="1:5" x14ac:dyDescent="0.25">
      <c r="A10">
        <v>6</v>
      </c>
      <c r="B10">
        <v>8600</v>
      </c>
      <c r="C10" s="6">
        <f t="shared" si="1"/>
        <v>503.7409090909091</v>
      </c>
      <c r="D10" s="6">
        <f t="shared" si="0"/>
        <v>3841.1909090909089</v>
      </c>
      <c r="E10" s="5">
        <v>167322276</v>
      </c>
    </row>
    <row r="11" spans="1:5" x14ac:dyDescent="0.25">
      <c r="A11">
        <v>7</v>
      </c>
      <c r="B11">
        <v>10100</v>
      </c>
      <c r="C11" s="6">
        <f t="shared" si="1"/>
        <v>674.14044995408631</v>
      </c>
      <c r="D11" s="6">
        <f t="shared" si="0"/>
        <v>4011.5904499540861</v>
      </c>
      <c r="E11" s="5">
        <v>174744880</v>
      </c>
    </row>
    <row r="12" spans="1:5" x14ac:dyDescent="0.25">
      <c r="A12">
        <v>8</v>
      </c>
      <c r="B12">
        <v>11600</v>
      </c>
      <c r="C12" s="6">
        <f t="shared" si="1"/>
        <v>799.16515151515159</v>
      </c>
      <c r="D12" s="6">
        <f t="shared" si="0"/>
        <v>4136.6151515151514</v>
      </c>
      <c r="E12" s="5">
        <v>180190956</v>
      </c>
    </row>
    <row r="13" spans="1:5" x14ac:dyDescent="0.25">
      <c r="A13">
        <v>9</v>
      </c>
      <c r="B13">
        <v>13100</v>
      </c>
      <c r="C13" s="6">
        <f t="shared" si="1"/>
        <v>946.71850321395777</v>
      </c>
      <c r="D13" s="6">
        <f t="shared" si="0"/>
        <v>4284.1685032139576</v>
      </c>
      <c r="E13" s="5">
        <v>186618380</v>
      </c>
    </row>
    <row r="14" spans="1:5" x14ac:dyDescent="0.25">
      <c r="A14">
        <v>10</v>
      </c>
      <c r="B14">
        <v>14600</v>
      </c>
      <c r="C14" s="6">
        <f t="shared" si="1"/>
        <v>1063.9599403122129</v>
      </c>
      <c r="D14" s="6">
        <f t="shared" si="0"/>
        <v>4401.4099403122127</v>
      </c>
      <c r="E14" s="5">
        <v>191725417</v>
      </c>
    </row>
    <row r="15" spans="1:5" x14ac:dyDescent="0.25">
      <c r="A15">
        <v>11</v>
      </c>
      <c r="B15">
        <v>16100</v>
      </c>
      <c r="C15" s="6">
        <f t="shared" si="1"/>
        <v>1202.5445133149678</v>
      </c>
      <c r="D15" s="6">
        <f t="shared" si="0"/>
        <v>4539.9945133149677</v>
      </c>
      <c r="E15" s="5">
        <v>197762161</v>
      </c>
    </row>
    <row r="16" spans="1:5" x14ac:dyDescent="0.25">
      <c r="A16">
        <v>12</v>
      </c>
      <c r="B16">
        <v>17600</v>
      </c>
      <c r="C16" s="6">
        <f t="shared" si="1"/>
        <v>1299.4825987144168</v>
      </c>
      <c r="D16" s="6">
        <f t="shared" si="0"/>
        <v>4636.9325987144166</v>
      </c>
      <c r="E16" s="5">
        <v>201984784</v>
      </c>
    </row>
    <row r="17" spans="1:5" x14ac:dyDescent="0.25">
      <c r="A17">
        <v>13</v>
      </c>
      <c r="B17">
        <v>19100</v>
      </c>
      <c r="C17" s="6">
        <f t="shared" si="1"/>
        <v>1448.2465794306709</v>
      </c>
      <c r="D17" s="6">
        <f t="shared" si="0"/>
        <v>4785.6965794306707</v>
      </c>
      <c r="E17" s="5">
        <v>208464943</v>
      </c>
    </row>
    <row r="18" spans="1:5" x14ac:dyDescent="0.25">
      <c r="A18">
        <v>14</v>
      </c>
      <c r="B18">
        <v>20600</v>
      </c>
      <c r="C18" s="6">
        <f t="shared" si="1"/>
        <v>1685.5063131313136</v>
      </c>
      <c r="D18" s="6">
        <f t="shared" si="0"/>
        <v>5022.9563131313134</v>
      </c>
      <c r="E18" s="5">
        <v>218799977</v>
      </c>
    </row>
    <row r="19" spans="1:5" x14ac:dyDescent="0.25">
      <c r="A19">
        <v>15</v>
      </c>
      <c r="B19">
        <v>22100</v>
      </c>
      <c r="C19" s="6">
        <f t="shared" si="1"/>
        <v>1932.2678374655652</v>
      </c>
      <c r="D19" s="6">
        <f t="shared" si="0"/>
        <v>5269.717837465565</v>
      </c>
      <c r="E19" s="5">
        <v>229548909</v>
      </c>
    </row>
    <row r="20" spans="1:5" x14ac:dyDescent="0.25">
      <c r="A20">
        <v>16</v>
      </c>
      <c r="B20">
        <v>23600</v>
      </c>
      <c r="C20" s="6">
        <f t="shared" si="1"/>
        <v>2259.7996097337009</v>
      </c>
      <c r="D20" s="6">
        <f t="shared" si="0"/>
        <v>5597.2496097337007</v>
      </c>
      <c r="E20" s="5">
        <v>243816193</v>
      </c>
    </row>
    <row r="21" spans="1:5" x14ac:dyDescent="0.25">
      <c r="A21">
        <v>17</v>
      </c>
      <c r="B21">
        <v>25100</v>
      </c>
      <c r="C21" s="6">
        <f t="shared" si="1"/>
        <v>2633.2664830119375</v>
      </c>
      <c r="D21" s="6">
        <f t="shared" si="0"/>
        <v>5970.7164830119373</v>
      </c>
      <c r="E21" s="5">
        <v>260084410</v>
      </c>
    </row>
    <row r="22" spans="1:5" x14ac:dyDescent="0.25">
      <c r="A22">
        <v>18</v>
      </c>
      <c r="B22">
        <v>26600</v>
      </c>
      <c r="C22" s="6">
        <f t="shared" si="1"/>
        <v>2939.1580119375576</v>
      </c>
      <c r="D22" s="6">
        <f t="shared" si="0"/>
        <v>6276.6080119375574</v>
      </c>
      <c r="E22" s="5">
        <v>273409045</v>
      </c>
    </row>
    <row r="23" spans="1:5" x14ac:dyDescent="0.25">
      <c r="A23">
        <v>19</v>
      </c>
      <c r="B23">
        <v>28100</v>
      </c>
      <c r="C23" s="6">
        <f t="shared" si="1"/>
        <v>3213.1009412304866</v>
      </c>
      <c r="D23" s="6">
        <f t="shared" si="0"/>
        <v>6550.5509412304864</v>
      </c>
      <c r="E23" s="5">
        <v>285341999</v>
      </c>
    </row>
    <row r="24" spans="1:5" x14ac:dyDescent="0.25">
      <c r="A24">
        <v>20</v>
      </c>
      <c r="B24">
        <v>29600</v>
      </c>
      <c r="C24" s="6">
        <f t="shared" si="1"/>
        <v>3645.7236455463726</v>
      </c>
      <c r="D24" s="6">
        <f t="shared" si="0"/>
        <v>6983.1736455463724</v>
      </c>
      <c r="E24" s="5">
        <v>304187044</v>
      </c>
    </row>
    <row r="25" spans="1:5" x14ac:dyDescent="0.25">
      <c r="A25">
        <v>21</v>
      </c>
      <c r="B25">
        <v>31100</v>
      </c>
      <c r="C25" s="6">
        <f t="shared" si="1"/>
        <v>3970.2715564738292</v>
      </c>
      <c r="D25" s="6">
        <f t="shared" si="0"/>
        <v>7307.721556473829</v>
      </c>
      <c r="E25" s="5">
        <v>318324351</v>
      </c>
    </row>
    <row r="26" spans="1:5" x14ac:dyDescent="0.25">
      <c r="A26">
        <v>22</v>
      </c>
      <c r="B26">
        <v>32600</v>
      </c>
      <c r="C26" s="6">
        <f t="shared" si="1"/>
        <v>4751.0446740128564</v>
      </c>
      <c r="D26" s="6">
        <f t="shared" si="0"/>
        <v>8088.4946740128562</v>
      </c>
      <c r="E26" s="5">
        <v>352334828</v>
      </c>
    </row>
    <row r="27" spans="1:5" x14ac:dyDescent="0.25">
      <c r="A27">
        <v>23</v>
      </c>
      <c r="B27">
        <v>34100</v>
      </c>
      <c r="C27" s="6">
        <f t="shared" si="1"/>
        <v>5275.7823921028476</v>
      </c>
      <c r="D27" s="6">
        <f t="shared" si="0"/>
        <v>8613.2323921028474</v>
      </c>
      <c r="E27" s="5">
        <v>375192403</v>
      </c>
    </row>
    <row r="28" spans="1:5" x14ac:dyDescent="0.25">
      <c r="A28">
        <v>24</v>
      </c>
      <c r="B28">
        <v>35600</v>
      </c>
      <c r="C28" s="6">
        <f t="shared" si="1"/>
        <v>5634.9134756657486</v>
      </c>
      <c r="D28" s="6">
        <f t="shared" si="0"/>
        <v>8972.3634756657484</v>
      </c>
      <c r="E28" s="5">
        <v>390836153</v>
      </c>
    </row>
    <row r="29" spans="1:5" x14ac:dyDescent="0.25">
      <c r="A29">
        <v>25</v>
      </c>
      <c r="B29">
        <v>37100</v>
      </c>
      <c r="C29" s="6">
        <f t="shared" si="1"/>
        <v>6016.2117998163458</v>
      </c>
      <c r="D29" s="6">
        <f t="shared" si="0"/>
        <v>9353.6617998163456</v>
      </c>
      <c r="E29" s="5">
        <v>407445508</v>
      </c>
    </row>
    <row r="30" spans="1:5" x14ac:dyDescent="0.25">
      <c r="A30">
        <v>26</v>
      </c>
      <c r="B30">
        <v>38600</v>
      </c>
      <c r="C30" s="6">
        <f t="shared" si="1"/>
        <v>6386.1954315886132</v>
      </c>
      <c r="D30" s="6">
        <f t="shared" si="0"/>
        <v>9723.6454315886131</v>
      </c>
      <c r="E30" s="5">
        <v>423561995</v>
      </c>
    </row>
    <row r="31" spans="1:5" x14ac:dyDescent="0.25">
      <c r="A31">
        <v>27</v>
      </c>
      <c r="B31">
        <v>40100</v>
      </c>
      <c r="C31" s="6">
        <f t="shared" si="1"/>
        <v>6962.9608126721769</v>
      </c>
      <c r="D31" s="6">
        <f t="shared" si="0"/>
        <v>10300.410812672177</v>
      </c>
      <c r="E31" s="5">
        <v>448685895</v>
      </c>
    </row>
    <row r="32" spans="1:5" x14ac:dyDescent="0.25">
      <c r="A32">
        <v>28</v>
      </c>
      <c r="B32">
        <v>41600</v>
      </c>
      <c r="C32" s="6">
        <f t="shared" si="1"/>
        <v>7347.5711662075291</v>
      </c>
      <c r="D32" s="6">
        <f t="shared" si="0"/>
        <v>10685.021166207529</v>
      </c>
      <c r="E32" s="5">
        <v>465439522</v>
      </c>
    </row>
    <row r="33" spans="1:5" x14ac:dyDescent="0.25">
      <c r="A33">
        <v>29</v>
      </c>
      <c r="B33">
        <v>43100</v>
      </c>
      <c r="C33" s="6">
        <f t="shared" si="1"/>
        <v>7754.9963269054178</v>
      </c>
      <c r="D33" s="6">
        <f t="shared" si="0"/>
        <v>11092.446326905418</v>
      </c>
      <c r="E33" s="5">
        <v>483186962</v>
      </c>
    </row>
    <row r="34" spans="1:5" x14ac:dyDescent="0.25">
      <c r="A34">
        <v>30</v>
      </c>
      <c r="B34">
        <v>44600</v>
      </c>
      <c r="C34" s="6">
        <f t="shared" si="1"/>
        <v>8189.9734159779609</v>
      </c>
      <c r="D34" s="6">
        <f t="shared" si="0"/>
        <v>11527.423415977961</v>
      </c>
      <c r="E34" s="5">
        <v>502134564</v>
      </c>
    </row>
    <row r="35" spans="1:5" x14ac:dyDescent="0.25">
      <c r="A35">
        <v>31</v>
      </c>
      <c r="B35">
        <v>46100</v>
      </c>
      <c r="C35" s="6">
        <f t="shared" si="1"/>
        <v>8561.8477272727287</v>
      </c>
      <c r="D35" s="6">
        <f t="shared" si="0"/>
        <v>11899.297727272728</v>
      </c>
      <c r="E35" s="5">
        <v>518333409</v>
      </c>
    </row>
    <row r="36" spans="1:5" x14ac:dyDescent="0.25">
      <c r="A36">
        <v>32</v>
      </c>
      <c r="B36">
        <v>47600</v>
      </c>
      <c r="C36" s="6">
        <f t="shared" si="1"/>
        <v>8954.0894398530763</v>
      </c>
      <c r="D36" s="6">
        <f t="shared" si="0"/>
        <v>12291.539439853077</v>
      </c>
      <c r="E36" s="5">
        <v>535419458</v>
      </c>
    </row>
    <row r="37" spans="1:5" x14ac:dyDescent="0.25">
      <c r="A37">
        <v>33</v>
      </c>
      <c r="B37">
        <v>49100</v>
      </c>
      <c r="C37" s="6">
        <f t="shared" si="1"/>
        <v>9305.8743112947668</v>
      </c>
      <c r="D37" s="6">
        <f t="shared" si="0"/>
        <v>12643.324311294766</v>
      </c>
      <c r="E37" s="5">
        <v>550743207</v>
      </c>
    </row>
    <row r="38" spans="1:5" x14ac:dyDescent="0.25">
      <c r="A38">
        <v>34</v>
      </c>
      <c r="B38">
        <v>50600</v>
      </c>
      <c r="C38" s="6">
        <f t="shared" si="1"/>
        <v>9686.7135445362728</v>
      </c>
      <c r="D38" s="6">
        <f t="shared" si="0"/>
        <v>13024.163544536272</v>
      </c>
      <c r="E38" s="5">
        <v>567332564</v>
      </c>
    </row>
    <row r="39" spans="1:5" x14ac:dyDescent="0.25">
      <c r="A39">
        <v>35</v>
      </c>
      <c r="B39">
        <v>52100</v>
      </c>
      <c r="C39" s="6">
        <f t="shared" si="1"/>
        <v>10033.057001836547</v>
      </c>
      <c r="D39" s="6">
        <f t="shared" si="0"/>
        <v>13370.507001836548</v>
      </c>
      <c r="E39" s="5">
        <v>582419285</v>
      </c>
    </row>
    <row r="40" spans="1:5" x14ac:dyDescent="0.25">
      <c r="A40">
        <v>36</v>
      </c>
      <c r="B40">
        <v>53600</v>
      </c>
      <c r="C40" s="6">
        <f t="shared" si="1"/>
        <v>10302.718457300274</v>
      </c>
      <c r="D40" s="6">
        <f t="shared" si="0"/>
        <v>13640.168457300275</v>
      </c>
      <c r="E40" s="5">
        <v>594165738</v>
      </c>
    </row>
    <row r="41" spans="1:5" x14ac:dyDescent="0.25">
      <c r="A41">
        <v>37</v>
      </c>
      <c r="B41">
        <v>55100</v>
      </c>
      <c r="C41" s="6">
        <f t="shared" si="1"/>
        <v>10573.603879706152</v>
      </c>
      <c r="D41" s="6">
        <f t="shared" si="0"/>
        <v>13911.053879706153</v>
      </c>
      <c r="E41" s="5">
        <v>605965507</v>
      </c>
    </row>
    <row r="42" spans="1:5" x14ac:dyDescent="0.25">
      <c r="A42">
        <v>38</v>
      </c>
      <c r="B42">
        <v>56600</v>
      </c>
      <c r="C42" s="6">
        <f t="shared" si="1"/>
        <v>10969.348232323231</v>
      </c>
      <c r="D42" s="6">
        <f t="shared" si="0"/>
        <v>14306.798232323232</v>
      </c>
      <c r="E42" s="5">
        <v>623204131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workbookViewId="0">
      <selection activeCell="D1" sqref="D1"/>
    </sheetView>
  </sheetViews>
  <sheetFormatPr defaultRowHeight="15" x14ac:dyDescent="0.25"/>
  <cols>
    <col min="3" max="3" width="14" customWidth="1"/>
    <col min="4" max="4" width="9.28515625" customWidth="1"/>
  </cols>
  <sheetData>
    <row r="1" spans="1:5" x14ac:dyDescent="0.25">
      <c r="B1" t="s">
        <v>0</v>
      </c>
      <c r="C1" t="s">
        <v>1</v>
      </c>
      <c r="D1" t="s">
        <v>5</v>
      </c>
    </row>
    <row r="2" spans="1:5" x14ac:dyDescent="0.25">
      <c r="B2" t="s">
        <v>2</v>
      </c>
      <c r="C2" t="s">
        <v>4</v>
      </c>
      <c r="D2" t="s">
        <v>4</v>
      </c>
      <c r="E2" t="s">
        <v>3</v>
      </c>
    </row>
    <row r="3" spans="1:5" x14ac:dyDescent="0.25">
      <c r="A3">
        <v>1</v>
      </c>
      <c r="B3">
        <v>10</v>
      </c>
      <c r="C3">
        <v>0</v>
      </c>
      <c r="E3" s="7"/>
    </row>
    <row r="4" spans="1:5" x14ac:dyDescent="0.25">
      <c r="A4">
        <v>2</v>
      </c>
      <c r="B4">
        <v>160</v>
      </c>
      <c r="C4">
        <v>0</v>
      </c>
      <c r="E4" s="7"/>
    </row>
    <row r="5" spans="1:5" x14ac:dyDescent="0.25">
      <c r="A5">
        <v>3</v>
      </c>
      <c r="B5">
        <v>310</v>
      </c>
      <c r="C5">
        <v>0</v>
      </c>
      <c r="E5" s="7"/>
    </row>
    <row r="6" spans="1:5" x14ac:dyDescent="0.25">
      <c r="A6">
        <v>4</v>
      </c>
      <c r="B6">
        <v>460</v>
      </c>
      <c r="C6">
        <v>0</v>
      </c>
      <c r="D6">
        <f>+E6/43560</f>
        <v>103.25668044077135</v>
      </c>
      <c r="E6">
        <v>4497861</v>
      </c>
    </row>
    <row r="7" spans="1:5" x14ac:dyDescent="0.25">
      <c r="A7">
        <v>5</v>
      </c>
      <c r="B7">
        <v>610</v>
      </c>
      <c r="C7">
        <v>0</v>
      </c>
      <c r="D7">
        <f>(D6+D8)/2</f>
        <v>123.45196280991735</v>
      </c>
      <c r="E7" s="7"/>
    </row>
    <row r="8" spans="1:5" x14ac:dyDescent="0.25">
      <c r="A8">
        <v>6</v>
      </c>
      <c r="B8">
        <v>760</v>
      </c>
      <c r="C8">
        <v>0</v>
      </c>
      <c r="D8">
        <f>+E8/43560</f>
        <v>143.64724517906336</v>
      </c>
      <c r="E8">
        <v>6257274</v>
      </c>
    </row>
    <row r="9" spans="1:5" x14ac:dyDescent="0.25">
      <c r="A9">
        <v>7</v>
      </c>
      <c r="B9">
        <v>910</v>
      </c>
      <c r="C9" s="8">
        <f>+D9-143.8</f>
        <v>11.887258953168043</v>
      </c>
      <c r="D9">
        <f>(D8+D11)/2</f>
        <v>155.68725895316805</v>
      </c>
      <c r="E9" s="7"/>
    </row>
    <row r="10" spans="1:5" x14ac:dyDescent="0.25">
      <c r="B10">
        <v>927</v>
      </c>
      <c r="C10" s="8">
        <f t="shared" ref="C10:C39" si="0">+D10-143.8</f>
        <v>13.251793847566574</v>
      </c>
      <c r="D10" s="6">
        <f>+D9+(B10-B9)*(D11-D9)/(B11-B9)</f>
        <v>157.05179384756659</v>
      </c>
      <c r="E10" s="7"/>
    </row>
    <row r="11" spans="1:5" x14ac:dyDescent="0.25">
      <c r="A11">
        <v>8</v>
      </c>
      <c r="B11">
        <v>1060</v>
      </c>
      <c r="C11" s="8">
        <f t="shared" si="0"/>
        <v>23.927272727272708</v>
      </c>
      <c r="D11">
        <f>+E11/43560</f>
        <v>167.72727272727272</v>
      </c>
      <c r="E11">
        <v>7306200</v>
      </c>
    </row>
    <row r="12" spans="1:5" x14ac:dyDescent="0.25">
      <c r="A12">
        <v>9</v>
      </c>
      <c r="B12">
        <v>1210</v>
      </c>
      <c r="C12" s="8">
        <f t="shared" si="0"/>
        <v>33.6188934802571</v>
      </c>
      <c r="D12">
        <f>+E12/43560</f>
        <v>177.41889348025711</v>
      </c>
      <c r="E12">
        <v>7728367</v>
      </c>
    </row>
    <row r="13" spans="1:5" x14ac:dyDescent="0.25">
      <c r="A13">
        <v>10</v>
      </c>
      <c r="B13">
        <v>1360</v>
      </c>
      <c r="C13" s="8">
        <f t="shared" si="0"/>
        <v>41.612993572084463</v>
      </c>
      <c r="D13">
        <f t="shared" ref="D13:D36" si="1">+E13/43560</f>
        <v>185.41299357208447</v>
      </c>
      <c r="E13">
        <v>8076590</v>
      </c>
    </row>
    <row r="14" spans="1:5" x14ac:dyDescent="0.25">
      <c r="A14">
        <v>11</v>
      </c>
      <c r="B14">
        <v>1510</v>
      </c>
      <c r="C14" s="8">
        <f t="shared" si="0"/>
        <v>48.136547291092739</v>
      </c>
      <c r="D14">
        <f>(D13*2+D16)/3</f>
        <v>191.93654729109275</v>
      </c>
      <c r="E14" s="7"/>
    </row>
    <row r="15" spans="1:5" x14ac:dyDescent="0.25">
      <c r="A15">
        <v>12</v>
      </c>
      <c r="B15">
        <v>1660</v>
      </c>
      <c r="C15" s="8">
        <f t="shared" si="0"/>
        <v>54.660101010100988</v>
      </c>
      <c r="D15">
        <f>(D13+D16*2)/3</f>
        <v>198.460101010101</v>
      </c>
      <c r="E15" s="7"/>
    </row>
    <row r="16" spans="1:5" x14ac:dyDescent="0.25">
      <c r="A16">
        <v>13</v>
      </c>
      <c r="B16">
        <v>1810</v>
      </c>
      <c r="C16" s="8">
        <f t="shared" si="0"/>
        <v>61.183654729109264</v>
      </c>
      <c r="D16">
        <f t="shared" si="1"/>
        <v>204.98365472910928</v>
      </c>
      <c r="E16">
        <v>8929088</v>
      </c>
    </row>
    <row r="17" spans="1:5" x14ac:dyDescent="0.25">
      <c r="A17">
        <v>14</v>
      </c>
      <c r="B17">
        <v>1960</v>
      </c>
      <c r="C17" s="8">
        <f t="shared" si="0"/>
        <v>67.669696969696957</v>
      </c>
      <c r="D17">
        <f t="shared" si="1"/>
        <v>211.46969696969697</v>
      </c>
      <c r="E17">
        <v>9211620</v>
      </c>
    </row>
    <row r="18" spans="1:5" x14ac:dyDescent="0.25">
      <c r="A18">
        <v>15</v>
      </c>
      <c r="B18">
        <v>2110</v>
      </c>
      <c r="C18" s="8">
        <f t="shared" si="0"/>
        <v>73.181852617079869</v>
      </c>
      <c r="D18">
        <f>(D17+D19)/2</f>
        <v>216.98185261707988</v>
      </c>
      <c r="E18" s="7"/>
    </row>
    <row r="19" spans="1:5" x14ac:dyDescent="0.25">
      <c r="A19">
        <v>16</v>
      </c>
      <c r="B19">
        <v>2260</v>
      </c>
      <c r="C19" s="8">
        <f t="shared" si="0"/>
        <v>78.694008264462809</v>
      </c>
      <c r="D19">
        <f t="shared" si="1"/>
        <v>222.49400826446282</v>
      </c>
      <c r="E19">
        <v>9691839</v>
      </c>
    </row>
    <row r="20" spans="1:5" x14ac:dyDescent="0.25">
      <c r="A20">
        <v>17</v>
      </c>
      <c r="B20">
        <v>2410</v>
      </c>
      <c r="C20" s="8">
        <f t="shared" si="0"/>
        <v>83.568296602387505</v>
      </c>
      <c r="D20">
        <f t="shared" si="1"/>
        <v>227.36829660238752</v>
      </c>
      <c r="E20">
        <v>9904163</v>
      </c>
    </row>
    <row r="21" spans="1:5" x14ac:dyDescent="0.25">
      <c r="A21">
        <v>18</v>
      </c>
      <c r="B21">
        <v>2560</v>
      </c>
      <c r="C21" s="8">
        <f t="shared" si="0"/>
        <v>88.06398071625344</v>
      </c>
      <c r="D21">
        <f t="shared" si="1"/>
        <v>231.86398071625345</v>
      </c>
      <c r="E21">
        <v>10099995</v>
      </c>
    </row>
    <row r="22" spans="1:5" x14ac:dyDescent="0.25">
      <c r="A22">
        <v>19</v>
      </c>
      <c r="B22">
        <v>2710</v>
      </c>
      <c r="C22" s="8">
        <f t="shared" si="0"/>
        <v>94.339279155188223</v>
      </c>
      <c r="D22">
        <f t="shared" si="1"/>
        <v>238.13927915518823</v>
      </c>
      <c r="E22">
        <v>10373347</v>
      </c>
    </row>
    <row r="23" spans="1:5" x14ac:dyDescent="0.25">
      <c r="A23">
        <v>20</v>
      </c>
      <c r="B23">
        <v>2860</v>
      </c>
      <c r="C23" s="8">
        <f t="shared" si="0"/>
        <v>99.447727272727263</v>
      </c>
      <c r="D23">
        <f t="shared" si="1"/>
        <v>243.24772727272727</v>
      </c>
      <c r="E23">
        <v>10595871</v>
      </c>
    </row>
    <row r="24" spans="1:5" x14ac:dyDescent="0.25">
      <c r="A24">
        <v>21</v>
      </c>
      <c r="B24">
        <v>3010</v>
      </c>
      <c r="C24" s="8">
        <f t="shared" si="0"/>
        <v>103.66402662993571</v>
      </c>
      <c r="D24">
        <f t="shared" si="1"/>
        <v>247.46402662993572</v>
      </c>
      <c r="E24">
        <v>10779533</v>
      </c>
    </row>
    <row r="25" spans="1:5" x14ac:dyDescent="0.25">
      <c r="A25">
        <v>22</v>
      </c>
      <c r="B25">
        <v>3160</v>
      </c>
      <c r="C25" s="8">
        <f t="shared" si="0"/>
        <v>108.74189623507803</v>
      </c>
      <c r="D25">
        <f t="shared" si="1"/>
        <v>252.54189623507804</v>
      </c>
      <c r="E25">
        <v>11000725</v>
      </c>
    </row>
    <row r="26" spans="1:5" x14ac:dyDescent="0.25">
      <c r="A26">
        <v>23</v>
      </c>
      <c r="B26">
        <v>3310</v>
      </c>
      <c r="C26" s="8">
        <f t="shared" si="0"/>
        <v>113.1831496786042</v>
      </c>
      <c r="D26">
        <f t="shared" si="1"/>
        <v>256.98314967860421</v>
      </c>
      <c r="E26">
        <v>11194186</v>
      </c>
    </row>
    <row r="27" spans="1:5" x14ac:dyDescent="0.25">
      <c r="A27">
        <v>24</v>
      </c>
      <c r="B27">
        <v>3460</v>
      </c>
      <c r="C27" s="8">
        <f t="shared" si="0"/>
        <v>117.62288797061524</v>
      </c>
      <c r="D27">
        <f t="shared" si="1"/>
        <v>261.42288797061525</v>
      </c>
      <c r="E27">
        <v>11387581</v>
      </c>
    </row>
    <row r="28" spans="1:5" x14ac:dyDescent="0.25">
      <c r="A28">
        <v>25</v>
      </c>
      <c r="B28">
        <v>3610</v>
      </c>
      <c r="C28" s="8">
        <f t="shared" si="0"/>
        <v>122.43117539026628</v>
      </c>
      <c r="D28">
        <f t="shared" si="1"/>
        <v>266.23117539026629</v>
      </c>
      <c r="E28">
        <v>11597030</v>
      </c>
    </row>
    <row r="29" spans="1:5" x14ac:dyDescent="0.25">
      <c r="A29">
        <v>26</v>
      </c>
      <c r="B29">
        <v>3760</v>
      </c>
      <c r="C29" s="8">
        <f t="shared" si="0"/>
        <v>127.61595500459134</v>
      </c>
      <c r="D29">
        <f t="shared" si="1"/>
        <v>271.41595500459135</v>
      </c>
      <c r="E29">
        <v>11822879</v>
      </c>
    </row>
    <row r="30" spans="1:5" x14ac:dyDescent="0.25">
      <c r="A30">
        <v>27</v>
      </c>
      <c r="B30">
        <v>3910</v>
      </c>
      <c r="C30" s="8">
        <f t="shared" si="0"/>
        <v>132.43021120293844</v>
      </c>
      <c r="D30">
        <f t="shared" si="1"/>
        <v>276.23021120293845</v>
      </c>
      <c r="E30">
        <v>12032588</v>
      </c>
    </row>
    <row r="31" spans="1:5" x14ac:dyDescent="0.25">
      <c r="A31">
        <v>28</v>
      </c>
      <c r="B31">
        <v>4060</v>
      </c>
      <c r="C31" s="8">
        <f t="shared" si="0"/>
        <v>139.65881542699725</v>
      </c>
      <c r="D31">
        <f t="shared" si="1"/>
        <v>283.45881542699726</v>
      </c>
      <c r="E31">
        <v>12347466</v>
      </c>
    </row>
    <row r="32" spans="1:5" x14ac:dyDescent="0.25">
      <c r="A32">
        <v>29</v>
      </c>
      <c r="B32">
        <v>4210</v>
      </c>
      <c r="C32" s="8">
        <f t="shared" si="0"/>
        <v>145.83312672176305</v>
      </c>
      <c r="D32">
        <f t="shared" si="1"/>
        <v>289.63312672176306</v>
      </c>
      <c r="E32">
        <v>12616419</v>
      </c>
    </row>
    <row r="33" spans="1:5" x14ac:dyDescent="0.25">
      <c r="A33">
        <v>30</v>
      </c>
      <c r="B33">
        <v>4360</v>
      </c>
      <c r="C33" s="8">
        <f t="shared" si="0"/>
        <v>166.95270890725436</v>
      </c>
      <c r="D33">
        <f t="shared" si="1"/>
        <v>310.75270890725437</v>
      </c>
      <c r="E33">
        <v>13536388</v>
      </c>
    </row>
    <row r="34" spans="1:5" x14ac:dyDescent="0.25">
      <c r="A34">
        <v>31</v>
      </c>
      <c r="B34">
        <v>4510</v>
      </c>
      <c r="C34" s="8">
        <f t="shared" si="0"/>
        <v>176.92286501377407</v>
      </c>
      <c r="D34">
        <f t="shared" si="1"/>
        <v>320.72286501377408</v>
      </c>
      <c r="E34">
        <v>13970688</v>
      </c>
    </row>
    <row r="35" spans="1:5" x14ac:dyDescent="0.25">
      <c r="A35">
        <v>32</v>
      </c>
      <c r="B35">
        <v>4660</v>
      </c>
      <c r="C35" s="8">
        <f t="shared" si="0"/>
        <v>186.15649678604223</v>
      </c>
      <c r="D35">
        <f t="shared" si="1"/>
        <v>329.95649678604224</v>
      </c>
      <c r="E35">
        <v>14372905</v>
      </c>
    </row>
    <row r="36" spans="1:5" x14ac:dyDescent="0.25">
      <c r="A36">
        <v>33</v>
      </c>
      <c r="B36">
        <v>4810</v>
      </c>
      <c r="C36" s="8">
        <f t="shared" si="0"/>
        <v>204.2549816345271</v>
      </c>
      <c r="D36">
        <f t="shared" si="1"/>
        <v>348.05498163452711</v>
      </c>
      <c r="E36">
        <v>15161275</v>
      </c>
    </row>
    <row r="37" spans="1:5" x14ac:dyDescent="0.25">
      <c r="A37">
        <v>34</v>
      </c>
      <c r="B37">
        <v>4960</v>
      </c>
      <c r="C37" s="8">
        <f t="shared" si="0"/>
        <v>213.63939393939393</v>
      </c>
      <c r="D37">
        <f t="shared" ref="D37:D39" si="2">+E37/43560</f>
        <v>357.43939393939394</v>
      </c>
      <c r="E37">
        <v>15570060</v>
      </c>
    </row>
    <row r="38" spans="1:5" x14ac:dyDescent="0.25">
      <c r="A38">
        <v>35</v>
      </c>
      <c r="B38">
        <v>5110</v>
      </c>
      <c r="C38" s="8">
        <f t="shared" si="0"/>
        <v>224.0159320477502</v>
      </c>
      <c r="D38">
        <f t="shared" si="2"/>
        <v>367.81593204775021</v>
      </c>
      <c r="E38">
        <v>16022062</v>
      </c>
    </row>
    <row r="39" spans="1:5" x14ac:dyDescent="0.25">
      <c r="A39">
        <v>36</v>
      </c>
      <c r="B39">
        <v>5260</v>
      </c>
      <c r="C39" s="8">
        <f t="shared" si="0"/>
        <v>235.2814279155188</v>
      </c>
      <c r="D39">
        <f t="shared" si="2"/>
        <v>379.08142791551882</v>
      </c>
      <c r="E39">
        <v>16512787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"/>
  <sheetViews>
    <sheetView workbookViewId="0">
      <selection activeCell="D1" sqref="D1"/>
    </sheetView>
  </sheetViews>
  <sheetFormatPr defaultRowHeight="15" x14ac:dyDescent="0.25"/>
  <cols>
    <col min="2" max="2" width="15.85546875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4</v>
      </c>
    </row>
    <row r="3" spans="1:2" x14ac:dyDescent="0.25">
      <c r="A3" s="1">
        <v>300</v>
      </c>
      <c r="B3">
        <v>0</v>
      </c>
    </row>
    <row r="4" spans="1:2" x14ac:dyDescent="0.25">
      <c r="A4" s="1">
        <v>350</v>
      </c>
      <c r="B4">
        <v>0</v>
      </c>
    </row>
    <row r="5" spans="1:2" x14ac:dyDescent="0.25">
      <c r="A5" s="1">
        <v>400</v>
      </c>
      <c r="B5">
        <v>0</v>
      </c>
    </row>
    <row r="6" spans="1:2" x14ac:dyDescent="0.25">
      <c r="A6" s="1">
        <v>450</v>
      </c>
      <c r="B6">
        <v>0</v>
      </c>
    </row>
    <row r="7" spans="1:2" x14ac:dyDescent="0.25">
      <c r="A7" s="1">
        <v>530</v>
      </c>
      <c r="B7">
        <v>0</v>
      </c>
    </row>
    <row r="8" spans="1:2" x14ac:dyDescent="0.25">
      <c r="A8" s="1">
        <v>600</v>
      </c>
      <c r="B8">
        <v>0</v>
      </c>
    </row>
    <row r="9" spans="1:2" x14ac:dyDescent="0.25">
      <c r="A9" s="1">
        <v>622</v>
      </c>
      <c r="B9">
        <v>0</v>
      </c>
    </row>
    <row r="10" spans="1:2" x14ac:dyDescent="0.25">
      <c r="A10" s="1">
        <v>700</v>
      </c>
      <c r="B10">
        <v>0</v>
      </c>
    </row>
    <row r="11" spans="1:2" x14ac:dyDescent="0.25">
      <c r="A11" s="1">
        <v>800</v>
      </c>
      <c r="B11">
        <v>0</v>
      </c>
    </row>
    <row r="12" spans="1:2" x14ac:dyDescent="0.25">
      <c r="A12" s="1">
        <v>880</v>
      </c>
      <c r="B12" s="2">
        <v>0.99419191919191918</v>
      </c>
    </row>
    <row r="13" spans="1:2" x14ac:dyDescent="0.25">
      <c r="A13" s="1">
        <v>930</v>
      </c>
      <c r="B13" s="2">
        <v>1.6135215794306703</v>
      </c>
    </row>
    <row r="14" spans="1:2" x14ac:dyDescent="0.25">
      <c r="A14" s="1">
        <v>1000</v>
      </c>
      <c r="B14" s="2">
        <v>2.4373278236914602</v>
      </c>
    </row>
    <row r="15" spans="1:2" x14ac:dyDescent="0.25">
      <c r="A15" s="1">
        <v>1300</v>
      </c>
      <c r="B15" s="2">
        <v>5.6162764003673091</v>
      </c>
    </row>
    <row r="16" spans="1:2" x14ac:dyDescent="0.25">
      <c r="A16" s="1">
        <v>1500</v>
      </c>
      <c r="B16" s="2">
        <v>27.185491276400366</v>
      </c>
    </row>
    <row r="17" spans="1:2" x14ac:dyDescent="0.25">
      <c r="A17" s="1">
        <v>1700</v>
      </c>
      <c r="B17" s="2">
        <v>42.283471074380166</v>
      </c>
    </row>
    <row r="18" spans="1:2" x14ac:dyDescent="0.25">
      <c r="A18" s="1">
        <v>2000</v>
      </c>
      <c r="B18" s="2">
        <v>65.665610651974291</v>
      </c>
    </row>
    <row r="19" spans="1:2" x14ac:dyDescent="0.25">
      <c r="A19" s="1">
        <v>2500</v>
      </c>
      <c r="B19" s="2">
        <v>100.37472451790633</v>
      </c>
    </row>
    <row r="20" spans="1:2" x14ac:dyDescent="0.25">
      <c r="A20" s="1">
        <v>3000</v>
      </c>
      <c r="B20" s="2">
        <v>137.41705693296603</v>
      </c>
    </row>
    <row r="21" spans="1:2" x14ac:dyDescent="0.25">
      <c r="A21" s="1">
        <v>4000</v>
      </c>
      <c r="B21" s="2">
        <v>206.14795684113867</v>
      </c>
    </row>
    <row r="22" spans="1:2" x14ac:dyDescent="0.25">
      <c r="A22" s="1">
        <v>5000</v>
      </c>
      <c r="B22" s="2">
        <v>266.62428833792472</v>
      </c>
    </row>
    <row r="23" spans="1:2" x14ac:dyDescent="0.25">
      <c r="A23" s="1">
        <v>7500</v>
      </c>
      <c r="B23" s="2">
        <v>406.67904040404039</v>
      </c>
    </row>
    <row r="24" spans="1:2" x14ac:dyDescent="0.25">
      <c r="A24" s="1">
        <v>10000</v>
      </c>
      <c r="B24" s="2">
        <v>555.89410009182734</v>
      </c>
    </row>
    <row r="25" spans="1:2" x14ac:dyDescent="0.25">
      <c r="A25" s="1">
        <v>15000</v>
      </c>
      <c r="B25" s="2">
        <v>875.19972451790636</v>
      </c>
    </row>
    <row r="26" spans="1:2" x14ac:dyDescent="0.25">
      <c r="A26" s="1">
        <v>21100</v>
      </c>
      <c r="B26" s="2">
        <v>1132.7502754820937</v>
      </c>
    </row>
    <row r="27" spans="1:2" x14ac:dyDescent="0.25">
      <c r="A27" s="1">
        <v>30000</v>
      </c>
      <c r="B27" s="2">
        <v>1389.4573002754821</v>
      </c>
    </row>
    <row r="28" spans="1:2" x14ac:dyDescent="0.25">
      <c r="A28" s="1">
        <v>42200</v>
      </c>
      <c r="B28" s="2">
        <v>1574.8584710743801</v>
      </c>
    </row>
    <row r="29" spans="1:2" x14ac:dyDescent="0.25">
      <c r="A29" s="1">
        <v>84400</v>
      </c>
      <c r="B29" s="2">
        <v>2201.1325298438933</v>
      </c>
    </row>
    <row r="30" spans="1:2" x14ac:dyDescent="0.25">
      <c r="A30" s="1">
        <v>110400</v>
      </c>
      <c r="B30" s="2">
        <v>2561.9083333333333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6"/>
  <sheetViews>
    <sheetView topLeftCell="A4" workbookViewId="0">
      <selection activeCell="E3" sqref="E3"/>
    </sheetView>
  </sheetViews>
  <sheetFormatPr defaultRowHeight="15" x14ac:dyDescent="0.25"/>
  <cols>
    <col min="3" max="3" width="14" customWidth="1"/>
  </cols>
  <sheetData>
    <row r="1" spans="1:4" x14ac:dyDescent="0.25">
      <c r="A1" t="s">
        <v>0</v>
      </c>
      <c r="B1" t="s">
        <v>1</v>
      </c>
      <c r="D1" t="s">
        <v>12</v>
      </c>
    </row>
    <row r="2" spans="1:4" x14ac:dyDescent="0.25">
      <c r="A2" t="s">
        <v>2</v>
      </c>
      <c r="B2" t="s">
        <v>4</v>
      </c>
      <c r="C2" t="s">
        <v>3</v>
      </c>
    </row>
    <row r="3" spans="1:4" x14ac:dyDescent="0.25">
      <c r="A3" s="9">
        <v>4355.3611415207006</v>
      </c>
      <c r="B3" s="6">
        <f t="shared" ref="B3:B66" si="0">+C3/43560</f>
        <v>0.31918739733333334</v>
      </c>
      <c r="C3" s="9">
        <v>13903.80302784</v>
      </c>
    </row>
    <row r="4" spans="1:4" x14ac:dyDescent="0.25">
      <c r="A4" s="9">
        <v>4724.3955653488256</v>
      </c>
      <c r="B4" s="6">
        <f t="shared" si="0"/>
        <v>0.34198649715151519</v>
      </c>
      <c r="C4" s="9">
        <v>14896.931815920001</v>
      </c>
    </row>
    <row r="5" spans="1:4" x14ac:dyDescent="0.25">
      <c r="A5" s="9">
        <v>4830.5083054463576</v>
      </c>
      <c r="B5" s="6">
        <f t="shared" si="0"/>
        <v>0.36478559696969698</v>
      </c>
      <c r="C5" s="9">
        <v>15890.060604</v>
      </c>
    </row>
    <row r="6" spans="1:4" x14ac:dyDescent="0.25">
      <c r="A6" s="9">
        <v>5451.6366130075639</v>
      </c>
      <c r="B6" s="6">
        <f t="shared" si="0"/>
        <v>0.39980084627272722</v>
      </c>
      <c r="C6" s="9">
        <v>17415.324863639999</v>
      </c>
    </row>
    <row r="7" spans="1:4" x14ac:dyDescent="0.25">
      <c r="A7" s="9">
        <v>6267.7718964594951</v>
      </c>
      <c r="B7" s="6">
        <f t="shared" si="0"/>
        <v>0.48822088246969703</v>
      </c>
      <c r="C7" s="9">
        <v>21266.901640380001</v>
      </c>
    </row>
    <row r="8" spans="1:4" x14ac:dyDescent="0.25">
      <c r="A8" s="9">
        <v>6747.7463674363062</v>
      </c>
      <c r="B8" s="6">
        <f t="shared" si="0"/>
        <v>0.50661041972727272</v>
      </c>
      <c r="C8" s="9">
        <v>22067.949883320001</v>
      </c>
    </row>
    <row r="9" spans="1:4" x14ac:dyDescent="0.25">
      <c r="A9" s="9">
        <v>7202.8082174313295</v>
      </c>
      <c r="B9" s="6">
        <f t="shared" si="0"/>
        <v>0.54188692030303021</v>
      </c>
      <c r="C9" s="9">
        <v>23604.594248399997</v>
      </c>
    </row>
    <row r="10" spans="1:4" x14ac:dyDescent="0.25">
      <c r="A10" s="9">
        <v>7781.5724584494428</v>
      </c>
      <c r="B10" s="6">
        <f t="shared" si="0"/>
        <v>0.57840474357575755</v>
      </c>
      <c r="C10" s="9">
        <v>25195.310630159998</v>
      </c>
    </row>
    <row r="11" spans="1:4" x14ac:dyDescent="0.25">
      <c r="A11" s="9">
        <v>8272.3450157991647</v>
      </c>
      <c r="B11" s="6">
        <f t="shared" si="0"/>
        <v>0.57840474357575755</v>
      </c>
      <c r="C11" s="9">
        <v>25195.310630159998</v>
      </c>
    </row>
    <row r="12" spans="1:4" x14ac:dyDescent="0.25">
      <c r="A12" s="9">
        <v>8740.5693608180736</v>
      </c>
      <c r="B12" s="6">
        <f t="shared" si="0"/>
        <v>0.64869649375757588</v>
      </c>
      <c r="C12" s="9">
        <v>28257.219268080004</v>
      </c>
    </row>
    <row r="13" spans="1:4" x14ac:dyDescent="0.25">
      <c r="A13" s="9">
        <v>9226.810260748407</v>
      </c>
      <c r="B13" s="6">
        <f t="shared" si="0"/>
        <v>0.64869649375757588</v>
      </c>
      <c r="C13" s="9">
        <v>28257.219268080004</v>
      </c>
    </row>
    <row r="14" spans="1:4" x14ac:dyDescent="0.25">
      <c r="A14" s="9">
        <v>9695.9705693919186</v>
      </c>
      <c r="B14" s="6">
        <f t="shared" si="0"/>
        <v>0.6837117430909091</v>
      </c>
      <c r="C14" s="9">
        <v>29782.483529040001</v>
      </c>
    </row>
    <row r="15" spans="1:4" x14ac:dyDescent="0.25">
      <c r="A15" s="9">
        <v>10142.406318421576</v>
      </c>
      <c r="B15" s="6">
        <f t="shared" si="0"/>
        <v>1.6907940629393938</v>
      </c>
      <c r="C15" s="9">
        <v>73650.98938164</v>
      </c>
    </row>
    <row r="16" spans="1:4" x14ac:dyDescent="0.25">
      <c r="A16" s="9">
        <v>10399.620832503981</v>
      </c>
      <c r="B16" s="6">
        <f t="shared" si="0"/>
        <v>1.6907940629393938</v>
      </c>
      <c r="C16" s="9">
        <v>73650.98938164</v>
      </c>
    </row>
    <row r="17" spans="1:3" x14ac:dyDescent="0.25">
      <c r="A17" s="9">
        <v>10651.878523711186</v>
      </c>
      <c r="B17" s="6">
        <f t="shared" si="0"/>
        <v>1.8276414679090909</v>
      </c>
      <c r="C17" s="9">
        <v>79612.06234212</v>
      </c>
    </row>
    <row r="18" spans="1:3" x14ac:dyDescent="0.25">
      <c r="A18" s="9">
        <v>10856.980493630574</v>
      </c>
      <c r="B18" s="6">
        <f t="shared" si="0"/>
        <v>1.8276414679090909</v>
      </c>
      <c r="C18" s="9">
        <v>79612.06234212</v>
      </c>
    </row>
    <row r="19" spans="1:3" x14ac:dyDescent="0.25">
      <c r="A19" s="9">
        <v>11090.272840366242</v>
      </c>
      <c r="B19" s="6">
        <f t="shared" si="0"/>
        <v>1.8276414679090909</v>
      </c>
      <c r="C19" s="9">
        <v>79612.06234212</v>
      </c>
    </row>
    <row r="20" spans="1:3" x14ac:dyDescent="0.25">
      <c r="A20" s="9">
        <v>11536.534811032046</v>
      </c>
      <c r="B20" s="6">
        <f t="shared" si="0"/>
        <v>1.9533892315454544</v>
      </c>
      <c r="C20" s="9">
        <v>85089.634926119994</v>
      </c>
    </row>
    <row r="21" spans="1:3" x14ac:dyDescent="0.25">
      <c r="A21" s="9">
        <v>11884.106694118233</v>
      </c>
      <c r="B21" s="6">
        <f t="shared" si="0"/>
        <v>2.0806395685454544</v>
      </c>
      <c r="C21" s="9">
        <v>90632.659605839988</v>
      </c>
    </row>
    <row r="22" spans="1:3" x14ac:dyDescent="0.25">
      <c r="A22" s="9">
        <v>12250.74401000199</v>
      </c>
      <c r="B22" s="6">
        <f t="shared" si="0"/>
        <v>2.0806395685454544</v>
      </c>
      <c r="C22" s="9">
        <v>90632.659605839988</v>
      </c>
    </row>
    <row r="23" spans="1:3" x14ac:dyDescent="0.25">
      <c r="A23" s="9">
        <v>12677.90055856887</v>
      </c>
      <c r="B23" s="6">
        <f t="shared" si="0"/>
        <v>2.3261933983030301</v>
      </c>
      <c r="C23" s="9">
        <v>101328.98443007999</v>
      </c>
    </row>
    <row r="24" spans="1:3" x14ac:dyDescent="0.25">
      <c r="A24" s="9">
        <v>13214.685739699442</v>
      </c>
      <c r="B24" s="6">
        <f t="shared" si="0"/>
        <v>2.3261933983030301</v>
      </c>
      <c r="C24" s="9">
        <v>101328.98443007999</v>
      </c>
    </row>
    <row r="25" spans="1:3" x14ac:dyDescent="0.25">
      <c r="A25" s="9">
        <v>13732.76707118332</v>
      </c>
      <c r="B25" s="6">
        <f t="shared" si="0"/>
        <v>2.4438466676666666</v>
      </c>
      <c r="C25" s="9">
        <v>106453.96084355999</v>
      </c>
    </row>
    <row r="26" spans="1:3" x14ac:dyDescent="0.25">
      <c r="A26" s="9">
        <v>14172.79462330812</v>
      </c>
      <c r="B26" s="6">
        <f t="shared" si="0"/>
        <v>2.5675441622727271</v>
      </c>
      <c r="C26" s="9">
        <v>111842.2237086</v>
      </c>
    </row>
    <row r="27" spans="1:3" x14ac:dyDescent="0.25">
      <c r="A27" s="9">
        <v>14740.796128582802</v>
      </c>
      <c r="B27" s="6">
        <f t="shared" si="0"/>
        <v>2.6827790196060604</v>
      </c>
      <c r="C27" s="9">
        <v>116861.85409404</v>
      </c>
    </row>
    <row r="28" spans="1:3" x14ac:dyDescent="0.25">
      <c r="A28" s="9">
        <v>15283.392907792597</v>
      </c>
      <c r="B28" s="6">
        <f t="shared" si="0"/>
        <v>2.8036599576666665</v>
      </c>
      <c r="C28" s="9">
        <v>122127.42775596</v>
      </c>
    </row>
    <row r="29" spans="1:3" x14ac:dyDescent="0.25">
      <c r="A29" s="9">
        <v>15833.227955812103</v>
      </c>
      <c r="B29" s="6">
        <f t="shared" si="0"/>
        <v>2.918894815060606</v>
      </c>
      <c r="C29" s="9">
        <v>127147.05814404</v>
      </c>
    </row>
    <row r="30" spans="1:3" x14ac:dyDescent="0.25">
      <c r="A30" s="9">
        <v>16241.841821755574</v>
      </c>
      <c r="B30" s="6">
        <f t="shared" si="0"/>
        <v>3.0356322457575757</v>
      </c>
      <c r="C30" s="9">
        <v>132232.1406252</v>
      </c>
    </row>
    <row r="31" spans="1:3" x14ac:dyDescent="0.25">
      <c r="A31" s="9">
        <v>16725.531760051752</v>
      </c>
      <c r="B31" s="6">
        <f t="shared" si="0"/>
        <v>3.1506058515757585</v>
      </c>
      <c r="C31" s="9">
        <v>137240.39089464003</v>
      </c>
    </row>
    <row r="32" spans="1:3" x14ac:dyDescent="0.25">
      <c r="A32" s="9">
        <v>17219.784248109077</v>
      </c>
      <c r="B32" s="6">
        <f t="shared" si="0"/>
        <v>3.1506058515757585</v>
      </c>
      <c r="C32" s="9">
        <v>137240.39089464003</v>
      </c>
    </row>
    <row r="33" spans="1:3" x14ac:dyDescent="0.25">
      <c r="A33" s="9">
        <v>17642.852333797771</v>
      </c>
      <c r="B33" s="6">
        <f t="shared" si="0"/>
        <v>3.2601946274242422</v>
      </c>
      <c r="C33" s="9">
        <v>142014.07797059999</v>
      </c>
    </row>
    <row r="34" spans="1:3" x14ac:dyDescent="0.25">
      <c r="A34" s="9">
        <v>18333.041276871019</v>
      </c>
      <c r="B34" s="6">
        <f t="shared" si="0"/>
        <v>3.4762087435757585</v>
      </c>
      <c r="C34" s="9">
        <v>151423.65287016003</v>
      </c>
    </row>
    <row r="35" spans="1:3" x14ac:dyDescent="0.25">
      <c r="A35" s="9">
        <v>18810.361054438694</v>
      </c>
      <c r="B35" s="6">
        <f t="shared" si="0"/>
        <v>3.5852750169393941</v>
      </c>
      <c r="C35" s="9">
        <v>156174.57973788001</v>
      </c>
    </row>
    <row r="36" spans="1:3" x14ac:dyDescent="0.25">
      <c r="A36" s="9">
        <v>19225.746728204616</v>
      </c>
      <c r="B36" s="6">
        <f t="shared" si="0"/>
        <v>3.5852750169393941</v>
      </c>
      <c r="C36" s="9">
        <v>156174.57973788001</v>
      </c>
    </row>
    <row r="37" spans="1:3" x14ac:dyDescent="0.25">
      <c r="A37" s="9">
        <v>19696.10581085788</v>
      </c>
      <c r="B37" s="6">
        <f t="shared" si="0"/>
        <v>3.6904590345757571</v>
      </c>
      <c r="C37" s="9">
        <v>160756.39554611998</v>
      </c>
    </row>
    <row r="38" spans="1:3" x14ac:dyDescent="0.25">
      <c r="A38" s="9">
        <v>20251.015040306527</v>
      </c>
      <c r="B38" s="6">
        <f t="shared" si="0"/>
        <v>3.9729313621218179</v>
      </c>
      <c r="C38" s="9">
        <v>173060.89013402638</v>
      </c>
    </row>
    <row r="39" spans="1:3" x14ac:dyDescent="0.25">
      <c r="A39" s="9">
        <v>20728.57423741043</v>
      </c>
      <c r="B39" s="6">
        <f t="shared" si="0"/>
        <v>4.0672028937284841</v>
      </c>
      <c r="C39" s="9">
        <v>177167.35805081276</v>
      </c>
    </row>
    <row r="40" spans="1:3" x14ac:dyDescent="0.25">
      <c r="A40" s="9">
        <v>21255.806491341558</v>
      </c>
      <c r="B40" s="6">
        <f t="shared" si="0"/>
        <v>4.4944991783266666</v>
      </c>
      <c r="C40" s="9">
        <v>195780.38420790958</v>
      </c>
    </row>
    <row r="41" spans="1:3" x14ac:dyDescent="0.25">
      <c r="A41" s="9">
        <v>21757.016781946659</v>
      </c>
      <c r="B41" s="6">
        <f t="shared" si="0"/>
        <v>5.1744655104242421</v>
      </c>
      <c r="C41" s="9">
        <v>225399.71763407998</v>
      </c>
    </row>
    <row r="42" spans="1:3" x14ac:dyDescent="0.25">
      <c r="A42" s="9">
        <v>22293.27022790605</v>
      </c>
      <c r="B42" s="6">
        <f t="shared" si="0"/>
        <v>5.7218182731333327</v>
      </c>
      <c r="C42" s="9">
        <v>249242.40397768797</v>
      </c>
    </row>
    <row r="43" spans="1:3" x14ac:dyDescent="0.25">
      <c r="A43" s="9">
        <v>22811.123942575636</v>
      </c>
      <c r="B43" s="6">
        <f t="shared" si="0"/>
        <v>6.243185928624241</v>
      </c>
      <c r="C43" s="9">
        <v>271953.17905087193</v>
      </c>
    </row>
    <row r="44" spans="1:3" x14ac:dyDescent="0.25">
      <c r="A44" s="9">
        <v>23282.803194665605</v>
      </c>
      <c r="B44" s="6">
        <f t="shared" si="0"/>
        <v>6.7651961575272725</v>
      </c>
      <c r="C44" s="9">
        <v>294691.94462188799</v>
      </c>
    </row>
    <row r="45" spans="1:3" x14ac:dyDescent="0.25">
      <c r="A45" s="9">
        <v>23743.939589968155</v>
      </c>
      <c r="B45" s="6">
        <f t="shared" si="0"/>
        <v>7.5774646726060597</v>
      </c>
      <c r="C45" s="9">
        <v>330074.36113871995</v>
      </c>
    </row>
    <row r="46" spans="1:3" x14ac:dyDescent="0.25">
      <c r="A46" s="9">
        <v>24276.564602408442</v>
      </c>
      <c r="B46" s="6">
        <f t="shared" si="0"/>
        <v>8.2161121778909081</v>
      </c>
      <c r="C46" s="9">
        <v>357893.84646892792</v>
      </c>
    </row>
    <row r="47" spans="1:3" x14ac:dyDescent="0.25">
      <c r="A47" s="9">
        <v>24650.252463176752</v>
      </c>
      <c r="B47" s="6">
        <f t="shared" si="0"/>
        <v>8.8456391552334548</v>
      </c>
      <c r="C47" s="9">
        <v>385316.04160196928</v>
      </c>
    </row>
    <row r="48" spans="1:3" x14ac:dyDescent="0.25">
      <c r="A48" s="9">
        <v>25318.60126393312</v>
      </c>
      <c r="B48" s="6">
        <f t="shared" si="0"/>
        <v>9.2201067513393937</v>
      </c>
      <c r="C48" s="9">
        <v>401627.85008834396</v>
      </c>
    </row>
    <row r="49" spans="1:3" x14ac:dyDescent="0.25">
      <c r="A49" s="9">
        <v>25795.171787917992</v>
      </c>
      <c r="B49" s="6">
        <f t="shared" si="0"/>
        <v>11.308636035880243</v>
      </c>
      <c r="C49" s="9">
        <v>492604.18572294334</v>
      </c>
    </row>
    <row r="50" spans="1:3" x14ac:dyDescent="0.25">
      <c r="A50" s="9">
        <v>27117.401833698248</v>
      </c>
      <c r="B50" s="6">
        <f t="shared" si="0"/>
        <v>12.632051090933818</v>
      </c>
      <c r="C50" s="9">
        <v>550252.14552107709</v>
      </c>
    </row>
    <row r="51" spans="1:3" x14ac:dyDescent="0.25">
      <c r="A51" s="9">
        <v>27725.373040654857</v>
      </c>
      <c r="B51" s="6">
        <f t="shared" si="0"/>
        <v>13.099076071119512</v>
      </c>
      <c r="C51" s="9">
        <v>570595.75365796592</v>
      </c>
    </row>
    <row r="52" spans="1:3" x14ac:dyDescent="0.25">
      <c r="A52" s="9">
        <v>28361.654296875</v>
      </c>
      <c r="B52" s="6">
        <f t="shared" si="0"/>
        <v>13.489269436155391</v>
      </c>
      <c r="C52" s="9">
        <v>587592.57663892885</v>
      </c>
    </row>
    <row r="53" spans="1:3" x14ac:dyDescent="0.25">
      <c r="A53" s="9">
        <v>28697.419430483678</v>
      </c>
      <c r="B53" s="6">
        <f t="shared" si="0"/>
        <v>13.531642469641573</v>
      </c>
      <c r="C53" s="9">
        <v>589438.34597758693</v>
      </c>
    </row>
    <row r="54" spans="1:3" x14ac:dyDescent="0.25">
      <c r="A54" s="9">
        <v>29151.431665505574</v>
      </c>
      <c r="B54" s="6">
        <f t="shared" si="0"/>
        <v>13.836124433636119</v>
      </c>
      <c r="C54" s="9">
        <v>602701.58032918931</v>
      </c>
    </row>
    <row r="55" spans="1:3" x14ac:dyDescent="0.25">
      <c r="A55" s="9">
        <v>29629.973788316085</v>
      </c>
      <c r="B55" s="6">
        <f t="shared" si="0"/>
        <v>14.123001028343996</v>
      </c>
      <c r="C55" s="9">
        <v>615197.92479466449</v>
      </c>
    </row>
    <row r="56" spans="1:3" x14ac:dyDescent="0.25">
      <c r="A56" s="9">
        <v>30111.108790306527</v>
      </c>
      <c r="B56" s="6">
        <f t="shared" si="0"/>
        <v>14.379413701021569</v>
      </c>
      <c r="C56" s="9">
        <v>626367.26081649959</v>
      </c>
    </row>
    <row r="57" spans="1:3" x14ac:dyDescent="0.25">
      <c r="A57" s="9">
        <v>30854.828672372612</v>
      </c>
      <c r="B57" s="6">
        <f t="shared" si="0"/>
        <v>14.949682066229572</v>
      </c>
      <c r="C57" s="9">
        <v>651208.15080496017</v>
      </c>
    </row>
    <row r="58" spans="1:3" x14ac:dyDescent="0.25">
      <c r="A58" s="9">
        <v>31877.386967555733</v>
      </c>
      <c r="B58" s="6">
        <f t="shared" si="0"/>
        <v>16.029176444625936</v>
      </c>
      <c r="C58" s="9">
        <v>698230.92592790572</v>
      </c>
    </row>
    <row r="59" spans="1:3" x14ac:dyDescent="0.25">
      <c r="A59" s="9">
        <v>32127.883061305733</v>
      </c>
      <c r="B59" s="6">
        <f t="shared" si="0"/>
        <v>16.029176444625936</v>
      </c>
      <c r="C59" s="9">
        <v>698230.92592790572</v>
      </c>
    </row>
    <row r="60" spans="1:3" x14ac:dyDescent="0.25">
      <c r="A60" s="9">
        <v>33796.785504578023</v>
      </c>
      <c r="B60" s="6">
        <f t="shared" si="0"/>
        <v>16.542037035154419</v>
      </c>
      <c r="C60" s="9">
        <v>720571.13325132651</v>
      </c>
    </row>
    <row r="61" spans="1:3" x14ac:dyDescent="0.25">
      <c r="A61" s="9">
        <v>34432.877711982481</v>
      </c>
      <c r="B61" s="6">
        <f t="shared" si="0"/>
        <v>16.542037035154419</v>
      </c>
      <c r="C61" s="9">
        <v>720571.13325132651</v>
      </c>
    </row>
    <row r="62" spans="1:3" x14ac:dyDescent="0.25">
      <c r="A62" s="9">
        <v>35706.32253931131</v>
      </c>
      <c r="B62" s="6">
        <f t="shared" si="0"/>
        <v>17.591145099906655</v>
      </c>
      <c r="C62" s="9">
        <v>766270.2805519338</v>
      </c>
    </row>
    <row r="63" spans="1:3" x14ac:dyDescent="0.25">
      <c r="A63" s="9">
        <v>36584.147827925961</v>
      </c>
      <c r="B63" s="6">
        <f t="shared" si="0"/>
        <v>21.140898555845954</v>
      </c>
      <c r="C63" s="9">
        <v>920897.54109264968</v>
      </c>
    </row>
    <row r="64" spans="1:3" x14ac:dyDescent="0.25">
      <c r="A64" s="9">
        <v>38139.908501691876</v>
      </c>
      <c r="B64" s="6">
        <f t="shared" si="0"/>
        <v>24.100339922927773</v>
      </c>
      <c r="C64" s="9">
        <v>1049810.8070427338</v>
      </c>
    </row>
    <row r="65" spans="1:3" x14ac:dyDescent="0.25">
      <c r="A65" s="9">
        <v>39610.424586982481</v>
      </c>
      <c r="B65" s="6">
        <f t="shared" si="0"/>
        <v>29.394102869588984</v>
      </c>
      <c r="C65" s="9">
        <v>1280407.1209992962</v>
      </c>
    </row>
    <row r="66" spans="1:3" x14ac:dyDescent="0.25">
      <c r="A66" s="9">
        <v>40457.022143710194</v>
      </c>
      <c r="B66" s="6">
        <f t="shared" si="0"/>
        <v>29.394102869588984</v>
      </c>
      <c r="C66" s="9">
        <v>1280407.1209992962</v>
      </c>
    </row>
    <row r="67" spans="1:3" x14ac:dyDescent="0.25">
      <c r="A67" s="9">
        <v>41593.489015226907</v>
      </c>
      <c r="B67" s="6">
        <f t="shared" ref="B67:B88" si="1">+C67/43560</f>
        <v>53.204466297759069</v>
      </c>
      <c r="C67" s="9">
        <v>2317586.5519303852</v>
      </c>
    </row>
    <row r="68" spans="1:3" x14ac:dyDescent="0.25">
      <c r="A68" s="9">
        <v>42384.460564291396</v>
      </c>
      <c r="B68" s="6">
        <f t="shared" si="1"/>
        <v>53.204466297759069</v>
      </c>
      <c r="C68" s="9">
        <v>2317586.5519303852</v>
      </c>
    </row>
    <row r="69" spans="1:3" x14ac:dyDescent="0.25">
      <c r="A69" s="9">
        <v>43415.176067376597</v>
      </c>
      <c r="B69" s="6">
        <f t="shared" si="1"/>
        <v>77.014829725929161</v>
      </c>
      <c r="C69" s="9">
        <v>3354765.9828614742</v>
      </c>
    </row>
    <row r="70" spans="1:3" x14ac:dyDescent="0.25">
      <c r="A70" s="9">
        <v>44656.098937599527</v>
      </c>
      <c r="B70" s="6">
        <f t="shared" si="1"/>
        <v>88.244954033153491</v>
      </c>
      <c r="C70" s="9">
        <v>3843950.197684166</v>
      </c>
    </row>
    <row r="71" spans="1:3" x14ac:dyDescent="0.25">
      <c r="A71" s="9">
        <v>45622.920506568473</v>
      </c>
      <c r="B71" s="6">
        <f t="shared" si="1"/>
        <v>99.47507834037782</v>
      </c>
      <c r="C71" s="9">
        <v>4333134.4125068579</v>
      </c>
    </row>
    <row r="72" spans="1:3" x14ac:dyDescent="0.25">
      <c r="A72" s="9">
        <v>46603.477955812101</v>
      </c>
      <c r="B72" s="6">
        <f t="shared" si="1"/>
        <v>100.62068495640385</v>
      </c>
      <c r="C72" s="9">
        <v>4383037.0367009519</v>
      </c>
    </row>
    <row r="73" spans="1:3" x14ac:dyDescent="0.25">
      <c r="A73" s="9">
        <v>47527.534658638535</v>
      </c>
      <c r="B73" s="6">
        <f t="shared" si="1"/>
        <v>103.42345014014822</v>
      </c>
      <c r="C73" s="9">
        <v>4505125.4881048566</v>
      </c>
    </row>
    <row r="74" spans="1:3" x14ac:dyDescent="0.25">
      <c r="A74" s="9">
        <v>48952.164236664015</v>
      </c>
      <c r="B74" s="6">
        <f t="shared" si="1"/>
        <v>105.08060870786656</v>
      </c>
      <c r="C74" s="9">
        <v>4577311.3153146673</v>
      </c>
    </row>
    <row r="75" spans="1:3" x14ac:dyDescent="0.25">
      <c r="A75" s="9">
        <v>50788.391097730891</v>
      </c>
      <c r="B75" s="6">
        <f t="shared" si="1"/>
        <v>149.81042291169874</v>
      </c>
      <c r="C75" s="9">
        <v>6525742.0220335964</v>
      </c>
    </row>
    <row r="76" spans="1:3" x14ac:dyDescent="0.25">
      <c r="A76" s="9">
        <v>52710.384778065287</v>
      </c>
      <c r="B76" s="6">
        <f t="shared" si="1"/>
        <v>155.94240533001141</v>
      </c>
      <c r="C76" s="9">
        <v>6792851.1761752972</v>
      </c>
    </row>
    <row r="77" spans="1:3" x14ac:dyDescent="0.25">
      <c r="A77" s="9">
        <v>54582.022604000798</v>
      </c>
      <c r="B77" s="6">
        <f t="shared" si="1"/>
        <v>363.53280301879761</v>
      </c>
      <c r="C77" s="9">
        <v>15835488.899498824</v>
      </c>
    </row>
    <row r="78" spans="1:3" x14ac:dyDescent="0.25">
      <c r="A78" s="9">
        <v>57265.668043391721</v>
      </c>
      <c r="B78" s="6">
        <f t="shared" si="1"/>
        <v>373.4223318495749</v>
      </c>
      <c r="C78" s="9">
        <v>16266276.775367483</v>
      </c>
    </row>
    <row r="79" spans="1:3" x14ac:dyDescent="0.25">
      <c r="A79" s="9">
        <v>58460.744041102706</v>
      </c>
      <c r="B79" s="6">
        <f t="shared" si="1"/>
        <v>534.17586730823268</v>
      </c>
      <c r="C79" s="9">
        <v>23268700.779946618</v>
      </c>
    </row>
    <row r="80" spans="1:3" x14ac:dyDescent="0.25">
      <c r="A80" s="9">
        <v>61162.427075039806</v>
      </c>
      <c r="B80" s="6">
        <f t="shared" si="1"/>
        <v>657.93549076015529</v>
      </c>
      <c r="C80" s="9">
        <v>28659669.977512363</v>
      </c>
    </row>
    <row r="81" spans="1:5" x14ac:dyDescent="0.25">
      <c r="A81" s="9">
        <v>62935.770899681527</v>
      </c>
      <c r="B81" s="6">
        <f t="shared" si="1"/>
        <v>657.93549076015529</v>
      </c>
      <c r="C81" s="9">
        <v>28659669.977512363</v>
      </c>
    </row>
    <row r="82" spans="1:5" x14ac:dyDescent="0.25">
      <c r="A82" s="9">
        <v>64908.910330414015</v>
      </c>
      <c r="B82" s="6">
        <f t="shared" si="1"/>
        <v>1011.9880981068163</v>
      </c>
      <c r="C82" s="9">
        <v>44082201.553532921</v>
      </c>
    </row>
    <row r="83" spans="1:5" x14ac:dyDescent="0.25">
      <c r="A83" s="9">
        <v>67135.02080015924</v>
      </c>
      <c r="B83" s="6">
        <f t="shared" si="1"/>
        <v>1061.1783576845328</v>
      </c>
      <c r="C83" s="9">
        <v>46224929.260738246</v>
      </c>
    </row>
    <row r="84" spans="1:5" x14ac:dyDescent="0.25">
      <c r="A84" s="9">
        <v>69364.325960390124</v>
      </c>
      <c r="B84" s="6">
        <f t="shared" si="1"/>
        <v>1289.101519900945</v>
      </c>
      <c r="C84" s="9">
        <v>56153262.206885166</v>
      </c>
    </row>
    <row r="85" spans="1:5" x14ac:dyDescent="0.25">
      <c r="A85" s="9">
        <v>70365.337131767519</v>
      </c>
      <c r="B85" s="6">
        <f t="shared" si="1"/>
        <v>1524.1598530719971</v>
      </c>
      <c r="C85" s="9">
        <v>66392403.199816197</v>
      </c>
    </row>
    <row r="86" spans="1:5" x14ac:dyDescent="0.25">
      <c r="A86" s="9">
        <v>72356.744625796186</v>
      </c>
      <c r="B86" s="6">
        <f t="shared" si="1"/>
        <v>1788.2346005958939</v>
      </c>
      <c r="C86" s="9">
        <v>77895499.201957136</v>
      </c>
    </row>
    <row r="87" spans="1:5" x14ac:dyDescent="0.25">
      <c r="A87" s="9">
        <v>73335.700537420373</v>
      </c>
      <c r="B87" s="6">
        <f t="shared" si="1"/>
        <v>1788.78998307388</v>
      </c>
      <c r="C87" s="9">
        <v>77919691.662698209</v>
      </c>
    </row>
    <row r="88" spans="1:5" x14ac:dyDescent="0.25">
      <c r="A88" s="9">
        <v>75532.784982085985</v>
      </c>
      <c r="B88" s="6">
        <f t="shared" si="1"/>
        <v>1974.1066468523418</v>
      </c>
      <c r="C88" s="9">
        <v>85992085.536888003</v>
      </c>
    </row>
    <row r="91" spans="1:5" x14ac:dyDescent="0.25">
      <c r="B91" t="s">
        <v>0</v>
      </c>
      <c r="C91" t="s">
        <v>1</v>
      </c>
      <c r="D91" t="s">
        <v>5</v>
      </c>
    </row>
    <row r="92" spans="1:5" x14ac:dyDescent="0.25">
      <c r="B92" t="s">
        <v>2</v>
      </c>
      <c r="C92" t="s">
        <v>4</v>
      </c>
      <c r="D92" t="s">
        <v>4</v>
      </c>
      <c r="E92" t="s">
        <v>3</v>
      </c>
    </row>
    <row r="93" spans="1:5" x14ac:dyDescent="0.25">
      <c r="A93">
        <v>1</v>
      </c>
      <c r="B93">
        <v>4250</v>
      </c>
      <c r="D93">
        <f t="shared" ref="D93:D126" si="2">+E93/43560</f>
        <v>0</v>
      </c>
    </row>
    <row r="94" spans="1:5" x14ac:dyDescent="0.25">
      <c r="A94">
        <v>2</v>
      </c>
      <c r="B94">
        <v>6250</v>
      </c>
      <c r="D94">
        <f t="shared" si="2"/>
        <v>0</v>
      </c>
    </row>
    <row r="95" spans="1:5" x14ac:dyDescent="0.25">
      <c r="A95">
        <v>3</v>
      </c>
      <c r="B95">
        <v>8250</v>
      </c>
      <c r="D95">
        <f t="shared" si="2"/>
        <v>0</v>
      </c>
    </row>
    <row r="96" spans="1:5" x14ac:dyDescent="0.25">
      <c r="A96">
        <v>4</v>
      </c>
      <c r="B96">
        <v>10250</v>
      </c>
      <c r="D96">
        <f t="shared" si="2"/>
        <v>0</v>
      </c>
    </row>
    <row r="97" spans="1:4" x14ac:dyDescent="0.25">
      <c r="A97">
        <v>5</v>
      </c>
      <c r="B97">
        <v>12250</v>
      </c>
      <c r="D97">
        <f t="shared" si="2"/>
        <v>0</v>
      </c>
    </row>
    <row r="98" spans="1:4" x14ac:dyDescent="0.25">
      <c r="A98">
        <v>6</v>
      </c>
      <c r="B98">
        <v>14250</v>
      </c>
      <c r="D98">
        <f t="shared" si="2"/>
        <v>0</v>
      </c>
    </row>
    <row r="99" spans="1:4" x14ac:dyDescent="0.25">
      <c r="A99">
        <v>7</v>
      </c>
      <c r="B99">
        <v>16250</v>
      </c>
      <c r="D99">
        <f t="shared" si="2"/>
        <v>0</v>
      </c>
    </row>
    <row r="100" spans="1:4" x14ac:dyDescent="0.25">
      <c r="A100">
        <v>8</v>
      </c>
      <c r="B100">
        <v>18250</v>
      </c>
      <c r="D100">
        <f t="shared" si="2"/>
        <v>0</v>
      </c>
    </row>
    <row r="101" spans="1:4" x14ac:dyDescent="0.25">
      <c r="A101">
        <v>9</v>
      </c>
      <c r="B101">
        <v>20250</v>
      </c>
      <c r="D101">
        <f t="shared" si="2"/>
        <v>0</v>
      </c>
    </row>
    <row r="102" spans="1:4" x14ac:dyDescent="0.25">
      <c r="A102">
        <v>10</v>
      </c>
      <c r="B102">
        <v>22250</v>
      </c>
      <c r="D102">
        <f t="shared" si="2"/>
        <v>0</v>
      </c>
    </row>
    <row r="103" spans="1:4" x14ac:dyDescent="0.25">
      <c r="A103">
        <v>11</v>
      </c>
      <c r="B103">
        <v>24250</v>
      </c>
      <c r="D103">
        <f t="shared" si="2"/>
        <v>0</v>
      </c>
    </row>
    <row r="104" spans="1:4" x14ac:dyDescent="0.25">
      <c r="A104">
        <v>12</v>
      </c>
      <c r="B104">
        <v>26250</v>
      </c>
      <c r="D104">
        <f t="shared" si="2"/>
        <v>0</v>
      </c>
    </row>
    <row r="105" spans="1:4" x14ac:dyDescent="0.25">
      <c r="A105">
        <v>13</v>
      </c>
      <c r="B105">
        <v>28250</v>
      </c>
      <c r="D105">
        <f t="shared" si="2"/>
        <v>0</v>
      </c>
    </row>
    <row r="106" spans="1:4" x14ac:dyDescent="0.25">
      <c r="A106">
        <v>14</v>
      </c>
      <c r="B106">
        <v>30250</v>
      </c>
      <c r="D106">
        <f t="shared" si="2"/>
        <v>0</v>
      </c>
    </row>
    <row r="107" spans="1:4" x14ac:dyDescent="0.25">
      <c r="A107">
        <v>15</v>
      </c>
      <c r="B107">
        <v>32250</v>
      </c>
      <c r="D107">
        <f t="shared" si="2"/>
        <v>0</v>
      </c>
    </row>
    <row r="108" spans="1:4" x14ac:dyDescent="0.25">
      <c r="A108">
        <v>16</v>
      </c>
      <c r="B108">
        <v>34250</v>
      </c>
      <c r="D108">
        <f t="shared" si="2"/>
        <v>0</v>
      </c>
    </row>
    <row r="109" spans="1:4" x14ac:dyDescent="0.25">
      <c r="A109">
        <v>17</v>
      </c>
      <c r="B109">
        <v>36250</v>
      </c>
      <c r="D109">
        <f t="shared" si="2"/>
        <v>0</v>
      </c>
    </row>
    <row r="110" spans="1:4" x14ac:dyDescent="0.25">
      <c r="A110">
        <v>18</v>
      </c>
      <c r="B110">
        <v>38250</v>
      </c>
      <c r="D110">
        <f t="shared" si="2"/>
        <v>0</v>
      </c>
    </row>
    <row r="111" spans="1:4" x14ac:dyDescent="0.25">
      <c r="A111">
        <v>19</v>
      </c>
      <c r="B111">
        <v>40250</v>
      </c>
      <c r="D111">
        <f t="shared" si="2"/>
        <v>0</v>
      </c>
    </row>
    <row r="112" spans="1:4" x14ac:dyDescent="0.25">
      <c r="A112">
        <v>20</v>
      </c>
      <c r="B112">
        <v>42250</v>
      </c>
      <c r="D112">
        <f t="shared" si="2"/>
        <v>0</v>
      </c>
    </row>
    <row r="113" spans="1:4" x14ac:dyDescent="0.25">
      <c r="A113">
        <v>21</v>
      </c>
      <c r="B113">
        <v>44250</v>
      </c>
      <c r="D113">
        <f t="shared" si="2"/>
        <v>0</v>
      </c>
    </row>
    <row r="114" spans="1:4" x14ac:dyDescent="0.25">
      <c r="A114">
        <v>22</v>
      </c>
      <c r="B114">
        <v>46250</v>
      </c>
      <c r="D114">
        <f t="shared" si="2"/>
        <v>0</v>
      </c>
    </row>
    <row r="115" spans="1:4" x14ac:dyDescent="0.25">
      <c r="A115">
        <v>23</v>
      </c>
      <c r="B115">
        <v>48250</v>
      </c>
      <c r="D115">
        <f t="shared" si="2"/>
        <v>0</v>
      </c>
    </row>
    <row r="116" spans="1:4" x14ac:dyDescent="0.25">
      <c r="A116">
        <v>24</v>
      </c>
      <c r="B116">
        <v>50250</v>
      </c>
      <c r="D116">
        <f t="shared" si="2"/>
        <v>0</v>
      </c>
    </row>
    <row r="117" spans="1:4" x14ac:dyDescent="0.25">
      <c r="A117">
        <v>25</v>
      </c>
      <c r="B117">
        <v>52250</v>
      </c>
      <c r="D117">
        <f t="shared" si="2"/>
        <v>0</v>
      </c>
    </row>
    <row r="118" spans="1:4" x14ac:dyDescent="0.25">
      <c r="A118">
        <v>26</v>
      </c>
      <c r="B118">
        <v>54250</v>
      </c>
      <c r="D118">
        <f t="shared" si="2"/>
        <v>0</v>
      </c>
    </row>
    <row r="119" spans="1:4" x14ac:dyDescent="0.25">
      <c r="A119">
        <v>27</v>
      </c>
      <c r="B119">
        <v>56250</v>
      </c>
      <c r="D119">
        <f t="shared" si="2"/>
        <v>0</v>
      </c>
    </row>
    <row r="120" spans="1:4" x14ac:dyDescent="0.25">
      <c r="A120">
        <v>28</v>
      </c>
      <c r="B120">
        <v>58250</v>
      </c>
      <c r="D120">
        <f t="shared" si="2"/>
        <v>0</v>
      </c>
    </row>
    <row r="121" spans="1:4" x14ac:dyDescent="0.25">
      <c r="A121">
        <v>29</v>
      </c>
      <c r="B121">
        <v>60250</v>
      </c>
      <c r="D121">
        <f t="shared" si="2"/>
        <v>0</v>
      </c>
    </row>
    <row r="122" spans="1:4" x14ac:dyDescent="0.25">
      <c r="A122">
        <v>30</v>
      </c>
      <c r="B122">
        <v>62250</v>
      </c>
      <c r="D122">
        <f t="shared" si="2"/>
        <v>0</v>
      </c>
    </row>
    <row r="123" spans="1:4" x14ac:dyDescent="0.25">
      <c r="A123">
        <v>31</v>
      </c>
      <c r="B123">
        <v>64250</v>
      </c>
      <c r="D123">
        <f t="shared" si="2"/>
        <v>0</v>
      </c>
    </row>
    <row r="124" spans="1:4" x14ac:dyDescent="0.25">
      <c r="A124">
        <v>32</v>
      </c>
      <c r="B124">
        <v>66250</v>
      </c>
      <c r="D124">
        <f t="shared" si="2"/>
        <v>0</v>
      </c>
    </row>
    <row r="125" spans="1:4" x14ac:dyDescent="0.25">
      <c r="A125">
        <v>33</v>
      </c>
      <c r="B125">
        <v>68250</v>
      </c>
      <c r="D125">
        <f t="shared" si="2"/>
        <v>0</v>
      </c>
    </row>
    <row r="126" spans="1:4" x14ac:dyDescent="0.25">
      <c r="A126">
        <v>34</v>
      </c>
      <c r="B126">
        <v>70250</v>
      </c>
      <c r="D126">
        <f t="shared" si="2"/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4"/>
  <sheetViews>
    <sheetView workbookViewId="0">
      <selection activeCell="A59" sqref="A59:A64"/>
    </sheetView>
  </sheetViews>
  <sheetFormatPr defaultRowHeight="15" x14ac:dyDescent="0.25"/>
  <cols>
    <col min="3" max="3" width="10.42578125" style="9" customWidth="1"/>
  </cols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 t="s">
        <v>4</v>
      </c>
      <c r="C2" s="9" t="s">
        <v>3</v>
      </c>
    </row>
    <row r="3" spans="1:3" x14ac:dyDescent="0.25">
      <c r="A3" s="9">
        <v>26.250884074314385</v>
      </c>
      <c r="B3" s="6">
        <f t="shared" ref="B3:B64" si="0">+C3/43560</f>
        <v>1297.162488599954</v>
      </c>
      <c r="C3" s="9">
        <v>56504398.003413998</v>
      </c>
    </row>
    <row r="4" spans="1:3" x14ac:dyDescent="0.25">
      <c r="A4" s="9">
        <v>30.364804188916636</v>
      </c>
      <c r="B4" s="6">
        <f t="shared" si="0"/>
        <v>1331.1465569120048</v>
      </c>
      <c r="C4" s="9">
        <v>57984744.019086927</v>
      </c>
    </row>
    <row r="5" spans="1:3" x14ac:dyDescent="0.25">
      <c r="A5" s="9">
        <v>40.557855350956039</v>
      </c>
      <c r="B5" s="6">
        <f t="shared" si="0"/>
        <v>1349.0794878710894</v>
      </c>
      <c r="C5" s="9">
        <v>58765902.491664656</v>
      </c>
    </row>
    <row r="6" spans="1:3" x14ac:dyDescent="0.25">
      <c r="A6" s="9">
        <v>53.930754643336982</v>
      </c>
      <c r="B6" s="6">
        <f t="shared" si="0"/>
        <v>1391.4234263149031</v>
      </c>
      <c r="C6" s="9">
        <v>60610404.450277179</v>
      </c>
    </row>
    <row r="7" spans="1:3" x14ac:dyDescent="0.25">
      <c r="A7" s="9">
        <v>105.46142573265513</v>
      </c>
      <c r="B7" s="6">
        <f t="shared" si="0"/>
        <v>1418.7750521616074</v>
      </c>
      <c r="C7" s="9">
        <v>61801841.272159621</v>
      </c>
    </row>
    <row r="8" spans="1:3" x14ac:dyDescent="0.25">
      <c r="A8" s="9">
        <v>127.5473333468103</v>
      </c>
      <c r="B8" s="6">
        <f t="shared" si="0"/>
        <v>1523.408704156157</v>
      </c>
      <c r="C8" s="9">
        <v>66359683.153042197</v>
      </c>
    </row>
    <row r="9" spans="1:3" x14ac:dyDescent="0.25">
      <c r="A9" s="9">
        <v>141.31726910050509</v>
      </c>
      <c r="B9" s="6">
        <f t="shared" si="0"/>
        <v>1541.8017913082647</v>
      </c>
      <c r="C9" s="9">
        <v>67160886.029388011</v>
      </c>
    </row>
    <row r="10" spans="1:3" x14ac:dyDescent="0.25">
      <c r="A10" s="9">
        <v>188.71344518965216</v>
      </c>
      <c r="B10" s="6">
        <f t="shared" si="0"/>
        <v>1557.0494457364737</v>
      </c>
      <c r="C10" s="9">
        <v>67825073.856280789</v>
      </c>
    </row>
    <row r="11" spans="1:3" x14ac:dyDescent="0.25">
      <c r="A11" s="9">
        <v>208.79689268853255</v>
      </c>
      <c r="B11" s="6">
        <f t="shared" si="0"/>
        <v>1611.5616441815571</v>
      </c>
      <c r="C11" s="9">
        <v>70199625.22054863</v>
      </c>
    </row>
    <row r="12" spans="1:3" x14ac:dyDescent="0.25">
      <c r="A12" s="9">
        <v>219.32031337470767</v>
      </c>
      <c r="B12" s="6">
        <f t="shared" si="0"/>
        <v>1629.9547313336652</v>
      </c>
      <c r="C12" s="9">
        <v>71000828.096894458</v>
      </c>
    </row>
    <row r="13" spans="1:3" x14ac:dyDescent="0.25">
      <c r="A13" s="9">
        <v>253.74478810304291</v>
      </c>
      <c r="B13" s="6">
        <f t="shared" si="0"/>
        <v>1653.0819980836591</v>
      </c>
      <c r="C13" s="9">
        <v>72008251.836524189</v>
      </c>
    </row>
    <row r="14" spans="1:3" x14ac:dyDescent="0.25">
      <c r="A14" s="9">
        <v>279.63168684843998</v>
      </c>
      <c r="B14" s="6">
        <f t="shared" si="0"/>
        <v>1671.4750852357672</v>
      </c>
      <c r="C14" s="9">
        <v>72809454.712870017</v>
      </c>
    </row>
    <row r="15" spans="1:3" x14ac:dyDescent="0.25">
      <c r="A15" s="9">
        <v>294.0262451171875</v>
      </c>
      <c r="B15" s="6">
        <f t="shared" si="0"/>
        <v>1676.0996594480737</v>
      </c>
      <c r="C15" s="9">
        <v>73010901.165558085</v>
      </c>
    </row>
    <row r="16" spans="1:3" x14ac:dyDescent="0.25">
      <c r="A16" s="9">
        <v>327.14394334926726</v>
      </c>
      <c r="B16" s="6">
        <f t="shared" si="0"/>
        <v>1677.2827878675778</v>
      </c>
      <c r="C16" s="9">
        <v>73062438.239511684</v>
      </c>
    </row>
    <row r="17" spans="1:3" x14ac:dyDescent="0.25">
      <c r="A17" s="9">
        <v>363.31369135182376</v>
      </c>
      <c r="B17" s="6">
        <f t="shared" si="0"/>
        <v>1695.6758750196857</v>
      </c>
      <c r="C17" s="9">
        <v>73863641.115857512</v>
      </c>
    </row>
    <row r="18" spans="1:3" x14ac:dyDescent="0.25">
      <c r="A18" s="9">
        <v>421.33494198550085</v>
      </c>
      <c r="B18" s="6">
        <f t="shared" si="0"/>
        <v>1709.2678395483331</v>
      </c>
      <c r="C18" s="9">
        <v>74455707.090725392</v>
      </c>
    </row>
    <row r="19" spans="1:3" x14ac:dyDescent="0.25">
      <c r="A19" s="9">
        <v>439.75112293024733</v>
      </c>
      <c r="B19" s="6">
        <f t="shared" si="0"/>
        <v>1741.8208031340941</v>
      </c>
      <c r="C19" s="9">
        <v>75873714.184521139</v>
      </c>
    </row>
    <row r="20" spans="1:3" x14ac:dyDescent="0.25">
      <c r="A20" s="9">
        <v>550.92696268847033</v>
      </c>
      <c r="B20" s="6">
        <f t="shared" si="0"/>
        <v>1801.8942892760811</v>
      </c>
      <c r="C20" s="9">
        <v>78490515.240866095</v>
      </c>
    </row>
    <row r="21" spans="1:3" x14ac:dyDescent="0.25">
      <c r="A21" s="9">
        <v>692.62713972929942</v>
      </c>
      <c r="B21" s="6">
        <f t="shared" si="0"/>
        <v>1874.0295871332582</v>
      </c>
      <c r="C21" s="9">
        <v>81632728.815524727</v>
      </c>
    </row>
    <row r="22" spans="1:3" x14ac:dyDescent="0.25">
      <c r="A22" s="9">
        <v>882.66459665480693</v>
      </c>
      <c r="B22" s="6">
        <f t="shared" si="0"/>
        <v>1937.0073687501854</v>
      </c>
      <c r="C22" s="9">
        <v>84376040.982758075</v>
      </c>
    </row>
    <row r="23" spans="1:3" x14ac:dyDescent="0.25">
      <c r="A23" s="9">
        <v>1049.3855540281647</v>
      </c>
      <c r="B23" s="6">
        <f t="shared" si="0"/>
        <v>1946.7646877065704</v>
      </c>
      <c r="C23" s="9">
        <v>84801069.796498209</v>
      </c>
    </row>
    <row r="24" spans="1:3" x14ac:dyDescent="0.25">
      <c r="A24" s="9">
        <v>1230.6085923310297</v>
      </c>
      <c r="B24" s="6">
        <f t="shared" si="0"/>
        <v>1994.4284163953255</v>
      </c>
      <c r="C24" s="9">
        <v>86877301.818180382</v>
      </c>
    </row>
    <row r="25" spans="1:3" x14ac:dyDescent="0.25">
      <c r="A25" s="9">
        <v>1489.209716796875</v>
      </c>
      <c r="B25" s="6">
        <f t="shared" si="0"/>
        <v>1994.7718349897466</v>
      </c>
      <c r="C25" s="9">
        <v>86892261.132153362</v>
      </c>
    </row>
    <row r="26" spans="1:3" x14ac:dyDescent="0.25">
      <c r="A26" s="9">
        <v>1770.2314025490145</v>
      </c>
      <c r="B26" s="6">
        <f t="shared" si="0"/>
        <v>2076.1883207166934</v>
      </c>
      <c r="C26" s="9">
        <v>90438763.250419155</v>
      </c>
    </row>
    <row r="27" spans="1:3" x14ac:dyDescent="0.25">
      <c r="A27" s="9">
        <v>1822.9726387558469</v>
      </c>
      <c r="B27" s="6">
        <f t="shared" si="0"/>
        <v>2076.1883207166934</v>
      </c>
      <c r="C27" s="9">
        <v>90438763.250419155</v>
      </c>
    </row>
    <row r="28" spans="1:3" x14ac:dyDescent="0.25">
      <c r="A28" s="9">
        <v>2205.5686252861265</v>
      </c>
      <c r="B28" s="6">
        <f t="shared" si="0"/>
        <v>2165.1538597410463</v>
      </c>
      <c r="C28" s="9">
        <v>94314102.130319968</v>
      </c>
    </row>
    <row r="29" spans="1:3" x14ac:dyDescent="0.25">
      <c r="A29" s="9">
        <v>2375.6686529657645</v>
      </c>
      <c r="B29" s="6">
        <f t="shared" si="0"/>
        <v>2198.7865501423385</v>
      </c>
      <c r="C29" s="9">
        <v>95779142.124200255</v>
      </c>
    </row>
    <row r="30" spans="1:3" x14ac:dyDescent="0.25">
      <c r="A30" s="9">
        <v>2618.1167396496812</v>
      </c>
      <c r="B30" s="6">
        <f t="shared" si="0"/>
        <v>2198.7865501423385</v>
      </c>
      <c r="C30" s="9">
        <v>95779142.124200255</v>
      </c>
    </row>
    <row r="31" spans="1:3" x14ac:dyDescent="0.25">
      <c r="A31" s="9">
        <v>2973.8988775751395</v>
      </c>
      <c r="B31" s="6">
        <f t="shared" si="0"/>
        <v>2220.868314264058</v>
      </c>
      <c r="C31" s="9">
        <v>96741023.769342363</v>
      </c>
    </row>
    <row r="32" spans="1:3" x14ac:dyDescent="0.25">
      <c r="A32" s="9">
        <v>3260.2527905117931</v>
      </c>
      <c r="B32" s="6">
        <f t="shared" si="0"/>
        <v>2253.7046242708416</v>
      </c>
      <c r="C32" s="9">
        <v>98171373.433237866</v>
      </c>
    </row>
    <row r="33" spans="1:3" x14ac:dyDescent="0.25">
      <c r="A33" s="9">
        <v>3726.2516794386943</v>
      </c>
      <c r="B33" s="6">
        <f t="shared" si="0"/>
        <v>2246.1088796369368</v>
      </c>
      <c r="C33" s="9">
        <v>97840502.796984971</v>
      </c>
    </row>
    <row r="34" spans="1:3" x14ac:dyDescent="0.25">
      <c r="A34" s="9">
        <v>4204.9369557374603</v>
      </c>
      <c r="B34" s="6">
        <f t="shared" si="0"/>
        <v>2301.0269537654399</v>
      </c>
      <c r="C34" s="9">
        <v>100232734.10602257</v>
      </c>
    </row>
    <row r="35" spans="1:3" x14ac:dyDescent="0.25">
      <c r="A35" s="9">
        <v>4632.0805290853896</v>
      </c>
      <c r="B35" s="6">
        <f t="shared" si="0"/>
        <v>2308.0350234848397</v>
      </c>
      <c r="C35" s="9">
        <v>100538005.62299962</v>
      </c>
    </row>
    <row r="36" spans="1:3" x14ac:dyDescent="0.25">
      <c r="A36" s="9">
        <v>5313.3394145601114</v>
      </c>
      <c r="B36" s="6">
        <f t="shared" si="0"/>
        <v>2324.4642939726846</v>
      </c>
      <c r="C36" s="9">
        <v>101253664.64545015</v>
      </c>
    </row>
    <row r="37" spans="1:3" x14ac:dyDescent="0.25">
      <c r="A37" s="9">
        <v>5741.3933089918391</v>
      </c>
      <c r="B37" s="6">
        <f t="shared" si="0"/>
        <v>2340.893564460529</v>
      </c>
      <c r="C37" s="9">
        <v>101969323.66790065</v>
      </c>
    </row>
    <row r="38" spans="1:3" x14ac:dyDescent="0.25">
      <c r="A38" s="9">
        <v>6594.1206241291802</v>
      </c>
      <c r="B38" s="6">
        <f t="shared" si="0"/>
        <v>2365.4344527970093</v>
      </c>
      <c r="C38" s="9">
        <v>103038324.76383772</v>
      </c>
    </row>
    <row r="39" spans="1:3" x14ac:dyDescent="0.25">
      <c r="A39" s="9">
        <v>7541.3345426328624</v>
      </c>
      <c r="B39" s="6">
        <f t="shared" si="0"/>
        <v>2390.0011818841963</v>
      </c>
      <c r="C39" s="9">
        <v>104108451.48287559</v>
      </c>
    </row>
    <row r="40" spans="1:3" x14ac:dyDescent="0.25">
      <c r="A40" s="9">
        <v>8642.1077857533837</v>
      </c>
      <c r="B40" s="6">
        <f t="shared" si="0"/>
        <v>2405.2871116794336</v>
      </c>
      <c r="C40" s="9">
        <v>104774306.58475612</v>
      </c>
    </row>
    <row r="41" spans="1:3" x14ac:dyDescent="0.25">
      <c r="A41" s="9">
        <v>9560.8826880971337</v>
      </c>
      <c r="B41" s="6">
        <f t="shared" si="0"/>
        <v>2405.2871116794336</v>
      </c>
      <c r="C41" s="9">
        <v>104774306.58475612</v>
      </c>
    </row>
    <row r="42" spans="1:3" x14ac:dyDescent="0.25">
      <c r="A42" s="9">
        <v>10621.996591361465</v>
      </c>
      <c r="B42" s="6">
        <f t="shared" si="0"/>
        <v>2414.1271610804201</v>
      </c>
      <c r="C42" s="9">
        <v>105159379.13666311</v>
      </c>
    </row>
    <row r="43" spans="1:3" x14ac:dyDescent="0.25">
      <c r="A43" s="9">
        <v>11352.562531100717</v>
      </c>
      <c r="B43" s="6">
        <f t="shared" si="0"/>
        <v>2483.0027985955667</v>
      </c>
      <c r="C43" s="9">
        <v>108159601.90682288</v>
      </c>
    </row>
    <row r="44" spans="1:3" x14ac:dyDescent="0.25">
      <c r="A44" s="9">
        <v>12220.345989251593</v>
      </c>
      <c r="B44" s="6">
        <f t="shared" si="0"/>
        <v>2483.0027985955667</v>
      </c>
      <c r="C44" s="9">
        <v>108159601.90682288</v>
      </c>
    </row>
    <row r="45" spans="1:3" x14ac:dyDescent="0.25">
      <c r="A45" s="9">
        <v>14370.958014032643</v>
      </c>
      <c r="B45" s="6">
        <f t="shared" si="0"/>
        <v>2599.8941390058772</v>
      </c>
      <c r="C45" s="9">
        <v>113251388.695096</v>
      </c>
    </row>
    <row r="46" spans="1:3" x14ac:dyDescent="0.25">
      <c r="A46" s="9">
        <v>15644.822924960192</v>
      </c>
      <c r="B46" s="6">
        <f t="shared" si="0"/>
        <v>2599.8941390058772</v>
      </c>
      <c r="C46" s="9">
        <v>113251388.695096</v>
      </c>
    </row>
    <row r="47" spans="1:3" x14ac:dyDescent="0.25">
      <c r="A47" s="9">
        <v>18409.586777219345</v>
      </c>
      <c r="B47" s="6">
        <f t="shared" si="0"/>
        <v>2705.9734432913469</v>
      </c>
      <c r="C47" s="9">
        <v>117872203.18977107</v>
      </c>
    </row>
    <row r="48" spans="1:3" x14ac:dyDescent="0.25">
      <c r="A48" s="9">
        <v>21286.716790654857</v>
      </c>
      <c r="B48" s="6">
        <f t="shared" si="0"/>
        <v>2812.0527475768167</v>
      </c>
      <c r="C48" s="9">
        <v>122493017.68444614</v>
      </c>
    </row>
    <row r="49" spans="1:3" x14ac:dyDescent="0.25">
      <c r="A49" s="9">
        <v>22812.882395750399</v>
      </c>
      <c r="B49" s="6">
        <f t="shared" si="0"/>
        <v>2885.4244146449491</v>
      </c>
      <c r="C49" s="9">
        <v>125689087.50193399</v>
      </c>
    </row>
    <row r="50" spans="1:3" x14ac:dyDescent="0.25">
      <c r="A50" s="9">
        <v>25378.294424263535</v>
      </c>
      <c r="B50" s="6">
        <f t="shared" si="0"/>
        <v>2885.4244146449491</v>
      </c>
      <c r="C50" s="9">
        <v>125689087.50193399</v>
      </c>
    </row>
    <row r="51" spans="1:3" x14ac:dyDescent="0.25">
      <c r="A51" s="9">
        <v>31607.050047273089</v>
      </c>
      <c r="B51" s="6">
        <f t="shared" si="0"/>
        <v>2943.4634177622111</v>
      </c>
      <c r="C51" s="9">
        <v>128217266.47772191</v>
      </c>
    </row>
    <row r="52" spans="1:3" x14ac:dyDescent="0.25">
      <c r="A52" s="9">
        <v>35360.002861265923</v>
      </c>
      <c r="B52" s="6">
        <f t="shared" si="0"/>
        <v>3075.8364242966227</v>
      </c>
      <c r="C52" s="9">
        <v>133983434.64236088</v>
      </c>
    </row>
    <row r="53" spans="1:3" x14ac:dyDescent="0.25">
      <c r="A53" s="9">
        <v>41136.549213773884</v>
      </c>
      <c r="B53" s="6">
        <f t="shared" si="0"/>
        <v>3161.3275608895533</v>
      </c>
      <c r="C53" s="9">
        <v>137707428.55234894</v>
      </c>
    </row>
    <row r="54" spans="1:3" x14ac:dyDescent="0.25">
      <c r="A54" s="9">
        <v>47550.270178144907</v>
      </c>
      <c r="B54" s="6">
        <f t="shared" si="0"/>
        <v>3203.3641830396664</v>
      </c>
      <c r="C54" s="9">
        <v>139538543.81320786</v>
      </c>
    </row>
    <row r="55" spans="1:3" x14ac:dyDescent="0.25">
      <c r="A55" s="9">
        <v>51588.014654657643</v>
      </c>
      <c r="B55" s="6">
        <f t="shared" si="0"/>
        <v>3247.9971172623191</v>
      </c>
      <c r="C55" s="9">
        <v>141482754.42794663</v>
      </c>
    </row>
    <row r="56" spans="1:3" x14ac:dyDescent="0.25">
      <c r="A56" s="9">
        <v>55655.283762937899</v>
      </c>
      <c r="B56" s="6">
        <f t="shared" si="0"/>
        <v>3292.6300514849709</v>
      </c>
      <c r="C56" s="9">
        <v>143426965.04268533</v>
      </c>
    </row>
    <row r="57" spans="1:3" x14ac:dyDescent="0.25">
      <c r="A57" s="9">
        <v>58883.323571855093</v>
      </c>
      <c r="B57" s="6">
        <f t="shared" si="0"/>
        <v>3315.4759961781965</v>
      </c>
      <c r="C57" s="9">
        <v>144422134.39352223</v>
      </c>
    </row>
    <row r="58" spans="1:3" x14ac:dyDescent="0.25">
      <c r="A58" s="9">
        <v>67147.860867834388</v>
      </c>
      <c r="B58" s="6">
        <f t="shared" si="0"/>
        <v>3351.9334801485093</v>
      </c>
      <c r="C58" s="9">
        <v>146010222.39526907</v>
      </c>
    </row>
    <row r="59" spans="1:3" x14ac:dyDescent="0.25">
      <c r="A59" s="9">
        <v>71011.120969347132</v>
      </c>
      <c r="B59" s="6">
        <f t="shared" si="0"/>
        <v>3389.6866437726271</v>
      </c>
      <c r="C59" s="9">
        <v>147654750.20273563</v>
      </c>
    </row>
    <row r="60" spans="1:3" x14ac:dyDescent="0.25">
      <c r="A60" s="9">
        <v>78947.081857085985</v>
      </c>
      <c r="B60" s="6">
        <f t="shared" si="0"/>
        <v>3414.4320799597326</v>
      </c>
      <c r="C60" s="9">
        <v>148732661.40304595</v>
      </c>
    </row>
    <row r="61" spans="1:3" x14ac:dyDescent="0.25">
      <c r="A61" s="9">
        <v>102336.08787818471</v>
      </c>
      <c r="B61" s="6">
        <f t="shared" si="0"/>
        <v>3537.3346151756455</v>
      </c>
      <c r="C61" s="9">
        <v>154086295.83705112</v>
      </c>
    </row>
    <row r="62" spans="1:3" x14ac:dyDescent="0.25">
      <c r="A62" s="9">
        <v>111430.51109673567</v>
      </c>
      <c r="B62" s="6">
        <f t="shared" si="0"/>
        <v>3607.9036101773436</v>
      </c>
      <c r="C62" s="9">
        <v>157160281.25932509</v>
      </c>
    </row>
    <row r="63" spans="1:3" x14ac:dyDescent="0.25">
      <c r="A63" s="9">
        <v>113767.20123407643</v>
      </c>
      <c r="B63" s="6">
        <f t="shared" si="0"/>
        <v>3633.0633917574137</v>
      </c>
      <c r="C63" s="9">
        <v>158256241.34495294</v>
      </c>
    </row>
    <row r="64" spans="1:3" x14ac:dyDescent="0.25">
      <c r="A64" s="9">
        <v>137466.40037818471</v>
      </c>
      <c r="B64" s="6">
        <f t="shared" si="0"/>
        <v>3799.2984423350013</v>
      </c>
      <c r="C64" s="9">
        <v>165497440.14811265</v>
      </c>
    </row>
    <row r="65" spans="1:1" x14ac:dyDescent="0.25">
      <c r="A65" s="9"/>
    </row>
    <row r="66" spans="1:1" x14ac:dyDescent="0.25">
      <c r="A66" s="9"/>
    </row>
    <row r="67" spans="1:1" x14ac:dyDescent="0.25">
      <c r="A67" s="9"/>
    </row>
    <row r="68" spans="1:1" x14ac:dyDescent="0.25">
      <c r="A68" s="9"/>
    </row>
    <row r="69" spans="1:1" x14ac:dyDescent="0.25">
      <c r="A69" s="9"/>
    </row>
    <row r="70" spans="1:1" x14ac:dyDescent="0.25">
      <c r="A70" s="9"/>
    </row>
    <row r="71" spans="1:1" x14ac:dyDescent="0.25">
      <c r="A71" s="9"/>
    </row>
    <row r="72" spans="1:1" x14ac:dyDescent="0.25">
      <c r="A72" s="9"/>
    </row>
    <row r="73" spans="1:1" x14ac:dyDescent="0.25">
      <c r="A73" s="9"/>
    </row>
    <row r="74" spans="1:1" x14ac:dyDescent="0.25">
      <c r="A74" s="9"/>
    </row>
    <row r="75" spans="1:1" x14ac:dyDescent="0.25">
      <c r="A75" s="9"/>
    </row>
    <row r="76" spans="1:1" x14ac:dyDescent="0.25">
      <c r="A76" s="9"/>
    </row>
    <row r="77" spans="1:1" x14ac:dyDescent="0.25">
      <c r="A77" s="9"/>
    </row>
    <row r="78" spans="1:1" x14ac:dyDescent="0.25">
      <c r="A78" s="9"/>
    </row>
    <row r="79" spans="1:1" x14ac:dyDescent="0.25">
      <c r="A79" s="9"/>
    </row>
    <row r="80" spans="1:1" x14ac:dyDescent="0.25">
      <c r="A80" s="9"/>
    </row>
    <row r="81" spans="1:1" x14ac:dyDescent="0.25">
      <c r="A81" s="9"/>
    </row>
    <row r="82" spans="1:1" x14ac:dyDescent="0.25">
      <c r="A82" s="9"/>
    </row>
    <row r="83" spans="1:1" x14ac:dyDescent="0.25">
      <c r="A83" s="9"/>
    </row>
    <row r="84" spans="1:1" x14ac:dyDescent="0.25">
      <c r="A84" s="9"/>
    </row>
    <row r="85" spans="1:1" x14ac:dyDescent="0.25">
      <c r="A85" s="9"/>
    </row>
    <row r="86" spans="1:1" x14ac:dyDescent="0.25">
      <c r="A86" s="9"/>
    </row>
    <row r="87" spans="1:1" x14ac:dyDescent="0.25">
      <c r="A87" s="9"/>
    </row>
    <row r="88" spans="1:1" x14ac:dyDescent="0.25">
      <c r="A88" s="9"/>
    </row>
    <row r="89" spans="1:1" x14ac:dyDescent="0.25">
      <c r="A89" s="9"/>
    </row>
    <row r="90" spans="1:1" x14ac:dyDescent="0.25">
      <c r="A90" s="9"/>
    </row>
    <row r="91" spans="1:1" x14ac:dyDescent="0.25">
      <c r="A91" s="9"/>
    </row>
    <row r="92" spans="1:1" x14ac:dyDescent="0.25">
      <c r="A92" s="9"/>
    </row>
    <row r="93" spans="1:1" x14ac:dyDescent="0.25">
      <c r="A93" s="9"/>
    </row>
    <row r="94" spans="1:1" x14ac:dyDescent="0.25">
      <c r="A94" s="9"/>
    </row>
    <row r="95" spans="1:1" x14ac:dyDescent="0.25">
      <c r="A95" s="9"/>
    </row>
    <row r="96" spans="1:1" x14ac:dyDescent="0.25">
      <c r="A96" s="9"/>
    </row>
    <row r="97" spans="1:1" x14ac:dyDescent="0.25">
      <c r="A97" s="9"/>
    </row>
    <row r="98" spans="1:1" x14ac:dyDescent="0.25">
      <c r="A98" s="9"/>
    </row>
    <row r="99" spans="1:1" x14ac:dyDescent="0.25">
      <c r="A99" s="9"/>
    </row>
    <row r="100" spans="1:1" x14ac:dyDescent="0.25">
      <c r="A100" s="9"/>
    </row>
    <row r="101" spans="1:1" x14ac:dyDescent="0.25">
      <c r="A101" s="9"/>
    </row>
    <row r="102" spans="1:1" x14ac:dyDescent="0.25">
      <c r="A102" s="9"/>
    </row>
    <row r="103" spans="1:1" x14ac:dyDescent="0.25">
      <c r="A103" s="9"/>
    </row>
    <row r="104" spans="1:1" x14ac:dyDescent="0.25">
      <c r="A104" s="9"/>
    </row>
    <row r="105" spans="1:1" x14ac:dyDescent="0.25">
      <c r="A105" s="9"/>
    </row>
    <row r="106" spans="1:1" x14ac:dyDescent="0.25">
      <c r="A106" s="9"/>
    </row>
    <row r="107" spans="1:1" x14ac:dyDescent="0.25">
      <c r="A107" s="9"/>
    </row>
    <row r="108" spans="1:1" x14ac:dyDescent="0.25">
      <c r="A108" s="9"/>
    </row>
    <row r="109" spans="1:1" x14ac:dyDescent="0.25">
      <c r="A109" s="9"/>
    </row>
    <row r="110" spans="1:1" x14ac:dyDescent="0.25">
      <c r="A110" s="9"/>
    </row>
    <row r="111" spans="1:1" x14ac:dyDescent="0.25">
      <c r="A111" s="9"/>
    </row>
    <row r="112" spans="1:1" x14ac:dyDescent="0.25">
      <c r="A112" s="9"/>
    </row>
    <row r="113" spans="1:1" x14ac:dyDescent="0.25">
      <c r="A113" s="9"/>
    </row>
    <row r="114" spans="1:1" x14ac:dyDescent="0.25">
      <c r="A114" s="9"/>
    </row>
    <row r="115" spans="1:1" x14ac:dyDescent="0.25">
      <c r="A115" s="9"/>
    </row>
    <row r="116" spans="1:1" x14ac:dyDescent="0.25">
      <c r="A116" s="9"/>
    </row>
    <row r="117" spans="1:1" x14ac:dyDescent="0.25">
      <c r="A117" s="9"/>
    </row>
    <row r="118" spans="1:1" x14ac:dyDescent="0.25">
      <c r="A118" s="9"/>
    </row>
    <row r="119" spans="1:1" x14ac:dyDescent="0.25">
      <c r="A119" s="9"/>
    </row>
    <row r="120" spans="1:1" x14ac:dyDescent="0.25">
      <c r="A120" s="9"/>
    </row>
    <row r="121" spans="1:1" x14ac:dyDescent="0.25">
      <c r="A121" s="9"/>
    </row>
    <row r="122" spans="1:1" x14ac:dyDescent="0.25">
      <c r="A122" s="9"/>
    </row>
    <row r="123" spans="1:1" x14ac:dyDescent="0.25">
      <c r="A123" s="9"/>
    </row>
    <row r="124" spans="1:1" x14ac:dyDescent="0.25">
      <c r="A124" s="9"/>
    </row>
    <row r="125" spans="1:1" x14ac:dyDescent="0.25">
      <c r="A125" s="9"/>
    </row>
    <row r="126" spans="1:1" x14ac:dyDescent="0.25">
      <c r="A126" s="9"/>
    </row>
    <row r="127" spans="1:1" x14ac:dyDescent="0.25">
      <c r="A127" s="9"/>
    </row>
    <row r="128" spans="1:1" x14ac:dyDescent="0.25">
      <c r="A128" s="9"/>
    </row>
    <row r="129" spans="1:1" x14ac:dyDescent="0.25">
      <c r="A129" s="9"/>
    </row>
    <row r="130" spans="1:1" x14ac:dyDescent="0.25">
      <c r="A130" s="9"/>
    </row>
    <row r="131" spans="1:1" x14ac:dyDescent="0.25">
      <c r="A131" s="9"/>
    </row>
    <row r="132" spans="1:1" x14ac:dyDescent="0.25">
      <c r="A132" s="9"/>
    </row>
    <row r="133" spans="1:1" x14ac:dyDescent="0.25">
      <c r="A133" s="9"/>
    </row>
    <row r="134" spans="1:1" x14ac:dyDescent="0.25">
      <c r="A134" s="9"/>
    </row>
    <row r="135" spans="1:1" x14ac:dyDescent="0.25">
      <c r="A135" s="9"/>
    </row>
    <row r="136" spans="1:1" x14ac:dyDescent="0.25">
      <c r="A136" s="9"/>
    </row>
    <row r="137" spans="1:1" x14ac:dyDescent="0.25">
      <c r="A137" s="9"/>
    </row>
    <row r="138" spans="1:1" x14ac:dyDescent="0.25">
      <c r="A138" s="9"/>
    </row>
    <row r="139" spans="1:1" x14ac:dyDescent="0.25">
      <c r="A139" s="9"/>
    </row>
    <row r="140" spans="1:1" x14ac:dyDescent="0.25">
      <c r="A140" s="9"/>
    </row>
    <row r="141" spans="1:1" x14ac:dyDescent="0.25">
      <c r="A141" s="9"/>
    </row>
    <row r="142" spans="1:1" x14ac:dyDescent="0.25">
      <c r="A142" s="9"/>
    </row>
    <row r="143" spans="1:1" x14ac:dyDescent="0.25">
      <c r="A143" s="9"/>
    </row>
    <row r="144" spans="1:1" x14ac:dyDescent="0.25">
      <c r="A144" s="9"/>
    </row>
    <row r="145" spans="1:1" x14ac:dyDescent="0.25">
      <c r="A145" s="9"/>
    </row>
    <row r="146" spans="1:1" x14ac:dyDescent="0.25">
      <c r="A146" s="9"/>
    </row>
    <row r="147" spans="1:1" x14ac:dyDescent="0.25">
      <c r="A147" s="9"/>
    </row>
    <row r="148" spans="1:1" x14ac:dyDescent="0.25">
      <c r="A148" s="9"/>
    </row>
    <row r="149" spans="1:1" x14ac:dyDescent="0.25">
      <c r="A149" s="9"/>
    </row>
    <row r="150" spans="1:1" x14ac:dyDescent="0.25">
      <c r="A150" s="9"/>
    </row>
    <row r="151" spans="1:1" x14ac:dyDescent="0.25">
      <c r="A151" s="9"/>
    </row>
    <row r="152" spans="1:1" x14ac:dyDescent="0.25">
      <c r="A152" s="9"/>
    </row>
    <row r="153" spans="1:1" x14ac:dyDescent="0.25">
      <c r="A153" s="9"/>
    </row>
    <row r="154" spans="1:1" x14ac:dyDescent="0.25">
      <c r="A154" s="9"/>
    </row>
    <row r="155" spans="1:1" x14ac:dyDescent="0.25">
      <c r="A155" s="9"/>
    </row>
    <row r="156" spans="1:1" x14ac:dyDescent="0.25">
      <c r="A156" s="9"/>
    </row>
    <row r="157" spans="1:1" x14ac:dyDescent="0.25">
      <c r="A157" s="9"/>
    </row>
    <row r="158" spans="1:1" x14ac:dyDescent="0.25">
      <c r="A158" s="9"/>
    </row>
    <row r="159" spans="1:1" x14ac:dyDescent="0.25">
      <c r="A159" s="9"/>
    </row>
    <row r="160" spans="1:1" x14ac:dyDescent="0.25">
      <c r="A160" s="9"/>
    </row>
    <row r="161" spans="1:1" x14ac:dyDescent="0.25">
      <c r="A161" s="9"/>
    </row>
    <row r="162" spans="1:1" x14ac:dyDescent="0.25">
      <c r="A162" s="9"/>
    </row>
    <row r="163" spans="1:1" x14ac:dyDescent="0.25">
      <c r="A163" s="9"/>
    </row>
    <row r="164" spans="1:1" x14ac:dyDescent="0.25">
      <c r="A164" s="9"/>
    </row>
    <row r="165" spans="1:1" x14ac:dyDescent="0.25">
      <c r="A165" s="9"/>
    </row>
    <row r="166" spans="1:1" x14ac:dyDescent="0.25">
      <c r="A166" s="9"/>
    </row>
    <row r="167" spans="1:1" x14ac:dyDescent="0.25">
      <c r="A167" s="9"/>
    </row>
    <row r="168" spans="1:1" x14ac:dyDescent="0.25">
      <c r="A168" s="9"/>
    </row>
    <row r="169" spans="1:1" x14ac:dyDescent="0.25">
      <c r="A169" s="9"/>
    </row>
    <row r="170" spans="1:1" x14ac:dyDescent="0.25">
      <c r="A170" s="9"/>
    </row>
    <row r="171" spans="1:1" x14ac:dyDescent="0.25">
      <c r="A171" s="9"/>
    </row>
    <row r="172" spans="1:1" x14ac:dyDescent="0.25">
      <c r="A172" s="9"/>
    </row>
    <row r="173" spans="1:1" x14ac:dyDescent="0.25">
      <c r="A173" s="9"/>
    </row>
    <row r="174" spans="1:1" x14ac:dyDescent="0.25">
      <c r="A174" s="9"/>
    </row>
    <row r="175" spans="1:1" x14ac:dyDescent="0.25">
      <c r="A175" s="9"/>
    </row>
    <row r="176" spans="1:1" x14ac:dyDescent="0.25">
      <c r="A176" s="9"/>
    </row>
    <row r="177" spans="1:1" x14ac:dyDescent="0.25">
      <c r="A177" s="9"/>
    </row>
    <row r="178" spans="1:1" x14ac:dyDescent="0.25">
      <c r="A178" s="9"/>
    </row>
    <row r="179" spans="1:1" x14ac:dyDescent="0.25">
      <c r="A179" s="9"/>
    </row>
    <row r="180" spans="1:1" x14ac:dyDescent="0.25">
      <c r="A180" s="9"/>
    </row>
    <row r="181" spans="1:1" x14ac:dyDescent="0.25">
      <c r="A181" s="9"/>
    </row>
    <row r="182" spans="1:1" x14ac:dyDescent="0.25">
      <c r="A182" s="9"/>
    </row>
    <row r="183" spans="1:1" x14ac:dyDescent="0.25">
      <c r="A183" s="9"/>
    </row>
    <row r="184" spans="1:1" x14ac:dyDescent="0.25">
      <c r="A184" s="9"/>
    </row>
    <row r="185" spans="1:1" x14ac:dyDescent="0.25">
      <c r="A185" s="9"/>
    </row>
    <row r="186" spans="1:1" x14ac:dyDescent="0.25">
      <c r="A186" s="9"/>
    </row>
    <row r="187" spans="1:1" x14ac:dyDescent="0.25">
      <c r="A187" s="9"/>
    </row>
    <row r="188" spans="1:1" x14ac:dyDescent="0.25">
      <c r="A188" s="9"/>
    </row>
    <row r="189" spans="1:1" x14ac:dyDescent="0.25">
      <c r="A189" s="9"/>
    </row>
    <row r="190" spans="1:1" x14ac:dyDescent="0.25">
      <c r="A190" s="9"/>
    </row>
    <row r="191" spans="1:1" x14ac:dyDescent="0.25">
      <c r="A191" s="9"/>
    </row>
    <row r="192" spans="1:1" x14ac:dyDescent="0.25">
      <c r="A192" s="9"/>
    </row>
    <row r="193" spans="1:1" x14ac:dyDescent="0.25">
      <c r="A193" s="9"/>
    </row>
    <row r="194" spans="1:1" x14ac:dyDescent="0.25">
      <c r="A194" s="9"/>
    </row>
    <row r="195" spans="1:1" x14ac:dyDescent="0.25">
      <c r="A195" s="9"/>
    </row>
    <row r="196" spans="1:1" x14ac:dyDescent="0.25">
      <c r="A196" s="9"/>
    </row>
    <row r="197" spans="1:1" x14ac:dyDescent="0.25">
      <c r="A197" s="9"/>
    </row>
    <row r="198" spans="1:1" x14ac:dyDescent="0.25">
      <c r="A198" s="9"/>
    </row>
    <row r="199" spans="1:1" x14ac:dyDescent="0.25">
      <c r="A199" s="9"/>
    </row>
    <row r="200" spans="1:1" x14ac:dyDescent="0.25">
      <c r="A200" s="9"/>
    </row>
    <row r="201" spans="1:1" x14ac:dyDescent="0.25">
      <c r="A201" s="9"/>
    </row>
    <row r="202" spans="1:1" x14ac:dyDescent="0.25">
      <c r="A202" s="9"/>
    </row>
    <row r="203" spans="1:1" x14ac:dyDescent="0.25">
      <c r="A203" s="9"/>
    </row>
    <row r="204" spans="1:1" x14ac:dyDescent="0.25">
      <c r="A204" s="9"/>
    </row>
    <row r="205" spans="1:1" x14ac:dyDescent="0.25">
      <c r="A205" s="9"/>
    </row>
    <row r="206" spans="1:1" x14ac:dyDescent="0.25">
      <c r="A206" s="9"/>
    </row>
    <row r="207" spans="1:1" x14ac:dyDescent="0.25">
      <c r="A207" s="9"/>
    </row>
    <row r="208" spans="1:1" x14ac:dyDescent="0.25">
      <c r="A208" s="9"/>
    </row>
    <row r="209" spans="1:1" x14ac:dyDescent="0.25">
      <c r="A209" s="9"/>
    </row>
    <row r="210" spans="1:1" x14ac:dyDescent="0.25">
      <c r="A210" s="9"/>
    </row>
    <row r="211" spans="1:1" x14ac:dyDescent="0.25">
      <c r="A211" s="9"/>
    </row>
    <row r="212" spans="1:1" x14ac:dyDescent="0.25">
      <c r="A212" s="9"/>
    </row>
    <row r="213" spans="1:1" x14ac:dyDescent="0.25">
      <c r="A213" s="9"/>
    </row>
    <row r="214" spans="1:1" x14ac:dyDescent="0.25">
      <c r="A214" s="9"/>
    </row>
    <row r="215" spans="1:1" x14ac:dyDescent="0.25">
      <c r="A215" s="9"/>
    </row>
    <row r="216" spans="1:1" x14ac:dyDescent="0.25">
      <c r="A216" s="9"/>
    </row>
    <row r="217" spans="1:1" x14ac:dyDescent="0.25">
      <c r="A217" s="9"/>
    </row>
    <row r="218" spans="1:1" x14ac:dyDescent="0.25">
      <c r="A218" s="9"/>
    </row>
    <row r="219" spans="1:1" x14ac:dyDescent="0.25">
      <c r="A219" s="9"/>
    </row>
    <row r="220" spans="1:1" x14ac:dyDescent="0.25">
      <c r="A220" s="9"/>
    </row>
    <row r="221" spans="1:1" x14ac:dyDescent="0.25">
      <c r="A221" s="9"/>
    </row>
    <row r="222" spans="1:1" x14ac:dyDescent="0.25">
      <c r="A222" s="9"/>
    </row>
    <row r="223" spans="1:1" x14ac:dyDescent="0.25">
      <c r="A223" s="9"/>
    </row>
    <row r="224" spans="1:1" x14ac:dyDescent="0.25">
      <c r="A224" s="9"/>
    </row>
    <row r="225" spans="1:1" x14ac:dyDescent="0.25">
      <c r="A225" s="9"/>
    </row>
    <row r="226" spans="1:1" x14ac:dyDescent="0.25">
      <c r="A226" s="9"/>
    </row>
    <row r="227" spans="1:1" x14ac:dyDescent="0.25">
      <c r="A227" s="9"/>
    </row>
    <row r="228" spans="1:1" x14ac:dyDescent="0.25">
      <c r="A228" s="9"/>
    </row>
    <row r="229" spans="1:1" x14ac:dyDescent="0.25">
      <c r="A229" s="9"/>
    </row>
    <row r="230" spans="1:1" x14ac:dyDescent="0.25">
      <c r="A230" s="9"/>
    </row>
    <row r="231" spans="1:1" x14ac:dyDescent="0.25">
      <c r="A231" s="9"/>
    </row>
    <row r="232" spans="1:1" x14ac:dyDescent="0.25">
      <c r="A232" s="9"/>
    </row>
    <row r="233" spans="1:1" x14ac:dyDescent="0.25">
      <c r="A233" s="9"/>
    </row>
    <row r="234" spans="1:1" x14ac:dyDescent="0.25">
      <c r="A234" s="9"/>
    </row>
    <row r="235" spans="1:1" x14ac:dyDescent="0.25">
      <c r="A235" s="9"/>
    </row>
    <row r="236" spans="1:1" x14ac:dyDescent="0.25">
      <c r="A236" s="9"/>
    </row>
    <row r="237" spans="1:1" x14ac:dyDescent="0.25">
      <c r="A237" s="9"/>
    </row>
    <row r="238" spans="1:1" x14ac:dyDescent="0.25">
      <c r="A238" s="9"/>
    </row>
    <row r="239" spans="1:1" x14ac:dyDescent="0.25">
      <c r="A239" s="9"/>
    </row>
    <row r="240" spans="1:1" x14ac:dyDescent="0.25">
      <c r="A240" s="9"/>
    </row>
    <row r="241" spans="1:1" x14ac:dyDescent="0.25">
      <c r="A241" s="9"/>
    </row>
    <row r="242" spans="1:1" x14ac:dyDescent="0.25">
      <c r="A242" s="9"/>
    </row>
    <row r="243" spans="1:1" x14ac:dyDescent="0.25">
      <c r="A243" s="9"/>
    </row>
    <row r="244" spans="1:1" x14ac:dyDescent="0.25">
      <c r="A244" s="9"/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topLeftCell="A3" workbookViewId="0">
      <selection activeCell="D9" sqref="D9"/>
    </sheetView>
  </sheetViews>
  <sheetFormatPr defaultRowHeight="15" x14ac:dyDescent="0.25"/>
  <cols>
    <col min="3" max="3" width="14.140625" customWidth="1"/>
    <col min="5" max="5" width="10" bestFit="1" customWidth="1"/>
  </cols>
  <sheetData>
    <row r="1" spans="1:5" x14ac:dyDescent="0.25">
      <c r="B1" t="s">
        <v>0</v>
      </c>
      <c r="C1" t="s">
        <v>1</v>
      </c>
      <c r="D1" t="s">
        <v>5</v>
      </c>
    </row>
    <row r="2" spans="1:5" x14ac:dyDescent="0.25">
      <c r="B2" t="s">
        <v>2</v>
      </c>
      <c r="C2" t="s">
        <v>4</v>
      </c>
      <c r="D2" t="s">
        <v>4</v>
      </c>
      <c r="E2" t="s">
        <v>3</v>
      </c>
    </row>
    <row r="3" spans="1:5" x14ac:dyDescent="0.25">
      <c r="A3">
        <v>1</v>
      </c>
      <c r="B3">
        <v>200</v>
      </c>
      <c r="C3" s="6">
        <v>0</v>
      </c>
      <c r="E3" s="7"/>
    </row>
    <row r="4" spans="1:5" x14ac:dyDescent="0.25">
      <c r="A4">
        <v>2</v>
      </c>
      <c r="B4">
        <v>1200</v>
      </c>
      <c r="C4" s="6">
        <v>0</v>
      </c>
      <c r="D4">
        <f t="shared" ref="D4:D37" si="0">+E4/43560</f>
        <v>407.94173553719008</v>
      </c>
      <c r="E4" s="4">
        <v>17769942</v>
      </c>
    </row>
    <row r="5" spans="1:5" x14ac:dyDescent="0.25">
      <c r="A5">
        <v>3</v>
      </c>
      <c r="B5">
        <v>2200</v>
      </c>
      <c r="C5" s="6">
        <v>0</v>
      </c>
      <c r="D5">
        <f t="shared" si="0"/>
        <v>676.19825528007345</v>
      </c>
      <c r="E5" s="4">
        <v>29455196</v>
      </c>
    </row>
    <row r="6" spans="1:5" x14ac:dyDescent="0.25">
      <c r="A6">
        <v>4</v>
      </c>
      <c r="B6">
        <v>3200</v>
      </c>
      <c r="C6" s="6">
        <v>0</v>
      </c>
      <c r="D6">
        <f t="shared" si="0"/>
        <v>830.080624426079</v>
      </c>
      <c r="E6" s="4">
        <v>36158312</v>
      </c>
    </row>
    <row r="7" spans="1:5" x14ac:dyDescent="0.25">
      <c r="A7">
        <v>5</v>
      </c>
      <c r="B7">
        <v>4200</v>
      </c>
      <c r="C7" s="6">
        <v>0</v>
      </c>
      <c r="D7">
        <f t="shared" si="0"/>
        <v>898.20771349862264</v>
      </c>
      <c r="E7" s="4">
        <v>39125928</v>
      </c>
    </row>
    <row r="8" spans="1:5" x14ac:dyDescent="0.25">
      <c r="A8">
        <v>6</v>
      </c>
      <c r="B8">
        <v>5200</v>
      </c>
      <c r="C8" s="6">
        <f>+D8-926.91</f>
        <v>11.813943985307674</v>
      </c>
      <c r="D8">
        <f t="shared" si="0"/>
        <v>938.72394398530764</v>
      </c>
      <c r="E8" s="4">
        <v>40890815</v>
      </c>
    </row>
    <row r="9" spans="1:5" x14ac:dyDescent="0.25">
      <c r="B9">
        <v>5570</v>
      </c>
      <c r="C9" s="6">
        <f>+D9-926.91</f>
        <v>37.600387281910116</v>
      </c>
      <c r="D9" s="6">
        <f>+D8+(B9-B8)*(D10-D8)/(B10-B8)</f>
        <v>964.51038728191008</v>
      </c>
      <c r="E9" s="5"/>
    </row>
    <row r="10" spans="1:5" x14ac:dyDescent="0.25">
      <c r="A10">
        <v>7</v>
      </c>
      <c r="B10">
        <v>6200</v>
      </c>
      <c r="C10" s="6">
        <f t="shared" ref="C10:C37" si="1">+D10-926.91</f>
        <v>81.507033976124944</v>
      </c>
      <c r="D10">
        <f t="shared" si="0"/>
        <v>1008.4170339761249</v>
      </c>
      <c r="E10" s="4">
        <v>43926646</v>
      </c>
    </row>
    <row r="11" spans="1:5" x14ac:dyDescent="0.25">
      <c r="A11">
        <v>8</v>
      </c>
      <c r="B11">
        <v>7200</v>
      </c>
      <c r="C11" s="6">
        <f t="shared" si="1"/>
        <v>133.43141414141417</v>
      </c>
      <c r="D11">
        <f t="shared" si="0"/>
        <v>1060.3414141414141</v>
      </c>
      <c r="E11" s="5">
        <v>46188472</v>
      </c>
    </row>
    <row r="12" spans="1:5" x14ac:dyDescent="0.25">
      <c r="A12">
        <v>9</v>
      </c>
      <c r="B12">
        <v>8200</v>
      </c>
      <c r="C12" s="6">
        <f t="shared" si="1"/>
        <v>198.05235078053272</v>
      </c>
      <c r="D12">
        <f t="shared" si="0"/>
        <v>1124.9623507805327</v>
      </c>
      <c r="E12" s="5">
        <v>49003360</v>
      </c>
    </row>
    <row r="13" spans="1:5" x14ac:dyDescent="0.25">
      <c r="A13">
        <v>10</v>
      </c>
      <c r="B13">
        <v>9200</v>
      </c>
      <c r="C13" s="6">
        <f t="shared" si="1"/>
        <v>243.1196831955923</v>
      </c>
      <c r="D13">
        <f t="shared" si="0"/>
        <v>1170.0296831955923</v>
      </c>
      <c r="E13" s="5">
        <v>50966493</v>
      </c>
    </row>
    <row r="14" spans="1:5" x14ac:dyDescent="0.25">
      <c r="A14">
        <v>11</v>
      </c>
      <c r="B14">
        <v>10200</v>
      </c>
      <c r="C14" s="6">
        <f t="shared" si="1"/>
        <v>277.94045913682282</v>
      </c>
      <c r="D14">
        <f t="shared" si="0"/>
        <v>1204.8504591368228</v>
      </c>
      <c r="E14" s="5">
        <v>52483286</v>
      </c>
    </row>
    <row r="15" spans="1:5" x14ac:dyDescent="0.25">
      <c r="A15">
        <v>12</v>
      </c>
      <c r="B15">
        <v>11200</v>
      </c>
      <c r="C15" s="6">
        <f t="shared" si="1"/>
        <v>312.04282369146006</v>
      </c>
      <c r="D15">
        <f t="shared" si="0"/>
        <v>1238.95282369146</v>
      </c>
      <c r="E15" s="5">
        <v>53968785</v>
      </c>
    </row>
    <row r="16" spans="1:5" x14ac:dyDescent="0.25">
      <c r="A16">
        <v>13</v>
      </c>
      <c r="B16">
        <v>12200</v>
      </c>
      <c r="C16" s="6">
        <f t="shared" si="1"/>
        <v>341.14656565656571</v>
      </c>
      <c r="D16">
        <f t="shared" si="0"/>
        <v>1268.0565656565657</v>
      </c>
      <c r="E16">
        <v>55236544</v>
      </c>
    </row>
    <row r="17" spans="1:5" x14ac:dyDescent="0.25">
      <c r="A17">
        <v>14</v>
      </c>
      <c r="B17">
        <v>13200</v>
      </c>
      <c r="C17" s="6">
        <f t="shared" si="1"/>
        <v>365.88674012855824</v>
      </c>
      <c r="D17">
        <f t="shared" si="0"/>
        <v>1292.7967401285582</v>
      </c>
      <c r="E17">
        <v>56314226</v>
      </c>
    </row>
    <row r="18" spans="1:5" x14ac:dyDescent="0.25">
      <c r="A18">
        <v>15</v>
      </c>
      <c r="B18">
        <v>14200</v>
      </c>
      <c r="C18" s="6">
        <f t="shared" si="1"/>
        <v>390.34663452708912</v>
      </c>
      <c r="D18">
        <f t="shared" si="0"/>
        <v>1317.2566345270891</v>
      </c>
      <c r="E18">
        <v>57379699</v>
      </c>
    </row>
    <row r="19" spans="1:5" x14ac:dyDescent="0.25">
      <c r="A19">
        <v>16</v>
      </c>
      <c r="B19">
        <v>15200</v>
      </c>
      <c r="C19" s="6">
        <f t="shared" si="1"/>
        <v>416.16543617998161</v>
      </c>
      <c r="D19">
        <f t="shared" si="0"/>
        <v>1343.0754361799816</v>
      </c>
      <c r="E19">
        <v>58504366</v>
      </c>
    </row>
    <row r="20" spans="1:5" x14ac:dyDescent="0.25">
      <c r="A20">
        <v>17</v>
      </c>
      <c r="B20">
        <v>16200</v>
      </c>
      <c r="C20" s="6">
        <f t="shared" si="1"/>
        <v>448.11545913682278</v>
      </c>
      <c r="D20">
        <f t="shared" si="0"/>
        <v>1375.0254591368227</v>
      </c>
      <c r="E20">
        <v>59896109</v>
      </c>
    </row>
    <row r="21" spans="1:5" x14ac:dyDescent="0.25">
      <c r="A21">
        <v>18</v>
      </c>
      <c r="B21">
        <v>17200</v>
      </c>
      <c r="C21" s="6">
        <f t="shared" si="1"/>
        <v>472.94704775022967</v>
      </c>
      <c r="D21">
        <f t="shared" si="0"/>
        <v>1399.8570477502296</v>
      </c>
      <c r="E21">
        <v>60977773</v>
      </c>
    </row>
    <row r="22" spans="1:5" x14ac:dyDescent="0.25">
      <c r="A22">
        <v>19</v>
      </c>
      <c r="B22">
        <v>18200</v>
      </c>
      <c r="C22" s="6">
        <f t="shared" si="1"/>
        <v>494.19061983471067</v>
      </c>
      <c r="D22">
        <f t="shared" si="0"/>
        <v>1421.1006198347106</v>
      </c>
      <c r="E22">
        <v>61903143</v>
      </c>
    </row>
    <row r="23" spans="1:5" x14ac:dyDescent="0.25">
      <c r="A23">
        <v>20</v>
      </c>
      <c r="B23">
        <v>19200</v>
      </c>
      <c r="C23" s="6">
        <f t="shared" si="1"/>
        <v>519.58781910009191</v>
      </c>
      <c r="D23">
        <f t="shared" si="0"/>
        <v>1446.4978191000919</v>
      </c>
      <c r="E23">
        <v>63009445</v>
      </c>
    </row>
    <row r="24" spans="1:5" x14ac:dyDescent="0.25">
      <c r="A24">
        <v>21</v>
      </c>
      <c r="B24">
        <v>20200</v>
      </c>
      <c r="C24" s="6">
        <f t="shared" si="1"/>
        <v>543.45177685950409</v>
      </c>
      <c r="D24">
        <f t="shared" si="0"/>
        <v>1470.3617768595041</v>
      </c>
      <c r="E24">
        <v>64048959</v>
      </c>
    </row>
    <row r="25" spans="1:5" x14ac:dyDescent="0.25">
      <c r="A25">
        <v>22</v>
      </c>
      <c r="B25">
        <v>21200</v>
      </c>
      <c r="C25" s="6">
        <f t="shared" si="1"/>
        <v>569.72266758494027</v>
      </c>
      <c r="D25">
        <f t="shared" si="0"/>
        <v>1496.6326675849402</v>
      </c>
      <c r="E25">
        <v>65193319</v>
      </c>
    </row>
    <row r="26" spans="1:5" x14ac:dyDescent="0.25">
      <c r="A26">
        <v>23</v>
      </c>
      <c r="B26">
        <v>22200</v>
      </c>
      <c r="C26" s="6">
        <f t="shared" si="1"/>
        <v>590.02278236914606</v>
      </c>
      <c r="D26">
        <f t="shared" si="0"/>
        <v>1516.932782369146</v>
      </c>
      <c r="E26">
        <v>66077592</v>
      </c>
    </row>
    <row r="27" spans="1:5" x14ac:dyDescent="0.25">
      <c r="A27">
        <v>24</v>
      </c>
      <c r="B27">
        <v>23200</v>
      </c>
      <c r="C27" s="6">
        <f t="shared" si="1"/>
        <v>605.85538108356297</v>
      </c>
      <c r="D27">
        <f t="shared" si="0"/>
        <v>1532.7653810835629</v>
      </c>
      <c r="E27">
        <v>66767260</v>
      </c>
    </row>
    <row r="28" spans="1:5" x14ac:dyDescent="0.25">
      <c r="A28">
        <v>25</v>
      </c>
      <c r="B28">
        <v>24200</v>
      </c>
      <c r="C28" s="6">
        <f t="shared" si="1"/>
        <v>623.94057392102843</v>
      </c>
      <c r="D28">
        <f t="shared" si="0"/>
        <v>1550.8505739210284</v>
      </c>
      <c r="E28">
        <v>67555051</v>
      </c>
    </row>
    <row r="29" spans="1:5" x14ac:dyDescent="0.25">
      <c r="A29">
        <v>26</v>
      </c>
      <c r="B29">
        <v>25200</v>
      </c>
      <c r="C29" s="6">
        <f t="shared" si="1"/>
        <v>643.7579752066116</v>
      </c>
      <c r="D29">
        <f t="shared" si="0"/>
        <v>1570.6679752066116</v>
      </c>
      <c r="E29">
        <v>68418297</v>
      </c>
    </row>
    <row r="30" spans="1:5" x14ac:dyDescent="0.25">
      <c r="A30">
        <v>27</v>
      </c>
      <c r="B30">
        <v>26200</v>
      </c>
      <c r="C30" s="6">
        <f t="shared" si="1"/>
        <v>662.52780991735551</v>
      </c>
      <c r="D30">
        <f t="shared" si="0"/>
        <v>1589.4378099173555</v>
      </c>
      <c r="E30">
        <v>69235911</v>
      </c>
    </row>
    <row r="31" spans="1:5" x14ac:dyDescent="0.25">
      <c r="A31">
        <v>28</v>
      </c>
      <c r="B31">
        <v>27200</v>
      </c>
      <c r="C31" s="6">
        <f t="shared" si="1"/>
        <v>680.99697887970626</v>
      </c>
      <c r="D31">
        <f t="shared" si="0"/>
        <v>1607.9069788797062</v>
      </c>
      <c r="E31">
        <v>70040428</v>
      </c>
    </row>
    <row r="32" spans="1:5" x14ac:dyDescent="0.25">
      <c r="A32">
        <v>29</v>
      </c>
      <c r="B32">
        <v>28200</v>
      </c>
      <c r="C32" s="6">
        <f t="shared" si="1"/>
        <v>696.8270752984389</v>
      </c>
      <c r="D32">
        <f t="shared" si="0"/>
        <v>1623.7370752984389</v>
      </c>
      <c r="E32">
        <v>70729987</v>
      </c>
    </row>
    <row r="33" spans="1:5" x14ac:dyDescent="0.25">
      <c r="A33">
        <v>30</v>
      </c>
      <c r="B33">
        <v>29200</v>
      </c>
      <c r="C33" s="6">
        <f t="shared" si="1"/>
        <v>712.38833945515751</v>
      </c>
      <c r="D33">
        <f>(D32*2+D35)/3</f>
        <v>1639.2983394551575</v>
      </c>
      <c r="E33" s="7"/>
    </row>
    <row r="34" spans="1:5" x14ac:dyDescent="0.25">
      <c r="A34">
        <v>31</v>
      </c>
      <c r="B34">
        <v>30200</v>
      </c>
      <c r="C34" s="6">
        <f t="shared" si="1"/>
        <v>727.94960361187634</v>
      </c>
      <c r="D34">
        <f>(D32+D35*2)/3</f>
        <v>1654.8596036118763</v>
      </c>
      <c r="E34" s="7"/>
    </row>
    <row r="35" spans="1:5" x14ac:dyDescent="0.25">
      <c r="A35">
        <v>32</v>
      </c>
      <c r="B35">
        <v>31200</v>
      </c>
      <c r="C35" s="6">
        <f t="shared" si="1"/>
        <v>743.51086776859518</v>
      </c>
      <c r="D35">
        <f t="shared" si="0"/>
        <v>1670.4208677685951</v>
      </c>
      <c r="E35" s="5">
        <v>72763533</v>
      </c>
    </row>
    <row r="36" spans="1:5" x14ac:dyDescent="0.25">
      <c r="A36">
        <v>33</v>
      </c>
      <c r="B36">
        <v>32200</v>
      </c>
      <c r="C36" s="6">
        <f t="shared" si="1"/>
        <v>759.59943526170798</v>
      </c>
      <c r="D36" s="6">
        <f>(D35+D37)/2</f>
        <v>1686.5094352617079</v>
      </c>
      <c r="E36" s="7"/>
    </row>
    <row r="37" spans="1:5" x14ac:dyDescent="0.25">
      <c r="A37">
        <v>34</v>
      </c>
      <c r="B37">
        <v>33200</v>
      </c>
      <c r="C37" s="6">
        <f t="shared" si="1"/>
        <v>775.68800275482101</v>
      </c>
      <c r="D37">
        <f t="shared" si="0"/>
        <v>1702.598002754821</v>
      </c>
      <c r="E37">
        <v>74165169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5"/>
  <sheetViews>
    <sheetView topLeftCell="A4" workbookViewId="0">
      <selection activeCell="B3" sqref="B3"/>
    </sheetView>
  </sheetViews>
  <sheetFormatPr defaultRowHeight="15" x14ac:dyDescent="0.25"/>
  <cols>
    <col min="2" max="2" width="9.42578125" customWidth="1"/>
  </cols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 t="s">
        <v>4</v>
      </c>
      <c r="C2" t="s">
        <v>3</v>
      </c>
    </row>
    <row r="3" spans="1:3" x14ac:dyDescent="0.25">
      <c r="A3" s="9">
        <v>3755.5301122572814</v>
      </c>
      <c r="B3" s="6">
        <f t="shared" ref="B3:B48" si="0">+C3/43560</f>
        <v>0</v>
      </c>
      <c r="C3" s="9">
        <v>0</v>
      </c>
    </row>
    <row r="4" spans="1:3" x14ac:dyDescent="0.25">
      <c r="A4" s="9">
        <v>7237.5209996491958</v>
      </c>
      <c r="B4" s="6">
        <f t="shared" si="0"/>
        <v>0</v>
      </c>
      <c r="C4" s="9">
        <v>0</v>
      </c>
    </row>
    <row r="5" spans="1:3" x14ac:dyDescent="0.25">
      <c r="A5" s="9">
        <v>7420.3054234773208</v>
      </c>
      <c r="B5" s="6">
        <f t="shared" si="0"/>
        <v>2.9900953075757575</v>
      </c>
      <c r="C5" s="9">
        <v>130248.55159799999</v>
      </c>
    </row>
    <row r="6" spans="1:3" x14ac:dyDescent="0.25">
      <c r="A6" s="9">
        <v>7605.6736645744841</v>
      </c>
      <c r="B6" s="6">
        <f t="shared" si="0"/>
        <v>2.9900953075757575</v>
      </c>
      <c r="C6" s="9">
        <v>130248.55159799999</v>
      </c>
    </row>
    <row r="7" spans="1:3" x14ac:dyDescent="0.25">
      <c r="A7" s="9">
        <v>8137.5832922481804</v>
      </c>
      <c r="B7" s="6">
        <f t="shared" si="0"/>
        <v>2.9900953075757575</v>
      </c>
      <c r="C7" s="9">
        <v>130248.55159799999</v>
      </c>
    </row>
    <row r="8" spans="1:3" x14ac:dyDescent="0.25">
      <c r="A8" s="9">
        <v>8629.9391947625918</v>
      </c>
      <c r="B8" s="6">
        <f t="shared" si="0"/>
        <v>2.9900953075757575</v>
      </c>
      <c r="C8" s="9">
        <v>130248.55159799999</v>
      </c>
    </row>
    <row r="9" spans="1:3" x14ac:dyDescent="0.25">
      <c r="A9" s="9">
        <v>8846.634536891308</v>
      </c>
      <c r="B9" s="6">
        <f t="shared" si="0"/>
        <v>5.3938802493939404</v>
      </c>
      <c r="C9" s="9">
        <v>234957.42366360003</v>
      </c>
    </row>
    <row r="10" spans="1:3" x14ac:dyDescent="0.25">
      <c r="A10" s="9">
        <v>9091.5333453428393</v>
      </c>
      <c r="B10" s="6">
        <f t="shared" si="0"/>
        <v>5.3938802493939404</v>
      </c>
      <c r="C10" s="9">
        <v>234957.42366360003</v>
      </c>
    </row>
    <row r="11" spans="1:3" x14ac:dyDescent="0.25">
      <c r="A11" s="9">
        <v>9403.6421182873182</v>
      </c>
      <c r="B11" s="6">
        <f t="shared" si="0"/>
        <v>5.9405663352121207</v>
      </c>
      <c r="C11" s="9">
        <v>258771.06956183998</v>
      </c>
    </row>
    <row r="12" spans="1:3" x14ac:dyDescent="0.25">
      <c r="A12" s="9">
        <v>9650.1978605696295</v>
      </c>
      <c r="B12" s="6">
        <f t="shared" si="0"/>
        <v>9.9477929259696971</v>
      </c>
      <c r="C12" s="9">
        <v>433325.85985523998</v>
      </c>
    </row>
    <row r="13" spans="1:3" x14ac:dyDescent="0.25">
      <c r="A13" s="9">
        <v>9881.7107763197819</v>
      </c>
      <c r="B13" s="6">
        <f t="shared" si="0"/>
        <v>9.9477929259696971</v>
      </c>
      <c r="C13" s="9">
        <v>433325.85985523998</v>
      </c>
    </row>
    <row r="14" spans="1:3" x14ac:dyDescent="0.25">
      <c r="A14" s="9">
        <v>10116.330047311134</v>
      </c>
      <c r="B14" s="6">
        <f t="shared" si="0"/>
        <v>11.026257564545455</v>
      </c>
      <c r="C14" s="9">
        <v>480303.77951160003</v>
      </c>
    </row>
    <row r="15" spans="1:3" x14ac:dyDescent="0.25">
      <c r="A15" s="9">
        <v>10604.266587340717</v>
      </c>
      <c r="B15" s="6">
        <f t="shared" si="0"/>
        <v>11.026257564545455</v>
      </c>
      <c r="C15" s="9">
        <v>480303.77951160003</v>
      </c>
    </row>
    <row r="16" spans="1:3" x14ac:dyDescent="0.25">
      <c r="A16" s="9">
        <v>11497.450081538229</v>
      </c>
      <c r="B16" s="6">
        <f t="shared" si="0"/>
        <v>12.732904234909091</v>
      </c>
      <c r="C16" s="9">
        <v>554645.30847264</v>
      </c>
    </row>
    <row r="17" spans="1:3" x14ac:dyDescent="0.25">
      <c r="A17" s="9">
        <v>12199.098085273818</v>
      </c>
      <c r="B17" s="6">
        <f t="shared" si="0"/>
        <v>14.969236488606063</v>
      </c>
      <c r="C17" s="9">
        <v>652059.94144368009</v>
      </c>
    </row>
    <row r="18" spans="1:3" x14ac:dyDescent="0.25">
      <c r="A18" s="9">
        <v>12824.802824446298</v>
      </c>
      <c r="B18" s="6">
        <f t="shared" si="0"/>
        <v>18.197502830272725</v>
      </c>
      <c r="C18" s="9">
        <v>792683.22328667995</v>
      </c>
    </row>
    <row r="19" spans="1:3" x14ac:dyDescent="0.25">
      <c r="A19" s="9">
        <v>13186.020650030339</v>
      </c>
      <c r="B19" s="6">
        <f t="shared" si="0"/>
        <v>18.197502830272725</v>
      </c>
      <c r="C19" s="9">
        <v>792683.22328667995</v>
      </c>
    </row>
    <row r="20" spans="1:3" x14ac:dyDescent="0.25">
      <c r="A20" s="9">
        <v>13656.281574730736</v>
      </c>
      <c r="B20" s="6">
        <f t="shared" si="0"/>
        <v>18.915590164378791</v>
      </c>
      <c r="C20" s="9">
        <v>823963.10756034008</v>
      </c>
    </row>
    <row r="21" spans="1:3" x14ac:dyDescent="0.25">
      <c r="A21" s="9">
        <v>14223.277000056887</v>
      </c>
      <c r="B21" s="6">
        <f t="shared" si="0"/>
        <v>19.992276107560606</v>
      </c>
      <c r="C21" s="9">
        <v>870863.54724533996</v>
      </c>
    </row>
    <row r="22" spans="1:3" x14ac:dyDescent="0.25">
      <c r="A22" s="9">
        <v>14789.095044182342</v>
      </c>
      <c r="B22" s="6">
        <f t="shared" si="0"/>
        <v>21.392263304363638</v>
      </c>
      <c r="C22" s="9">
        <v>931846.98953808006</v>
      </c>
    </row>
    <row r="23" spans="1:3" x14ac:dyDescent="0.25">
      <c r="A23" s="9">
        <v>15282.438139980279</v>
      </c>
      <c r="B23" s="6">
        <f t="shared" si="0"/>
        <v>22.980171092909089</v>
      </c>
      <c r="C23" s="9">
        <v>1001016.25280712</v>
      </c>
    </row>
    <row r="24" spans="1:3" x14ac:dyDescent="0.25">
      <c r="A24" s="9">
        <v>15685.503171457827</v>
      </c>
      <c r="B24" s="6">
        <f t="shared" si="0"/>
        <v>32.369366129212118</v>
      </c>
      <c r="C24" s="9">
        <v>1410009.5885884799</v>
      </c>
    </row>
    <row r="25" spans="1:3" x14ac:dyDescent="0.25">
      <c r="A25" s="9">
        <v>16104.760490935983</v>
      </c>
      <c r="B25" s="6">
        <f t="shared" si="0"/>
        <v>42.462120964424244</v>
      </c>
      <c r="C25" s="9">
        <v>1849649.9892103202</v>
      </c>
    </row>
    <row r="26" spans="1:3" x14ac:dyDescent="0.25">
      <c r="A26" s="9">
        <v>16721.646233123483</v>
      </c>
      <c r="B26" s="6">
        <f t="shared" si="0"/>
        <v>42.462120964424244</v>
      </c>
      <c r="C26" s="9">
        <v>1849649.9892103202</v>
      </c>
    </row>
    <row r="27" spans="1:3" x14ac:dyDescent="0.25">
      <c r="A27" s="9">
        <v>17393.513638690838</v>
      </c>
      <c r="B27" s="6">
        <f t="shared" si="0"/>
        <v>42.462120964424244</v>
      </c>
      <c r="C27" s="9">
        <v>1849649.9892103202</v>
      </c>
    </row>
    <row r="28" spans="1:3" x14ac:dyDescent="0.25">
      <c r="A28" s="9">
        <v>17842.280482023663</v>
      </c>
      <c r="B28" s="6">
        <f t="shared" si="0"/>
        <v>42.462120964424244</v>
      </c>
      <c r="C28" s="9">
        <v>1849649.9892103202</v>
      </c>
    </row>
    <row r="29" spans="1:3" x14ac:dyDescent="0.25">
      <c r="A29" s="9">
        <v>18687.580950394418</v>
      </c>
      <c r="B29" s="6">
        <f t="shared" si="0"/>
        <v>42.462120964424244</v>
      </c>
      <c r="C29" s="9">
        <v>1849649.9892103202</v>
      </c>
    </row>
    <row r="30" spans="1:3" x14ac:dyDescent="0.25">
      <c r="A30" s="9">
        <v>19133.146451190838</v>
      </c>
      <c r="B30" s="6">
        <f t="shared" si="0"/>
        <v>60.041209721969693</v>
      </c>
      <c r="C30" s="9">
        <v>2615395.095489</v>
      </c>
    </row>
    <row r="31" spans="1:3" x14ac:dyDescent="0.25">
      <c r="A31" s="9">
        <v>19803.285630309467</v>
      </c>
      <c r="B31" s="6">
        <f t="shared" si="0"/>
        <v>85.944439896757586</v>
      </c>
      <c r="C31" s="9">
        <v>3743739.8019027608</v>
      </c>
    </row>
    <row r="32" spans="1:3" x14ac:dyDescent="0.25">
      <c r="A32" s="9">
        <v>20189.486716853764</v>
      </c>
      <c r="B32" s="6">
        <f t="shared" si="0"/>
        <v>85.944439896757586</v>
      </c>
      <c r="C32" s="9">
        <v>3743739.8019027608</v>
      </c>
    </row>
    <row r="33" spans="1:3" x14ac:dyDescent="0.25">
      <c r="A33" s="9">
        <v>20776.991485891991</v>
      </c>
      <c r="B33" s="6">
        <f t="shared" si="0"/>
        <v>94.486879676242424</v>
      </c>
      <c r="C33" s="9">
        <v>4115848.4786971197</v>
      </c>
    </row>
    <row r="34" spans="1:3" x14ac:dyDescent="0.25">
      <c r="A34" s="9">
        <v>21387.158572891385</v>
      </c>
      <c r="B34" s="6">
        <f t="shared" si="0"/>
        <v>102.67106999375757</v>
      </c>
      <c r="C34" s="9">
        <v>4472351.8089280799</v>
      </c>
    </row>
    <row r="35" spans="1:3" x14ac:dyDescent="0.25">
      <c r="A35" s="9">
        <v>21702.5207732858</v>
      </c>
      <c r="B35" s="6">
        <f t="shared" si="0"/>
        <v>102.67106999375757</v>
      </c>
      <c r="C35" s="9">
        <v>4472351.8089280799</v>
      </c>
    </row>
    <row r="36" spans="1:3" x14ac:dyDescent="0.25">
      <c r="A36" s="9">
        <v>22742.240303113624</v>
      </c>
      <c r="B36" s="6">
        <f t="shared" si="0"/>
        <v>124.22339623234004</v>
      </c>
      <c r="C36" s="9">
        <v>5411171.1398807317</v>
      </c>
    </row>
    <row r="37" spans="1:3" x14ac:dyDescent="0.25">
      <c r="A37" s="9">
        <v>23524.295016686894</v>
      </c>
      <c r="B37" s="6">
        <f t="shared" si="0"/>
        <v>143.77711569778594</v>
      </c>
      <c r="C37" s="9">
        <v>6262931.1597955562</v>
      </c>
    </row>
    <row r="38" spans="1:3" x14ac:dyDescent="0.25">
      <c r="A38" s="9">
        <v>24722.390805142597</v>
      </c>
      <c r="B38" s="6">
        <f t="shared" si="0"/>
        <v>148.61544276548341</v>
      </c>
      <c r="C38" s="9">
        <v>6473688.6868644571</v>
      </c>
    </row>
    <row r="39" spans="1:3" x14ac:dyDescent="0.25">
      <c r="A39" s="9">
        <v>25263.683546344055</v>
      </c>
      <c r="B39" s="6">
        <f t="shared" si="0"/>
        <v>174.62023002364006</v>
      </c>
      <c r="C39" s="9">
        <v>7606457.2198297605</v>
      </c>
    </row>
    <row r="40" spans="1:3" x14ac:dyDescent="0.25">
      <c r="A40" s="9">
        <v>26457.31843048392</v>
      </c>
      <c r="B40" s="6">
        <f t="shared" si="0"/>
        <v>177.95218805604358</v>
      </c>
      <c r="C40" s="9">
        <v>7751597.3117212588</v>
      </c>
    </row>
    <row r="41" spans="1:3" x14ac:dyDescent="0.25">
      <c r="A41" s="9">
        <v>27222.448555066749</v>
      </c>
      <c r="B41" s="6">
        <f t="shared" si="0"/>
        <v>197.63926105304114</v>
      </c>
      <c r="C41" s="9">
        <v>8609166.2114704717</v>
      </c>
    </row>
    <row r="42" spans="1:3" x14ac:dyDescent="0.25">
      <c r="A42" s="9">
        <v>28409.826266686894</v>
      </c>
      <c r="B42" s="6">
        <f t="shared" si="0"/>
        <v>219.02653687435418</v>
      </c>
      <c r="C42" s="9">
        <v>9540795.946246868</v>
      </c>
    </row>
    <row r="43" spans="1:3" x14ac:dyDescent="0.25">
      <c r="A43" s="9">
        <v>29539.545201570087</v>
      </c>
      <c r="B43" s="6">
        <f t="shared" si="0"/>
        <v>286.3867804588586</v>
      </c>
      <c r="C43" s="9">
        <v>12475008.15678788</v>
      </c>
    </row>
    <row r="44" spans="1:3" x14ac:dyDescent="0.25">
      <c r="A44" s="9">
        <v>30565.434826304612</v>
      </c>
      <c r="B44" s="6">
        <f t="shared" si="0"/>
        <v>347.93905664408237</v>
      </c>
      <c r="C44" s="9">
        <v>15156225.307416229</v>
      </c>
    </row>
    <row r="45" spans="1:3" x14ac:dyDescent="0.25">
      <c r="A45" s="9">
        <v>31613.202352283071</v>
      </c>
      <c r="B45" s="6">
        <f t="shared" si="0"/>
        <v>384.02931240562555</v>
      </c>
      <c r="C45" s="9">
        <v>16728316.84838905</v>
      </c>
    </row>
    <row r="46" spans="1:3" x14ac:dyDescent="0.25">
      <c r="A46" s="9">
        <v>33057.757878868324</v>
      </c>
      <c r="B46" s="6">
        <f t="shared" si="0"/>
        <v>427.09398521995661</v>
      </c>
      <c r="C46" s="9">
        <v>18604213.996181309</v>
      </c>
    </row>
    <row r="47" spans="1:3" x14ac:dyDescent="0.25">
      <c r="A47" s="9">
        <v>34695.858384215717</v>
      </c>
      <c r="B47" s="6">
        <f t="shared" si="0"/>
        <v>520.69036933302687</v>
      </c>
      <c r="C47" s="9">
        <v>22681272.488146652</v>
      </c>
    </row>
    <row r="48" spans="1:3" x14ac:dyDescent="0.25">
      <c r="A48" s="9">
        <v>35586.867841702064</v>
      </c>
      <c r="B48" s="6">
        <f t="shared" si="0"/>
        <v>588.95878226293655</v>
      </c>
      <c r="C48" s="9">
        <v>25655044.555373516</v>
      </c>
    </row>
    <row r="49" spans="1:3" x14ac:dyDescent="0.25">
      <c r="A49" s="9">
        <v>36396.251924681434</v>
      </c>
      <c r="B49" s="6">
        <f>+C49/43560</f>
        <v>653.35327270405628</v>
      </c>
      <c r="C49" s="9">
        <v>28460068.55898869</v>
      </c>
    </row>
    <row r="50" spans="1:3" x14ac:dyDescent="0.25">
      <c r="A50" s="9">
        <v>37550.554289290048</v>
      </c>
      <c r="B50" s="6">
        <f>+C50/43560</f>
        <v>684.91865182713059</v>
      </c>
      <c r="C50" s="9">
        <v>29835056.473589808</v>
      </c>
    </row>
    <row r="51" spans="1:3" x14ac:dyDescent="0.25">
      <c r="A51" s="9">
        <v>38196.283013501212</v>
      </c>
      <c r="B51" s="6">
        <f>+C51/43560</f>
        <v>686.39252847036585</v>
      </c>
      <c r="C51" s="9">
        <v>29899258.540169135</v>
      </c>
    </row>
    <row r="52" spans="1:3" x14ac:dyDescent="0.25">
      <c r="A52" s="9">
        <v>39634.231369462985</v>
      </c>
      <c r="B52" s="6">
        <f t="shared" ref="B52:B75" si="1">+C52/43560</f>
        <v>686.39252847036585</v>
      </c>
      <c r="C52" s="9">
        <v>29899258.540169135</v>
      </c>
    </row>
    <row r="53" spans="1:3" x14ac:dyDescent="0.25">
      <c r="A53" s="9">
        <v>40704.550240822209</v>
      </c>
      <c r="B53" s="6">
        <f t="shared" si="1"/>
        <v>686.39252847036585</v>
      </c>
      <c r="C53" s="9">
        <v>29899258.540169135</v>
      </c>
    </row>
    <row r="54" spans="1:3" x14ac:dyDescent="0.25">
      <c r="A54" s="9">
        <v>41080.314562158674</v>
      </c>
      <c r="B54" s="6">
        <f t="shared" si="1"/>
        <v>686.39252847036585</v>
      </c>
      <c r="C54" s="9">
        <v>29899258.540169135</v>
      </c>
    </row>
    <row r="55" spans="1:3" x14ac:dyDescent="0.25">
      <c r="A55" s="9">
        <v>42733.016061134709</v>
      </c>
      <c r="B55" s="6">
        <f t="shared" si="1"/>
        <v>973.07076200200697</v>
      </c>
      <c r="C55" s="9">
        <v>42386962.392807424</v>
      </c>
    </row>
    <row r="56" spans="1:3" x14ac:dyDescent="0.25">
      <c r="A56" s="9">
        <v>43340.859090564321</v>
      </c>
      <c r="B56" s="6">
        <f t="shared" si="1"/>
        <v>973.07076200200697</v>
      </c>
      <c r="C56" s="9">
        <v>42386962.392807424</v>
      </c>
    </row>
    <row r="57" spans="1:3" x14ac:dyDescent="0.25">
      <c r="A57" s="9">
        <v>44649.278898665048</v>
      </c>
      <c r="B57" s="6">
        <f t="shared" si="1"/>
        <v>973.74072980576886</v>
      </c>
      <c r="C57" s="9">
        <v>42416146.19033929</v>
      </c>
    </row>
    <row r="58" spans="1:3" x14ac:dyDescent="0.25">
      <c r="A58" s="9">
        <v>45478.339236953885</v>
      </c>
      <c r="B58" s="6">
        <f t="shared" si="1"/>
        <v>974.41069760953064</v>
      </c>
      <c r="C58" s="9">
        <v>42445329.987871155</v>
      </c>
    </row>
    <row r="59" spans="1:3" x14ac:dyDescent="0.25">
      <c r="A59" s="9">
        <v>47239.665342460561</v>
      </c>
      <c r="B59" s="6">
        <f t="shared" si="1"/>
        <v>1055.5826486781773</v>
      </c>
      <c r="C59" s="9">
        <v>45981180.176421404</v>
      </c>
    </row>
    <row r="60" spans="1:3" x14ac:dyDescent="0.25">
      <c r="A60" s="9">
        <v>48491.594167172327</v>
      </c>
      <c r="B60" s="6">
        <f t="shared" si="1"/>
        <v>1056.2219277126644</v>
      </c>
      <c r="C60" s="9">
        <v>46009027.171163663</v>
      </c>
    </row>
    <row r="61" spans="1:3" x14ac:dyDescent="0.25">
      <c r="A61" s="9">
        <v>50593.732734754245</v>
      </c>
      <c r="B61" s="6">
        <f t="shared" si="1"/>
        <v>1137.9755060291313</v>
      </c>
      <c r="C61" s="9">
        <v>49570213.042628959</v>
      </c>
    </row>
    <row r="62" spans="1:3" x14ac:dyDescent="0.25">
      <c r="A62" s="9">
        <v>52254.450792627424</v>
      </c>
      <c r="B62" s="6">
        <f t="shared" si="1"/>
        <v>1138.3529302006248</v>
      </c>
      <c r="C62" s="9">
        <v>49586653.639539219</v>
      </c>
    </row>
    <row r="63" spans="1:3" x14ac:dyDescent="0.25">
      <c r="A63" s="9">
        <v>53320.46416110437</v>
      </c>
      <c r="B63" s="6">
        <f t="shared" si="1"/>
        <v>1138.3529302006248</v>
      </c>
      <c r="C63" s="9">
        <v>49586653.639539219</v>
      </c>
    </row>
    <row r="64" spans="1:3" x14ac:dyDescent="0.25">
      <c r="A64" s="9">
        <v>54715.709600652306</v>
      </c>
      <c r="B64" s="6">
        <f t="shared" si="1"/>
        <v>1189.2739774466615</v>
      </c>
      <c r="C64" s="9">
        <v>51804774.457576573</v>
      </c>
    </row>
    <row r="65" spans="1:3" x14ac:dyDescent="0.25">
      <c r="A65" s="9">
        <v>56227.400902609224</v>
      </c>
      <c r="B65" s="6">
        <f t="shared" si="1"/>
        <v>1240.035294339074</v>
      </c>
      <c r="C65" s="9">
        <v>54015937.421410061</v>
      </c>
    </row>
    <row r="66" spans="1:3" x14ac:dyDescent="0.25">
      <c r="A66" s="9">
        <v>57681.568473149273</v>
      </c>
      <c r="B66" s="6">
        <f t="shared" si="1"/>
        <v>1240.1950246926981</v>
      </c>
      <c r="C66" s="9">
        <v>54022895.275613926</v>
      </c>
    </row>
    <row r="67" spans="1:3" x14ac:dyDescent="0.25">
      <c r="A67" s="9">
        <v>58767.752010012133</v>
      </c>
      <c r="B67" s="6">
        <f t="shared" si="1"/>
        <v>1241.1756330969174</v>
      </c>
      <c r="C67" s="9">
        <v>54065610.577701725</v>
      </c>
    </row>
    <row r="68" spans="1:3" x14ac:dyDescent="0.25">
      <c r="A68" s="9">
        <v>60591.28636984223</v>
      </c>
      <c r="B68" s="6">
        <f t="shared" si="1"/>
        <v>1241.1756330969174</v>
      </c>
      <c r="C68" s="9">
        <v>54065610.577701725</v>
      </c>
    </row>
    <row r="69" spans="1:3" x14ac:dyDescent="0.25">
      <c r="A69" s="9">
        <v>64940.256788531551</v>
      </c>
      <c r="B69" s="6">
        <f t="shared" si="1"/>
        <v>1365.4614352518913</v>
      </c>
      <c r="C69" s="9">
        <v>59479500.119572386</v>
      </c>
    </row>
    <row r="70" spans="1:3" x14ac:dyDescent="0.25">
      <c r="A70" s="9">
        <v>67676.766222314938</v>
      </c>
      <c r="B70" s="6">
        <f t="shared" si="1"/>
        <v>1396.1633650268129</v>
      </c>
      <c r="C70" s="9">
        <v>60816876.180567972</v>
      </c>
    </row>
    <row r="71" spans="1:3" x14ac:dyDescent="0.25">
      <c r="A71" s="9">
        <v>69249.510277609224</v>
      </c>
      <c r="B71" s="6">
        <f t="shared" si="1"/>
        <v>1426.3323326717655</v>
      </c>
      <c r="C71" s="9">
        <v>62131036.411182106</v>
      </c>
    </row>
    <row r="72" spans="1:3" x14ac:dyDescent="0.25">
      <c r="A72" s="9">
        <v>79479.921875</v>
      </c>
      <c r="B72" s="6">
        <f t="shared" si="1"/>
        <v>1445.2752013168163</v>
      </c>
      <c r="C72" s="9">
        <v>62956187.76936052</v>
      </c>
    </row>
    <row r="73" spans="1:3" x14ac:dyDescent="0.25">
      <c r="A73" s="9">
        <v>95274.243543310076</v>
      </c>
      <c r="B73" s="6">
        <f t="shared" si="1"/>
        <v>1728.5116162083714</v>
      </c>
      <c r="C73" s="9">
        <v>75293966.002036661</v>
      </c>
    </row>
    <row r="74" spans="1:3" x14ac:dyDescent="0.25">
      <c r="A74" s="9">
        <v>109233.63651016384</v>
      </c>
      <c r="B74" s="6">
        <f t="shared" si="1"/>
        <v>1816.5528334267844</v>
      </c>
      <c r="C74" s="9">
        <v>79129041.424070731</v>
      </c>
    </row>
    <row r="75" spans="1:3" x14ac:dyDescent="0.25">
      <c r="A75" s="9">
        <v>123686.84656591323</v>
      </c>
      <c r="B75" s="6">
        <f t="shared" si="1"/>
        <v>1942.7846336936072</v>
      </c>
      <c r="C75" s="9">
        <v>84627698.643693537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tabSelected="1" workbookViewId="0">
      <selection activeCell="D2" sqref="D2"/>
    </sheetView>
  </sheetViews>
  <sheetFormatPr defaultRowHeight="15" x14ac:dyDescent="0.25"/>
  <cols>
    <col min="3" max="3" width="15.5703125" customWidth="1"/>
    <col min="5" max="5" width="11.140625" bestFit="1" customWidth="1"/>
  </cols>
  <sheetData>
    <row r="1" spans="1:7" x14ac:dyDescent="0.25">
      <c r="B1" t="s">
        <v>0</v>
      </c>
      <c r="C1" t="s">
        <v>1</v>
      </c>
      <c r="D1" t="s">
        <v>5</v>
      </c>
    </row>
    <row r="2" spans="1:7" x14ac:dyDescent="0.25">
      <c r="B2" t="s">
        <v>2</v>
      </c>
      <c r="C2" t="s">
        <v>15</v>
      </c>
      <c r="D2" t="s">
        <v>4</v>
      </c>
      <c r="E2" t="s">
        <v>3</v>
      </c>
    </row>
    <row r="3" spans="1:7" x14ac:dyDescent="0.25">
      <c r="A3">
        <v>1</v>
      </c>
      <c r="B3">
        <v>10</v>
      </c>
      <c r="C3">
        <v>0</v>
      </c>
      <c r="D3" s="6">
        <f t="shared" ref="D3:D37" si="0">+E3/43560</f>
        <v>82.890289256198344</v>
      </c>
      <c r="E3" s="1">
        <v>3610701</v>
      </c>
    </row>
    <row r="4" spans="1:7" x14ac:dyDescent="0.25">
      <c r="A4">
        <v>2</v>
      </c>
      <c r="B4">
        <v>210</v>
      </c>
      <c r="C4">
        <v>0</v>
      </c>
      <c r="D4" s="6">
        <f t="shared" si="0"/>
        <v>1618.8442378328741</v>
      </c>
      <c r="E4" s="1">
        <v>70516855</v>
      </c>
    </row>
    <row r="5" spans="1:7" x14ac:dyDescent="0.25">
      <c r="A5">
        <v>3</v>
      </c>
      <c r="B5">
        <v>410</v>
      </c>
      <c r="C5">
        <v>0</v>
      </c>
      <c r="D5" s="6">
        <f t="shared" si="0"/>
        <v>2016.9901056014692</v>
      </c>
      <c r="E5" s="1">
        <v>87860089</v>
      </c>
    </row>
    <row r="6" spans="1:7" x14ac:dyDescent="0.25">
      <c r="A6">
        <v>4</v>
      </c>
      <c r="B6">
        <v>610</v>
      </c>
      <c r="C6">
        <v>0</v>
      </c>
      <c r="D6" s="6">
        <f t="shared" si="0"/>
        <v>2303.5200642791551</v>
      </c>
      <c r="E6" s="1">
        <v>100341334</v>
      </c>
    </row>
    <row r="7" spans="1:7" x14ac:dyDescent="0.25">
      <c r="A7">
        <v>5</v>
      </c>
      <c r="B7">
        <v>810</v>
      </c>
      <c r="C7">
        <v>0</v>
      </c>
      <c r="D7" s="6">
        <f t="shared" si="0"/>
        <v>2549.4694674012858</v>
      </c>
      <c r="E7" s="1">
        <v>111054890</v>
      </c>
    </row>
    <row r="8" spans="1:7" x14ac:dyDescent="0.25">
      <c r="A8">
        <v>6</v>
      </c>
      <c r="B8">
        <v>1010</v>
      </c>
      <c r="C8">
        <v>0</v>
      </c>
      <c r="D8" s="6">
        <f t="shared" si="0"/>
        <v>2773.9757805325985</v>
      </c>
      <c r="E8" s="1">
        <v>120834385</v>
      </c>
    </row>
    <row r="9" spans="1:7" x14ac:dyDescent="0.25">
      <c r="B9">
        <v>1122</v>
      </c>
      <c r="C9">
        <v>106.1</v>
      </c>
      <c r="D9" s="6">
        <f>+D8+(B9-B8)*(D10-D8)/(B10-B8)</f>
        <v>2950.3062047750227</v>
      </c>
      <c r="E9" s="1"/>
      <c r="G9" s="6"/>
    </row>
    <row r="10" spans="1:7" x14ac:dyDescent="0.25">
      <c r="A10">
        <v>7</v>
      </c>
      <c r="B10">
        <v>1210</v>
      </c>
      <c r="C10" s="6">
        <f>+D10-2844.21</f>
        <v>244.64153810835614</v>
      </c>
      <c r="D10" s="6">
        <f t="shared" si="0"/>
        <v>3088.8515381083562</v>
      </c>
      <c r="E10" s="1">
        <v>134550373</v>
      </c>
    </row>
    <row r="11" spans="1:7" x14ac:dyDescent="0.25">
      <c r="A11">
        <v>8</v>
      </c>
      <c r="B11">
        <v>1410</v>
      </c>
      <c r="C11" s="6">
        <f t="shared" ref="C11:C36" si="1">+D11-2844.21</f>
        <v>607.14507346189157</v>
      </c>
      <c r="D11" s="6">
        <f t="shared" ref="D11:D36" si="2">+E11/43560</f>
        <v>3451.3550734618916</v>
      </c>
      <c r="E11" s="1">
        <v>150341027</v>
      </c>
    </row>
    <row r="12" spans="1:7" x14ac:dyDescent="0.25">
      <c r="A12">
        <v>9</v>
      </c>
      <c r="B12">
        <v>1610</v>
      </c>
      <c r="C12" s="6">
        <f t="shared" si="1"/>
        <v>889.25648301193769</v>
      </c>
      <c r="D12" s="6">
        <f t="shared" si="2"/>
        <v>3733.4664830119377</v>
      </c>
      <c r="E12" s="1">
        <v>162629800</v>
      </c>
    </row>
    <row r="13" spans="1:7" x14ac:dyDescent="0.25">
      <c r="A13">
        <v>10</v>
      </c>
      <c r="B13">
        <v>1810</v>
      </c>
      <c r="C13" s="6">
        <f t="shared" si="1"/>
        <v>1122.1593755739209</v>
      </c>
      <c r="D13" s="6">
        <f t="shared" si="2"/>
        <v>3966.3693755739209</v>
      </c>
      <c r="E13" s="1">
        <v>172775050</v>
      </c>
    </row>
    <row r="14" spans="1:7" x14ac:dyDescent="0.25">
      <c r="A14">
        <v>11</v>
      </c>
      <c r="B14">
        <v>2010</v>
      </c>
      <c r="C14" s="6">
        <f t="shared" si="1"/>
        <v>1337.5625665748394</v>
      </c>
      <c r="D14" s="6">
        <f t="shared" si="2"/>
        <v>4181.7725665748394</v>
      </c>
      <c r="E14" s="1">
        <v>182158013</v>
      </c>
    </row>
    <row r="15" spans="1:7" x14ac:dyDescent="0.25">
      <c r="A15">
        <v>12</v>
      </c>
      <c r="B15">
        <v>2210</v>
      </c>
      <c r="C15" s="6">
        <f t="shared" si="1"/>
        <v>1510.0516620752987</v>
      </c>
      <c r="D15" s="6">
        <f t="shared" si="2"/>
        <v>4354.2616620752988</v>
      </c>
      <c r="E15" s="1">
        <v>189671638</v>
      </c>
    </row>
    <row r="16" spans="1:7" x14ac:dyDescent="0.25">
      <c r="A16">
        <v>13</v>
      </c>
      <c r="B16">
        <v>2410</v>
      </c>
      <c r="C16" s="6">
        <f t="shared" si="1"/>
        <v>1654.4349494949493</v>
      </c>
      <c r="D16" s="6">
        <f t="shared" si="2"/>
        <v>4498.6449494949493</v>
      </c>
      <c r="E16" s="1">
        <v>195960974</v>
      </c>
    </row>
    <row r="17" spans="1:5" x14ac:dyDescent="0.25">
      <c r="A17">
        <v>14</v>
      </c>
      <c r="B17">
        <v>2610</v>
      </c>
      <c r="C17" s="6">
        <f t="shared" si="1"/>
        <v>1745.882584940312</v>
      </c>
      <c r="D17" s="6">
        <f t="shared" si="2"/>
        <v>4590.092584940312</v>
      </c>
      <c r="E17" s="1">
        <v>199944433</v>
      </c>
    </row>
    <row r="18" spans="1:5" x14ac:dyDescent="0.25">
      <c r="A18">
        <v>15</v>
      </c>
      <c r="B18">
        <v>2810</v>
      </c>
      <c r="C18" s="6">
        <f t="shared" si="1"/>
        <v>1835.3623599632692</v>
      </c>
      <c r="D18" s="6">
        <f t="shared" si="2"/>
        <v>4679.5723599632693</v>
      </c>
      <c r="E18" s="1">
        <v>203842172</v>
      </c>
    </row>
    <row r="19" spans="1:5" x14ac:dyDescent="0.25">
      <c r="A19">
        <v>16</v>
      </c>
      <c r="B19">
        <v>3010</v>
      </c>
      <c r="C19" s="6">
        <f t="shared" si="1"/>
        <v>1923.0201423324152</v>
      </c>
      <c r="D19" s="6">
        <f t="shared" si="2"/>
        <v>4767.2301423324152</v>
      </c>
      <c r="E19" s="1">
        <v>207660545</v>
      </c>
    </row>
    <row r="20" spans="1:5" x14ac:dyDescent="0.25">
      <c r="A20">
        <v>17</v>
      </c>
      <c r="B20">
        <v>3210</v>
      </c>
      <c r="C20" s="6">
        <f t="shared" si="1"/>
        <v>2007.7006749311295</v>
      </c>
      <c r="D20" s="6">
        <f t="shared" si="2"/>
        <v>4851.9106749311295</v>
      </c>
      <c r="E20" s="1">
        <v>211349229</v>
      </c>
    </row>
    <row r="21" spans="1:5" x14ac:dyDescent="0.25">
      <c r="A21">
        <v>18</v>
      </c>
      <c r="B21">
        <v>3410</v>
      </c>
      <c r="C21" s="6">
        <f t="shared" si="1"/>
        <v>2086.4662167125807</v>
      </c>
      <c r="D21" s="6">
        <f t="shared" si="2"/>
        <v>4930.6762167125808</v>
      </c>
      <c r="E21" s="1">
        <v>214780256</v>
      </c>
    </row>
    <row r="22" spans="1:5" x14ac:dyDescent="0.25">
      <c r="A22">
        <v>19</v>
      </c>
      <c r="B22">
        <v>3610</v>
      </c>
      <c r="C22" s="6">
        <f t="shared" si="1"/>
        <v>2159.0384618916432</v>
      </c>
      <c r="D22" s="6">
        <f t="shared" si="2"/>
        <v>5003.2484618916433</v>
      </c>
      <c r="E22" s="1">
        <v>217941503</v>
      </c>
    </row>
    <row r="23" spans="1:5" x14ac:dyDescent="0.25">
      <c r="A23">
        <v>20</v>
      </c>
      <c r="B23">
        <v>3810</v>
      </c>
      <c r="C23" s="6">
        <f t="shared" si="1"/>
        <v>2227.4498484848482</v>
      </c>
      <c r="D23" s="6">
        <f t="shared" si="2"/>
        <v>5071.6598484848482</v>
      </c>
      <c r="E23" s="1">
        <v>220921503</v>
      </c>
    </row>
    <row r="24" spans="1:5" x14ac:dyDescent="0.25">
      <c r="A24">
        <v>21</v>
      </c>
      <c r="B24">
        <v>4010</v>
      </c>
      <c r="C24" s="6">
        <f t="shared" si="1"/>
        <v>2288.9429155188245</v>
      </c>
      <c r="D24" s="6">
        <f t="shared" si="2"/>
        <v>5133.1529155188246</v>
      </c>
      <c r="E24" s="1">
        <v>223600141</v>
      </c>
    </row>
    <row r="25" spans="1:5" x14ac:dyDescent="0.25">
      <c r="A25">
        <v>22</v>
      </c>
      <c r="B25">
        <v>4210</v>
      </c>
      <c r="C25" s="6">
        <f t="shared" si="1"/>
        <v>2348.7773278236918</v>
      </c>
      <c r="D25" s="6">
        <f t="shared" si="2"/>
        <v>5192.9873278236919</v>
      </c>
      <c r="E25" s="1">
        <v>226206528</v>
      </c>
    </row>
    <row r="26" spans="1:5" x14ac:dyDescent="0.25">
      <c r="A26">
        <v>23</v>
      </c>
      <c r="B26">
        <v>4410</v>
      </c>
      <c r="C26" s="6">
        <f t="shared" si="1"/>
        <v>2415.3053351698809</v>
      </c>
      <c r="D26" s="6">
        <f t="shared" si="2"/>
        <v>5259.5153351698809</v>
      </c>
      <c r="E26" s="1">
        <v>229104488</v>
      </c>
    </row>
    <row r="27" spans="1:5" x14ac:dyDescent="0.25">
      <c r="A27">
        <v>24</v>
      </c>
      <c r="B27">
        <v>4610</v>
      </c>
      <c r="C27" s="6">
        <f t="shared" si="1"/>
        <v>2484.0397015610652</v>
      </c>
      <c r="D27" s="6">
        <f t="shared" si="2"/>
        <v>5328.2497015610652</v>
      </c>
      <c r="E27" s="1">
        <v>232098557</v>
      </c>
    </row>
    <row r="28" spans="1:5" x14ac:dyDescent="0.25">
      <c r="A28">
        <v>25</v>
      </c>
      <c r="B28">
        <v>4810</v>
      </c>
      <c r="C28" s="6">
        <f t="shared" si="1"/>
        <v>2549.3420202020197</v>
      </c>
      <c r="D28" s="6">
        <f t="shared" si="2"/>
        <v>5393.5520202020198</v>
      </c>
      <c r="E28" s="1">
        <v>234943126</v>
      </c>
    </row>
    <row r="29" spans="1:5" x14ac:dyDescent="0.25">
      <c r="A29">
        <v>26</v>
      </c>
      <c r="B29">
        <v>5010</v>
      </c>
      <c r="C29" s="6">
        <f t="shared" si="1"/>
        <v>2611.1258356290173</v>
      </c>
      <c r="D29" s="6">
        <f t="shared" si="2"/>
        <v>5455.3358356290173</v>
      </c>
      <c r="E29" s="1">
        <v>237634429</v>
      </c>
    </row>
    <row r="30" spans="1:5" x14ac:dyDescent="0.25">
      <c r="A30">
        <v>27</v>
      </c>
      <c r="B30">
        <v>5210</v>
      </c>
      <c r="C30" s="6">
        <f t="shared" si="1"/>
        <v>2667.0443158861344</v>
      </c>
      <c r="D30" s="6">
        <f t="shared" si="2"/>
        <v>5511.2543158861345</v>
      </c>
      <c r="E30" s="1">
        <v>240070238</v>
      </c>
    </row>
    <row r="31" spans="1:5" x14ac:dyDescent="0.25">
      <c r="A31">
        <v>28</v>
      </c>
      <c r="B31">
        <v>5410</v>
      </c>
      <c r="C31" s="6">
        <f t="shared" si="1"/>
        <v>2719.7152754820936</v>
      </c>
      <c r="D31" s="6">
        <f t="shared" si="2"/>
        <v>5563.9252754820936</v>
      </c>
      <c r="E31" s="1">
        <v>242364585</v>
      </c>
    </row>
    <row r="32" spans="1:5" x14ac:dyDescent="0.25">
      <c r="A32">
        <v>29</v>
      </c>
      <c r="B32">
        <v>5610</v>
      </c>
      <c r="C32" s="6">
        <f t="shared" si="1"/>
        <v>2775.7871533516991</v>
      </c>
      <c r="D32" s="6">
        <f t="shared" si="2"/>
        <v>5619.9971533516991</v>
      </c>
      <c r="E32" s="1">
        <v>244807076</v>
      </c>
    </row>
    <row r="33" spans="1:5" x14ac:dyDescent="0.25">
      <c r="A33">
        <v>30</v>
      </c>
      <c r="B33">
        <v>5810</v>
      </c>
      <c r="C33" s="6">
        <f t="shared" si="1"/>
        <v>2837.1564141414137</v>
      </c>
      <c r="D33" s="6">
        <f t="shared" si="2"/>
        <v>5681.3664141414138</v>
      </c>
      <c r="E33" s="1">
        <v>247480321</v>
      </c>
    </row>
    <row r="34" spans="1:5" x14ac:dyDescent="0.25">
      <c r="A34">
        <v>31</v>
      </c>
      <c r="B34">
        <v>6010</v>
      </c>
      <c r="C34" s="6">
        <f t="shared" si="1"/>
        <v>2903.6038659320475</v>
      </c>
      <c r="D34" s="6">
        <f t="shared" si="2"/>
        <v>5747.8138659320475</v>
      </c>
      <c r="E34" s="1">
        <v>250374772</v>
      </c>
    </row>
    <row r="35" spans="1:5" x14ac:dyDescent="0.25">
      <c r="A35">
        <v>32</v>
      </c>
      <c r="B35">
        <v>6210</v>
      </c>
      <c r="C35" s="6">
        <f t="shared" si="1"/>
        <v>2978.046772268136</v>
      </c>
      <c r="D35" s="6">
        <f t="shared" si="2"/>
        <v>5822.256772268136</v>
      </c>
      <c r="E35" s="1">
        <v>253617505</v>
      </c>
    </row>
    <row r="36" spans="1:5" x14ac:dyDescent="0.25">
      <c r="A36">
        <v>33</v>
      </c>
      <c r="B36">
        <v>6410</v>
      </c>
      <c r="C36" s="6">
        <f t="shared" si="1"/>
        <v>3064.2480348943982</v>
      </c>
      <c r="D36" s="6">
        <f t="shared" si="2"/>
        <v>5908.4580348943982</v>
      </c>
      <c r="E36" s="1">
        <v>257372432</v>
      </c>
    </row>
    <row r="37" spans="1:5" x14ac:dyDescent="0.25">
      <c r="A37">
        <v>34</v>
      </c>
      <c r="B37">
        <v>6610</v>
      </c>
      <c r="C37" s="6">
        <f t="shared" ref="C37" si="3">+D37-2844.21</f>
        <v>3157.0760881542701</v>
      </c>
      <c r="D37" s="6">
        <f t="shared" si="0"/>
        <v>6001.2860881542701</v>
      </c>
      <c r="E37" s="1">
        <v>261416022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workbookViewId="0">
      <selection activeCell="B3" sqref="B3"/>
    </sheetView>
  </sheetViews>
  <sheetFormatPr defaultRowHeight="15" x14ac:dyDescent="0.25"/>
  <cols>
    <col min="3" max="3" width="14.7109375" customWidth="1"/>
  </cols>
  <sheetData>
    <row r="1" spans="1:5" x14ac:dyDescent="0.25">
      <c r="B1" t="s">
        <v>0</v>
      </c>
      <c r="C1" t="s">
        <v>1</v>
      </c>
      <c r="D1" t="s">
        <v>5</v>
      </c>
    </row>
    <row r="2" spans="1:5" x14ac:dyDescent="0.25">
      <c r="B2" t="s">
        <v>2</v>
      </c>
      <c r="C2" t="s">
        <v>4</v>
      </c>
      <c r="D2" t="s">
        <v>4</v>
      </c>
      <c r="E2" t="s">
        <v>3</v>
      </c>
    </row>
    <row r="3" spans="1:5" x14ac:dyDescent="0.25">
      <c r="A3">
        <v>1</v>
      </c>
      <c r="B3">
        <v>10</v>
      </c>
    </row>
    <row r="4" spans="1:5" x14ac:dyDescent="0.25">
      <c r="A4">
        <v>2</v>
      </c>
      <c r="B4">
        <v>410</v>
      </c>
    </row>
    <row r="5" spans="1:5" x14ac:dyDescent="0.25">
      <c r="A5">
        <v>3</v>
      </c>
      <c r="B5">
        <v>810</v>
      </c>
    </row>
    <row r="6" spans="1:5" x14ac:dyDescent="0.25">
      <c r="B6">
        <v>1049</v>
      </c>
      <c r="C6">
        <v>47</v>
      </c>
    </row>
    <row r="7" spans="1:5" x14ac:dyDescent="0.25">
      <c r="A7">
        <v>4</v>
      </c>
      <c r="B7">
        <v>1210</v>
      </c>
    </row>
    <row r="8" spans="1:5" x14ac:dyDescent="0.25">
      <c r="A8">
        <v>5</v>
      </c>
      <c r="B8">
        <v>1610</v>
      </c>
    </row>
    <row r="9" spans="1:5" x14ac:dyDescent="0.25">
      <c r="A9">
        <v>6</v>
      </c>
      <c r="B9">
        <v>2010</v>
      </c>
    </row>
    <row r="10" spans="1:5" x14ac:dyDescent="0.25">
      <c r="A10">
        <v>7</v>
      </c>
      <c r="B10">
        <v>2410</v>
      </c>
    </row>
    <row r="11" spans="1:5" x14ac:dyDescent="0.25">
      <c r="A11">
        <v>8</v>
      </c>
      <c r="B11">
        <v>2810</v>
      </c>
    </row>
    <row r="12" spans="1:5" x14ac:dyDescent="0.25">
      <c r="A12">
        <v>9</v>
      </c>
      <c r="B12">
        <v>3210</v>
      </c>
    </row>
    <row r="13" spans="1:5" x14ac:dyDescent="0.25">
      <c r="A13">
        <v>10</v>
      </c>
      <c r="B13">
        <v>3610</v>
      </c>
    </row>
    <row r="14" spans="1:5" x14ac:dyDescent="0.25">
      <c r="A14">
        <v>11</v>
      </c>
      <c r="B14">
        <v>4010</v>
      </c>
    </row>
    <row r="15" spans="1:5" x14ac:dyDescent="0.25">
      <c r="A15">
        <v>12</v>
      </c>
      <c r="B15">
        <v>4410</v>
      </c>
    </row>
    <row r="16" spans="1:5" x14ac:dyDescent="0.25">
      <c r="A16">
        <v>13</v>
      </c>
      <c r="B16">
        <v>4810</v>
      </c>
    </row>
    <row r="17" spans="1:2" x14ac:dyDescent="0.25">
      <c r="A17">
        <v>14</v>
      </c>
      <c r="B17">
        <v>5210</v>
      </c>
    </row>
    <row r="18" spans="1:2" x14ac:dyDescent="0.25">
      <c r="A18">
        <v>15</v>
      </c>
      <c r="B18">
        <v>5610</v>
      </c>
    </row>
    <row r="19" spans="1:2" x14ac:dyDescent="0.25">
      <c r="A19">
        <v>16</v>
      </c>
      <c r="B19">
        <v>6010</v>
      </c>
    </row>
    <row r="20" spans="1:2" x14ac:dyDescent="0.25">
      <c r="A20">
        <v>17</v>
      </c>
      <c r="B20">
        <v>6410</v>
      </c>
    </row>
    <row r="21" spans="1:2" x14ac:dyDescent="0.25">
      <c r="A21">
        <v>18</v>
      </c>
      <c r="B21">
        <v>6810</v>
      </c>
    </row>
    <row r="22" spans="1:2" x14ac:dyDescent="0.25">
      <c r="A22">
        <v>19</v>
      </c>
      <c r="B22">
        <v>7210</v>
      </c>
    </row>
    <row r="23" spans="1:2" x14ac:dyDescent="0.25">
      <c r="A23">
        <v>20</v>
      </c>
      <c r="B23">
        <v>7610</v>
      </c>
    </row>
    <row r="24" spans="1:2" x14ac:dyDescent="0.25">
      <c r="A24">
        <v>21</v>
      </c>
      <c r="B24">
        <v>8010</v>
      </c>
    </row>
    <row r="25" spans="1:2" x14ac:dyDescent="0.25">
      <c r="A25">
        <v>22</v>
      </c>
      <c r="B25">
        <v>8410</v>
      </c>
    </row>
    <row r="26" spans="1:2" x14ac:dyDescent="0.25">
      <c r="A26">
        <v>23</v>
      </c>
      <c r="B26">
        <v>8810</v>
      </c>
    </row>
    <row r="27" spans="1:2" x14ac:dyDescent="0.25">
      <c r="A27">
        <v>24</v>
      </c>
      <c r="B27">
        <v>9210</v>
      </c>
    </row>
    <row r="28" spans="1:2" x14ac:dyDescent="0.25">
      <c r="A28">
        <v>25</v>
      </c>
      <c r="B28">
        <v>9610</v>
      </c>
    </row>
    <row r="29" spans="1:2" x14ac:dyDescent="0.25">
      <c r="A29">
        <v>26</v>
      </c>
      <c r="B29">
        <v>10010</v>
      </c>
    </row>
    <row r="30" spans="1:2" x14ac:dyDescent="0.25">
      <c r="A30">
        <v>27</v>
      </c>
      <c r="B30">
        <v>10410</v>
      </c>
    </row>
    <row r="31" spans="1:2" x14ac:dyDescent="0.25">
      <c r="A31">
        <v>28</v>
      </c>
      <c r="B31">
        <v>10810</v>
      </c>
    </row>
    <row r="32" spans="1:2" x14ac:dyDescent="0.25">
      <c r="A32">
        <v>29</v>
      </c>
      <c r="B32">
        <v>11210</v>
      </c>
    </row>
    <row r="33" spans="1:2" x14ac:dyDescent="0.25">
      <c r="A33">
        <v>30</v>
      </c>
      <c r="B33">
        <v>11610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workbookViewId="0">
      <selection activeCell="D6" sqref="D6"/>
    </sheetView>
  </sheetViews>
  <sheetFormatPr defaultRowHeight="15" x14ac:dyDescent="0.25"/>
  <cols>
    <col min="3" max="3" width="15.28515625" customWidth="1"/>
  </cols>
  <sheetData>
    <row r="1" spans="1:5" x14ac:dyDescent="0.25">
      <c r="B1" t="s">
        <v>0</v>
      </c>
      <c r="C1" t="s">
        <v>1</v>
      </c>
      <c r="D1" t="s">
        <v>5</v>
      </c>
    </row>
    <row r="2" spans="1:5" x14ac:dyDescent="0.25">
      <c r="B2" t="s">
        <v>2</v>
      </c>
      <c r="C2" t="s">
        <v>4</v>
      </c>
      <c r="D2" t="s">
        <v>4</v>
      </c>
      <c r="E2" t="s">
        <v>3</v>
      </c>
    </row>
    <row r="3" spans="1:5" x14ac:dyDescent="0.25">
      <c r="A3">
        <v>1</v>
      </c>
      <c r="B3">
        <v>10</v>
      </c>
      <c r="C3" s="6">
        <v>0</v>
      </c>
      <c r="D3">
        <f t="shared" ref="D3:D5" si="0">+E3/43560</f>
        <v>105.84067952249771</v>
      </c>
      <c r="E3">
        <v>4610420</v>
      </c>
    </row>
    <row r="4" spans="1:5" x14ac:dyDescent="0.25">
      <c r="A4">
        <v>2</v>
      </c>
      <c r="B4">
        <v>110</v>
      </c>
      <c r="C4" s="6">
        <v>0</v>
      </c>
      <c r="D4">
        <f t="shared" si="0"/>
        <v>155.46526629935721</v>
      </c>
      <c r="E4">
        <v>6772067</v>
      </c>
    </row>
    <row r="5" spans="1:5" x14ac:dyDescent="0.25">
      <c r="A5">
        <v>3</v>
      </c>
      <c r="B5">
        <v>210</v>
      </c>
      <c r="C5" s="6">
        <v>0</v>
      </c>
      <c r="D5">
        <f t="shared" si="0"/>
        <v>193.75557851239668</v>
      </c>
      <c r="E5">
        <v>8439993</v>
      </c>
    </row>
    <row r="6" spans="1:5" x14ac:dyDescent="0.25">
      <c r="B6">
        <v>290</v>
      </c>
      <c r="C6" s="6">
        <f t="shared" ref="C6" si="1">+D6-197.93</f>
        <v>21.897662993572084</v>
      </c>
      <c r="D6" s="6">
        <f>+D5+(B6-B5)*(D7-D5)/(B7-B5)</f>
        <v>219.82766299357209</v>
      </c>
    </row>
    <row r="7" spans="1:5" x14ac:dyDescent="0.25">
      <c r="A7">
        <v>4</v>
      </c>
      <c r="B7">
        <v>310</v>
      </c>
      <c r="C7" s="6">
        <f>+D7-197.93</f>
        <v>28.415684113865922</v>
      </c>
      <c r="D7">
        <f t="shared" ref="D7:D39" si="2">+E7/43560</f>
        <v>226.34568411386593</v>
      </c>
      <c r="E7">
        <v>9859618</v>
      </c>
    </row>
    <row r="8" spans="1:5" x14ac:dyDescent="0.25">
      <c r="A8">
        <v>5</v>
      </c>
      <c r="B8">
        <v>410</v>
      </c>
      <c r="C8" s="6">
        <f t="shared" ref="C8:C39" si="3">+D8-197.93</f>
        <v>45.245390266299353</v>
      </c>
      <c r="D8">
        <f t="shared" si="2"/>
        <v>243.17539026629936</v>
      </c>
      <c r="E8">
        <v>10592720</v>
      </c>
    </row>
    <row r="9" spans="1:5" x14ac:dyDescent="0.25">
      <c r="A9">
        <v>6</v>
      </c>
      <c r="B9">
        <v>510</v>
      </c>
      <c r="C9" s="6">
        <f t="shared" si="3"/>
        <v>56.654779614325065</v>
      </c>
      <c r="D9">
        <f t="shared" si="2"/>
        <v>254.58477961432507</v>
      </c>
      <c r="E9">
        <v>11089713</v>
      </c>
    </row>
    <row r="10" spans="1:5" x14ac:dyDescent="0.25">
      <c r="A10">
        <v>7</v>
      </c>
      <c r="B10">
        <v>610</v>
      </c>
      <c r="C10" s="6">
        <f t="shared" si="3"/>
        <v>66.057649219467407</v>
      </c>
      <c r="D10">
        <f t="shared" si="2"/>
        <v>263.98764921946741</v>
      </c>
      <c r="E10">
        <v>11499302</v>
      </c>
    </row>
    <row r="11" spans="1:5" x14ac:dyDescent="0.25">
      <c r="A11">
        <v>8</v>
      </c>
      <c r="B11">
        <v>710</v>
      </c>
      <c r="C11" s="6">
        <f t="shared" si="3"/>
        <v>74.996675849403118</v>
      </c>
      <c r="D11">
        <f t="shared" si="2"/>
        <v>272.92667584940313</v>
      </c>
      <c r="E11">
        <v>11888686</v>
      </c>
    </row>
    <row r="12" spans="1:5" x14ac:dyDescent="0.25">
      <c r="A12">
        <v>9</v>
      </c>
      <c r="B12">
        <v>810</v>
      </c>
      <c r="C12" s="6">
        <f t="shared" si="3"/>
        <v>82.213870523415949</v>
      </c>
      <c r="D12">
        <f t="shared" si="2"/>
        <v>280.14387052341596</v>
      </c>
      <c r="E12">
        <v>12203067</v>
      </c>
    </row>
    <row r="13" spans="1:5" x14ac:dyDescent="0.25">
      <c r="A13">
        <v>10</v>
      </c>
      <c r="B13">
        <v>910</v>
      </c>
      <c r="C13" s="6">
        <f t="shared" si="3"/>
        <v>88.492107438016546</v>
      </c>
      <c r="D13">
        <f t="shared" si="2"/>
        <v>286.42210743801655</v>
      </c>
      <c r="E13">
        <v>12476547</v>
      </c>
    </row>
    <row r="14" spans="1:5" x14ac:dyDescent="0.25">
      <c r="A14">
        <v>11</v>
      </c>
      <c r="B14">
        <v>1010</v>
      </c>
      <c r="C14" s="6">
        <f t="shared" si="3"/>
        <v>94.877736455463719</v>
      </c>
      <c r="D14">
        <f t="shared" si="2"/>
        <v>292.80773645546373</v>
      </c>
      <c r="E14">
        <v>12754705</v>
      </c>
    </row>
    <row r="15" spans="1:5" x14ac:dyDescent="0.25">
      <c r="A15">
        <v>12</v>
      </c>
      <c r="B15">
        <v>1110</v>
      </c>
      <c r="C15" s="6">
        <f t="shared" si="3"/>
        <v>101.14268135904501</v>
      </c>
      <c r="D15">
        <f t="shared" si="2"/>
        <v>299.07268135904502</v>
      </c>
      <c r="E15">
        <v>13027606</v>
      </c>
    </row>
    <row r="16" spans="1:5" x14ac:dyDescent="0.25">
      <c r="A16">
        <v>13</v>
      </c>
      <c r="B16">
        <v>1210</v>
      </c>
      <c r="C16" s="6">
        <f t="shared" si="3"/>
        <v>108.15487144168964</v>
      </c>
      <c r="D16">
        <f t="shared" si="2"/>
        <v>306.08487144168964</v>
      </c>
      <c r="E16">
        <v>13333057</v>
      </c>
    </row>
    <row r="17" spans="1:5" x14ac:dyDescent="0.25">
      <c r="A17">
        <v>14</v>
      </c>
      <c r="B17">
        <v>1310</v>
      </c>
      <c r="C17" s="6">
        <f t="shared" si="3"/>
        <v>113.13540404040401</v>
      </c>
      <c r="D17">
        <f t="shared" si="2"/>
        <v>311.06540404040402</v>
      </c>
      <c r="E17">
        <v>13550009</v>
      </c>
    </row>
    <row r="18" spans="1:5" x14ac:dyDescent="0.25">
      <c r="A18">
        <v>15</v>
      </c>
      <c r="B18">
        <v>1410</v>
      </c>
      <c r="C18" s="6">
        <f t="shared" si="3"/>
        <v>117.98836547291091</v>
      </c>
      <c r="D18">
        <f t="shared" si="2"/>
        <v>315.91836547291092</v>
      </c>
      <c r="E18">
        <v>13761404</v>
      </c>
    </row>
    <row r="19" spans="1:5" x14ac:dyDescent="0.25">
      <c r="A19">
        <v>16</v>
      </c>
      <c r="B19">
        <v>1510</v>
      </c>
      <c r="C19" s="6">
        <f t="shared" si="3"/>
        <v>122.23535812672174</v>
      </c>
      <c r="D19">
        <f t="shared" si="2"/>
        <v>320.16535812672174</v>
      </c>
      <c r="E19">
        <v>13946403</v>
      </c>
    </row>
    <row r="20" spans="1:5" x14ac:dyDescent="0.25">
      <c r="A20">
        <v>17</v>
      </c>
      <c r="B20">
        <v>1610</v>
      </c>
      <c r="C20" s="6">
        <f t="shared" si="3"/>
        <v>126.40376951331496</v>
      </c>
      <c r="D20">
        <f t="shared" si="2"/>
        <v>324.33376951331496</v>
      </c>
      <c r="E20">
        <v>14127979</v>
      </c>
    </row>
    <row r="21" spans="1:5" x14ac:dyDescent="0.25">
      <c r="A21">
        <v>18</v>
      </c>
      <c r="B21">
        <v>1710</v>
      </c>
      <c r="C21" s="6">
        <f t="shared" si="3"/>
        <v>130.69621671258034</v>
      </c>
      <c r="D21">
        <f t="shared" si="2"/>
        <v>328.62621671258034</v>
      </c>
      <c r="E21">
        <v>14314958</v>
      </c>
    </row>
    <row r="22" spans="1:5" x14ac:dyDescent="0.25">
      <c r="A22">
        <v>19</v>
      </c>
      <c r="B22">
        <v>1810</v>
      </c>
      <c r="C22" s="6">
        <f t="shared" si="3"/>
        <v>134.92909090909092</v>
      </c>
      <c r="D22">
        <f t="shared" si="2"/>
        <v>332.85909090909092</v>
      </c>
      <c r="E22">
        <v>14499342</v>
      </c>
    </row>
    <row r="23" spans="1:5" x14ac:dyDescent="0.25">
      <c r="A23">
        <v>20</v>
      </c>
      <c r="B23">
        <v>1910</v>
      </c>
      <c r="C23" s="6">
        <f t="shared" si="3"/>
        <v>138.66430670339759</v>
      </c>
      <c r="D23">
        <f t="shared" si="2"/>
        <v>336.59430670339759</v>
      </c>
      <c r="E23">
        <v>14662048</v>
      </c>
    </row>
    <row r="24" spans="1:5" x14ac:dyDescent="0.25">
      <c r="A24">
        <v>21</v>
      </c>
      <c r="B24">
        <v>2010</v>
      </c>
      <c r="C24" s="6">
        <f t="shared" si="3"/>
        <v>142.39295684113864</v>
      </c>
      <c r="D24">
        <f t="shared" si="2"/>
        <v>340.32295684113865</v>
      </c>
      <c r="E24">
        <v>14824468</v>
      </c>
    </row>
    <row r="25" spans="1:5" x14ac:dyDescent="0.25">
      <c r="A25">
        <v>22</v>
      </c>
      <c r="B25">
        <v>2110</v>
      </c>
      <c r="C25" s="6">
        <f t="shared" si="3"/>
        <v>146.22355831037646</v>
      </c>
      <c r="D25">
        <f t="shared" si="2"/>
        <v>344.15355831037647</v>
      </c>
      <c r="E25">
        <v>14991329</v>
      </c>
    </row>
    <row r="26" spans="1:5" x14ac:dyDescent="0.25">
      <c r="A26">
        <v>23</v>
      </c>
      <c r="B26">
        <v>2210</v>
      </c>
      <c r="C26" s="6">
        <f t="shared" si="3"/>
        <v>149.67610651974286</v>
      </c>
      <c r="D26">
        <f t="shared" si="2"/>
        <v>347.60610651974287</v>
      </c>
      <c r="E26">
        <v>15141722</v>
      </c>
    </row>
    <row r="27" spans="1:5" x14ac:dyDescent="0.25">
      <c r="A27">
        <v>24</v>
      </c>
      <c r="B27">
        <v>2310</v>
      </c>
      <c r="C27" s="6">
        <f t="shared" si="3"/>
        <v>153.11644168962351</v>
      </c>
      <c r="D27">
        <f t="shared" si="2"/>
        <v>351.04644168962352</v>
      </c>
      <c r="E27">
        <v>15291583</v>
      </c>
    </row>
    <row r="28" spans="1:5" x14ac:dyDescent="0.25">
      <c r="A28">
        <v>25</v>
      </c>
      <c r="B28">
        <v>2410</v>
      </c>
      <c r="C28" s="6">
        <f t="shared" si="3"/>
        <v>157.19359963269051</v>
      </c>
      <c r="D28">
        <f t="shared" si="2"/>
        <v>355.12359963269051</v>
      </c>
      <c r="E28">
        <v>15469184</v>
      </c>
    </row>
    <row r="29" spans="1:5" x14ac:dyDescent="0.25">
      <c r="A29">
        <v>26</v>
      </c>
      <c r="B29">
        <v>2510</v>
      </c>
      <c r="C29" s="6">
        <f t="shared" si="3"/>
        <v>160.80668503213957</v>
      </c>
      <c r="D29">
        <f t="shared" si="2"/>
        <v>358.73668503213958</v>
      </c>
      <c r="E29">
        <v>15626570</v>
      </c>
    </row>
    <row r="30" spans="1:5" x14ac:dyDescent="0.25">
      <c r="A30">
        <v>27</v>
      </c>
      <c r="B30">
        <v>2610</v>
      </c>
      <c r="C30" s="6">
        <f t="shared" si="3"/>
        <v>164.2245224977043</v>
      </c>
      <c r="D30">
        <f t="shared" si="2"/>
        <v>362.15452249770431</v>
      </c>
      <c r="E30">
        <v>15775451</v>
      </c>
    </row>
    <row r="31" spans="1:5" x14ac:dyDescent="0.25">
      <c r="A31">
        <v>28</v>
      </c>
      <c r="B31">
        <v>2710</v>
      </c>
      <c r="C31" s="6">
        <f t="shared" si="3"/>
        <v>167.51628099173553</v>
      </c>
      <c r="D31">
        <f t="shared" si="2"/>
        <v>365.44628099173553</v>
      </c>
      <c r="E31">
        <v>15918840</v>
      </c>
    </row>
    <row r="32" spans="1:5" x14ac:dyDescent="0.25">
      <c r="A32">
        <v>29</v>
      </c>
      <c r="B32">
        <v>2810</v>
      </c>
      <c r="C32" s="6">
        <f t="shared" si="3"/>
        <v>171.08815886134067</v>
      </c>
      <c r="D32">
        <f t="shared" si="2"/>
        <v>369.01815886134068</v>
      </c>
      <c r="E32">
        <v>16074431</v>
      </c>
    </row>
    <row r="33" spans="1:5" x14ac:dyDescent="0.25">
      <c r="A33">
        <v>30</v>
      </c>
      <c r="B33">
        <v>2910</v>
      </c>
      <c r="C33" s="6">
        <f t="shared" si="3"/>
        <v>176.99130394857667</v>
      </c>
      <c r="D33">
        <f t="shared" si="2"/>
        <v>374.92130394857668</v>
      </c>
      <c r="E33">
        <v>16331572</v>
      </c>
    </row>
    <row r="34" spans="1:5" x14ac:dyDescent="0.25">
      <c r="A34">
        <v>31</v>
      </c>
      <c r="B34">
        <v>3010</v>
      </c>
      <c r="C34" s="6">
        <f t="shared" si="3"/>
        <v>181.64300275482094</v>
      </c>
      <c r="D34">
        <f t="shared" si="2"/>
        <v>379.57300275482095</v>
      </c>
      <c r="E34">
        <v>16534200</v>
      </c>
    </row>
    <row r="35" spans="1:5" x14ac:dyDescent="0.25">
      <c r="A35">
        <v>32</v>
      </c>
      <c r="B35">
        <v>3110</v>
      </c>
      <c r="C35" s="6">
        <f t="shared" si="3"/>
        <v>186.03460055096417</v>
      </c>
      <c r="D35">
        <f t="shared" si="2"/>
        <v>383.96460055096418</v>
      </c>
      <c r="E35">
        <v>16725498</v>
      </c>
    </row>
    <row r="36" spans="1:5" x14ac:dyDescent="0.25">
      <c r="A36">
        <v>33</v>
      </c>
      <c r="B36">
        <v>3210</v>
      </c>
      <c r="C36" s="6">
        <f t="shared" si="3"/>
        <v>191.18556473829199</v>
      </c>
      <c r="D36">
        <f t="shared" si="2"/>
        <v>389.11556473829199</v>
      </c>
      <c r="E36">
        <v>16949874</v>
      </c>
    </row>
    <row r="37" spans="1:5" x14ac:dyDescent="0.25">
      <c r="A37">
        <v>34</v>
      </c>
      <c r="B37">
        <v>3310</v>
      </c>
      <c r="C37" s="6">
        <f t="shared" si="3"/>
        <v>195.06269972451793</v>
      </c>
      <c r="D37">
        <f t="shared" si="2"/>
        <v>392.99269972451793</v>
      </c>
      <c r="E37">
        <v>17118762</v>
      </c>
    </row>
    <row r="38" spans="1:5" x14ac:dyDescent="0.25">
      <c r="A38">
        <v>35</v>
      </c>
      <c r="B38">
        <v>3410</v>
      </c>
      <c r="C38" s="6">
        <f t="shared" si="3"/>
        <v>199.46703856749309</v>
      </c>
      <c r="D38">
        <f t="shared" si="2"/>
        <v>397.3970385674931</v>
      </c>
      <c r="E38">
        <v>17310615</v>
      </c>
    </row>
    <row r="39" spans="1:5" x14ac:dyDescent="0.25">
      <c r="A39">
        <v>36</v>
      </c>
      <c r="B39">
        <v>3510</v>
      </c>
      <c r="C39" s="6">
        <f t="shared" si="3"/>
        <v>200.52819559228652</v>
      </c>
      <c r="D39">
        <f t="shared" si="2"/>
        <v>398.45819559228653</v>
      </c>
      <c r="E39">
        <v>17356839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workbookViewId="0">
      <selection activeCell="C30" sqref="C30"/>
    </sheetView>
  </sheetViews>
  <sheetFormatPr defaultRowHeight="15" x14ac:dyDescent="0.25"/>
  <cols>
    <col min="3" max="3" width="14.5703125" customWidth="1"/>
  </cols>
  <sheetData>
    <row r="1" spans="1:5" x14ac:dyDescent="0.25">
      <c r="B1" t="s">
        <v>0</v>
      </c>
      <c r="C1" t="s">
        <v>1</v>
      </c>
      <c r="D1" t="s">
        <v>5</v>
      </c>
    </row>
    <row r="2" spans="1:5" x14ac:dyDescent="0.25">
      <c r="B2" t="s">
        <v>2</v>
      </c>
      <c r="C2" t="s">
        <v>4</v>
      </c>
      <c r="D2" t="s">
        <v>4</v>
      </c>
      <c r="E2" t="s">
        <v>3</v>
      </c>
    </row>
    <row r="3" spans="1:5" x14ac:dyDescent="0.25">
      <c r="A3">
        <v>1</v>
      </c>
      <c r="B3">
        <v>40</v>
      </c>
      <c r="C3" s="6">
        <f>+D3-$D$3</f>
        <v>0</v>
      </c>
      <c r="D3">
        <f t="shared" ref="D3:D8" si="0">+E3/43560</f>
        <v>49.859274563820016</v>
      </c>
      <c r="E3">
        <v>2171870</v>
      </c>
    </row>
    <row r="4" spans="1:5" x14ac:dyDescent="0.25">
      <c r="A4">
        <v>2</v>
      </c>
      <c r="B4">
        <v>400</v>
      </c>
      <c r="C4" s="6">
        <f t="shared" ref="C4:C34" si="1">+D4-$D$3</f>
        <v>7.8147153351698861</v>
      </c>
      <c r="D4">
        <f t="shared" si="0"/>
        <v>57.673989898989902</v>
      </c>
      <c r="E4">
        <v>2512279</v>
      </c>
    </row>
    <row r="5" spans="1:5" x14ac:dyDescent="0.25">
      <c r="A5">
        <v>3</v>
      </c>
      <c r="B5">
        <v>760</v>
      </c>
      <c r="C5" s="6">
        <f t="shared" si="1"/>
        <v>13.463705234159782</v>
      </c>
      <c r="D5">
        <f t="shared" si="0"/>
        <v>63.322979797979798</v>
      </c>
      <c r="E5">
        <v>2758349</v>
      </c>
    </row>
    <row r="6" spans="1:5" x14ac:dyDescent="0.25">
      <c r="A6">
        <v>4</v>
      </c>
      <c r="B6">
        <v>1120</v>
      </c>
      <c r="C6" s="6">
        <f t="shared" si="1"/>
        <v>21.574081726354457</v>
      </c>
      <c r="D6">
        <f t="shared" si="0"/>
        <v>71.433356290174473</v>
      </c>
      <c r="E6">
        <v>3111637</v>
      </c>
    </row>
    <row r="7" spans="1:5" x14ac:dyDescent="0.25">
      <c r="A7">
        <v>5</v>
      </c>
      <c r="B7">
        <v>1480</v>
      </c>
      <c r="C7" s="6">
        <f t="shared" si="1"/>
        <v>28.45176767676768</v>
      </c>
      <c r="D7">
        <f t="shared" si="0"/>
        <v>78.311042240587696</v>
      </c>
      <c r="E7">
        <v>3411229</v>
      </c>
    </row>
    <row r="8" spans="1:5" x14ac:dyDescent="0.25">
      <c r="A8">
        <v>6</v>
      </c>
      <c r="B8">
        <v>1840</v>
      </c>
      <c r="C8" s="6">
        <f t="shared" si="1"/>
        <v>35.037006427915522</v>
      </c>
      <c r="D8">
        <f t="shared" si="0"/>
        <v>84.896280991735537</v>
      </c>
      <c r="E8">
        <v>3698082</v>
      </c>
    </row>
    <row r="9" spans="1:5" x14ac:dyDescent="0.25">
      <c r="B9">
        <v>1870</v>
      </c>
      <c r="C9" s="6">
        <f t="shared" si="1"/>
        <v>35.675120523415977</v>
      </c>
      <c r="D9" s="6">
        <f>+D8+(B9-B8)*(D10-D8)/(B10-B8)</f>
        <v>85.534395087235993</v>
      </c>
    </row>
    <row r="10" spans="1:5" x14ac:dyDescent="0.25">
      <c r="A10">
        <v>7</v>
      </c>
      <c r="B10">
        <v>2200</v>
      </c>
      <c r="C10" s="6">
        <f t="shared" si="1"/>
        <v>42.694375573921029</v>
      </c>
      <c r="D10">
        <f t="shared" ref="D10:D34" si="2">+E10/43560</f>
        <v>92.553650137741045</v>
      </c>
      <c r="E10">
        <v>4031637</v>
      </c>
    </row>
    <row r="11" spans="1:5" x14ac:dyDescent="0.25">
      <c r="A11">
        <v>8</v>
      </c>
      <c r="B11">
        <v>2560</v>
      </c>
      <c r="C11" s="6">
        <f t="shared" si="1"/>
        <v>53.050459136822774</v>
      </c>
      <c r="D11">
        <f t="shared" si="2"/>
        <v>102.90973370064279</v>
      </c>
      <c r="E11">
        <v>4482748</v>
      </c>
    </row>
    <row r="12" spans="1:5" x14ac:dyDescent="0.25">
      <c r="A12">
        <v>9</v>
      </c>
      <c r="B12">
        <v>2920</v>
      </c>
      <c r="C12" s="6">
        <f t="shared" si="1"/>
        <v>65.924540863177242</v>
      </c>
      <c r="D12">
        <f t="shared" si="2"/>
        <v>115.78381542699725</v>
      </c>
      <c r="E12">
        <v>5043543</v>
      </c>
    </row>
    <row r="13" spans="1:5" x14ac:dyDescent="0.25">
      <c r="A13">
        <v>10</v>
      </c>
      <c r="B13">
        <v>3280</v>
      </c>
      <c r="C13" s="6">
        <f t="shared" si="1"/>
        <v>81.212741046831979</v>
      </c>
      <c r="D13">
        <f t="shared" si="2"/>
        <v>131.07201561065199</v>
      </c>
      <c r="E13">
        <v>5709497</v>
      </c>
    </row>
    <row r="14" spans="1:5" x14ac:dyDescent="0.25">
      <c r="A14">
        <v>11</v>
      </c>
      <c r="B14">
        <v>3640</v>
      </c>
      <c r="C14" s="6">
        <f t="shared" si="1"/>
        <v>94.118824609733707</v>
      </c>
      <c r="D14">
        <f t="shared" si="2"/>
        <v>143.97809917355372</v>
      </c>
      <c r="E14">
        <v>6271686</v>
      </c>
    </row>
    <row r="15" spans="1:5" x14ac:dyDescent="0.25">
      <c r="A15">
        <v>12</v>
      </c>
      <c r="B15">
        <v>4000</v>
      </c>
      <c r="C15" s="6">
        <f t="shared" si="1"/>
        <v>105.71342975206613</v>
      </c>
      <c r="D15">
        <f t="shared" si="2"/>
        <v>155.57270431588614</v>
      </c>
      <c r="E15">
        <v>6776747</v>
      </c>
    </row>
    <row r="16" spans="1:5" x14ac:dyDescent="0.25">
      <c r="A16">
        <v>13</v>
      </c>
      <c r="B16">
        <v>4360</v>
      </c>
      <c r="C16" s="6">
        <f t="shared" si="1"/>
        <v>115.18562901744721</v>
      </c>
      <c r="D16">
        <f t="shared" si="2"/>
        <v>165.04490358126722</v>
      </c>
      <c r="E16">
        <v>7189356</v>
      </c>
    </row>
    <row r="17" spans="1:5" x14ac:dyDescent="0.25">
      <c r="A17">
        <v>14</v>
      </c>
      <c r="B17">
        <v>4720</v>
      </c>
      <c r="C17" s="6">
        <f t="shared" si="1"/>
        <v>124.46978879706154</v>
      </c>
      <c r="D17">
        <f t="shared" si="2"/>
        <v>174.32906336088155</v>
      </c>
      <c r="E17">
        <v>7593774</v>
      </c>
    </row>
    <row r="18" spans="1:5" x14ac:dyDescent="0.25">
      <c r="A18">
        <v>15</v>
      </c>
      <c r="B18">
        <v>5080</v>
      </c>
      <c r="C18" s="6">
        <f t="shared" si="1"/>
        <v>141.70831037649219</v>
      </c>
      <c r="D18">
        <f t="shared" si="2"/>
        <v>191.5675849403122</v>
      </c>
      <c r="E18">
        <v>8344684</v>
      </c>
    </row>
    <row r="19" spans="1:5" x14ac:dyDescent="0.25">
      <c r="A19">
        <v>16</v>
      </c>
      <c r="B19">
        <v>5440</v>
      </c>
      <c r="C19" s="6">
        <f t="shared" si="1"/>
        <v>151.43604224058771</v>
      </c>
      <c r="D19">
        <f t="shared" si="2"/>
        <v>201.29531680440772</v>
      </c>
      <c r="E19">
        <v>8768424</v>
      </c>
    </row>
    <row r="20" spans="1:5" x14ac:dyDescent="0.25">
      <c r="A20">
        <v>17</v>
      </c>
      <c r="B20">
        <v>5800</v>
      </c>
      <c r="C20" s="6">
        <f t="shared" si="1"/>
        <v>159.27029384756659</v>
      </c>
      <c r="D20">
        <f t="shared" si="2"/>
        <v>209.1295684113866</v>
      </c>
      <c r="E20">
        <v>9109684</v>
      </c>
    </row>
    <row r="21" spans="1:5" x14ac:dyDescent="0.25">
      <c r="A21">
        <v>18</v>
      </c>
      <c r="B21">
        <v>6160</v>
      </c>
      <c r="C21" s="6">
        <f t="shared" si="1"/>
        <v>167.11600091827364</v>
      </c>
      <c r="D21">
        <f t="shared" si="2"/>
        <v>216.97527548209365</v>
      </c>
      <c r="E21">
        <v>9451443</v>
      </c>
    </row>
    <row r="22" spans="1:5" x14ac:dyDescent="0.25">
      <c r="A22">
        <v>19</v>
      </c>
      <c r="B22">
        <v>6520</v>
      </c>
      <c r="C22" s="6">
        <f t="shared" si="1"/>
        <v>175.96955922865016</v>
      </c>
      <c r="D22">
        <f t="shared" si="2"/>
        <v>225.82883379247016</v>
      </c>
      <c r="E22">
        <v>9837104</v>
      </c>
    </row>
    <row r="23" spans="1:5" x14ac:dyDescent="0.25">
      <c r="A23">
        <v>20</v>
      </c>
      <c r="B23">
        <v>6880</v>
      </c>
      <c r="C23" s="6">
        <f t="shared" si="1"/>
        <v>185.78666207529844</v>
      </c>
      <c r="D23">
        <f t="shared" si="2"/>
        <v>235.64593663911845</v>
      </c>
      <c r="E23">
        <v>10264737</v>
      </c>
    </row>
    <row r="24" spans="1:5" x14ac:dyDescent="0.25">
      <c r="A24">
        <v>21</v>
      </c>
      <c r="B24">
        <v>7240</v>
      </c>
      <c r="C24" s="6">
        <f t="shared" si="1"/>
        <v>192.71297061524336</v>
      </c>
      <c r="D24">
        <f t="shared" si="2"/>
        <v>242.57224517906337</v>
      </c>
      <c r="E24">
        <v>10566447</v>
      </c>
    </row>
    <row r="25" spans="1:5" x14ac:dyDescent="0.25">
      <c r="A25">
        <v>22</v>
      </c>
      <c r="B25">
        <v>7600</v>
      </c>
      <c r="C25" s="6">
        <f t="shared" si="1"/>
        <v>199.8878787878788</v>
      </c>
      <c r="D25">
        <f t="shared" si="2"/>
        <v>249.74715335169881</v>
      </c>
      <c r="E25">
        <v>10878986</v>
      </c>
    </row>
    <row r="26" spans="1:5" x14ac:dyDescent="0.25">
      <c r="A26">
        <v>23</v>
      </c>
      <c r="B26">
        <v>7960</v>
      </c>
      <c r="C26" s="6">
        <f t="shared" si="1"/>
        <v>207.15121671258038</v>
      </c>
      <c r="D26">
        <f t="shared" si="2"/>
        <v>257.01049127640039</v>
      </c>
      <c r="E26">
        <v>11195377</v>
      </c>
    </row>
    <row r="27" spans="1:5" x14ac:dyDescent="0.25">
      <c r="A27">
        <v>24</v>
      </c>
      <c r="B27">
        <v>8320</v>
      </c>
      <c r="C27" s="6">
        <f t="shared" si="1"/>
        <v>214.50218089990818</v>
      </c>
      <c r="D27">
        <f t="shared" si="2"/>
        <v>264.36145546372819</v>
      </c>
      <c r="E27">
        <v>11515585</v>
      </c>
    </row>
    <row r="28" spans="1:5" x14ac:dyDescent="0.25">
      <c r="A28">
        <v>25</v>
      </c>
      <c r="B28">
        <v>8680</v>
      </c>
      <c r="C28" s="6">
        <f t="shared" si="1"/>
        <v>220.50546372819099</v>
      </c>
      <c r="D28">
        <f t="shared" si="2"/>
        <v>270.364738292011</v>
      </c>
      <c r="E28">
        <v>11777088</v>
      </c>
    </row>
    <row r="29" spans="1:5" x14ac:dyDescent="0.25">
      <c r="A29">
        <v>26</v>
      </c>
      <c r="B29">
        <v>9040</v>
      </c>
      <c r="C29" s="6">
        <f t="shared" si="1"/>
        <v>225.44455922865012</v>
      </c>
      <c r="D29">
        <f t="shared" si="2"/>
        <v>275.30383379247013</v>
      </c>
      <c r="E29">
        <v>11992235</v>
      </c>
    </row>
    <row r="30" spans="1:5" x14ac:dyDescent="0.25">
      <c r="A30">
        <v>27</v>
      </c>
      <c r="B30">
        <v>9400</v>
      </c>
      <c r="C30" s="6">
        <f t="shared" si="1"/>
        <v>230.42174012855833</v>
      </c>
      <c r="D30">
        <f t="shared" si="2"/>
        <v>280.28101469237833</v>
      </c>
      <c r="E30">
        <v>12209041</v>
      </c>
    </row>
    <row r="31" spans="1:5" x14ac:dyDescent="0.25">
      <c r="A31">
        <v>28</v>
      </c>
      <c r="B31">
        <v>9760</v>
      </c>
      <c r="C31" s="6">
        <f t="shared" si="1"/>
        <v>234.63482552800735</v>
      </c>
      <c r="D31">
        <f t="shared" si="2"/>
        <v>284.49410009182736</v>
      </c>
      <c r="E31">
        <v>12392563</v>
      </c>
    </row>
    <row r="32" spans="1:5" x14ac:dyDescent="0.25">
      <c r="A32">
        <v>29</v>
      </c>
      <c r="B32">
        <v>10120</v>
      </c>
      <c r="C32" s="6">
        <f t="shared" si="1"/>
        <v>239.27346189164371</v>
      </c>
      <c r="D32">
        <f t="shared" si="2"/>
        <v>289.13273645546371</v>
      </c>
      <c r="E32">
        <v>12594622</v>
      </c>
    </row>
    <row r="33" spans="1:5" x14ac:dyDescent="0.25">
      <c r="A33">
        <v>30</v>
      </c>
      <c r="B33">
        <v>10480</v>
      </c>
      <c r="C33" s="6">
        <f t="shared" si="1"/>
        <v>244.41618457300274</v>
      </c>
      <c r="D33">
        <f t="shared" si="2"/>
        <v>294.27545913682275</v>
      </c>
      <c r="E33">
        <v>12818639</v>
      </c>
    </row>
    <row r="34" spans="1:5" x14ac:dyDescent="0.25">
      <c r="A34">
        <v>31</v>
      </c>
      <c r="B34">
        <v>10840</v>
      </c>
      <c r="C34" s="6">
        <f t="shared" si="1"/>
        <v>248.75844811753905</v>
      </c>
      <c r="D34">
        <f t="shared" si="2"/>
        <v>298.61772268135906</v>
      </c>
      <c r="E34">
        <v>13007788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topLeftCell="A3" workbookViewId="0">
      <selection activeCell="B1" sqref="B1:E2"/>
    </sheetView>
  </sheetViews>
  <sheetFormatPr defaultRowHeight="15" x14ac:dyDescent="0.25"/>
  <cols>
    <col min="3" max="3" width="14.28515625" customWidth="1"/>
    <col min="5" max="5" width="10" bestFit="1" customWidth="1"/>
  </cols>
  <sheetData>
    <row r="1" spans="1:5" x14ac:dyDescent="0.25">
      <c r="B1" t="s">
        <v>0</v>
      </c>
      <c r="C1" t="s">
        <v>1</v>
      </c>
      <c r="D1" t="s">
        <v>5</v>
      </c>
    </row>
    <row r="2" spans="1:5" x14ac:dyDescent="0.25">
      <c r="B2" t="s">
        <v>2</v>
      </c>
      <c r="C2" t="s">
        <v>4</v>
      </c>
      <c r="D2" t="s">
        <v>4</v>
      </c>
      <c r="E2" t="s">
        <v>3</v>
      </c>
    </row>
    <row r="3" spans="1:5" x14ac:dyDescent="0.25">
      <c r="A3">
        <v>1</v>
      </c>
      <c r="B3">
        <v>20</v>
      </c>
      <c r="E3" s="7"/>
    </row>
    <row r="4" spans="1:5" x14ac:dyDescent="0.25">
      <c r="A4">
        <v>2</v>
      </c>
      <c r="B4">
        <v>770</v>
      </c>
      <c r="D4">
        <f t="shared" ref="D4:D34" si="0">+E4/43560</f>
        <v>878.92199265381089</v>
      </c>
      <c r="E4">
        <v>38285842</v>
      </c>
    </row>
    <row r="5" spans="1:5" x14ac:dyDescent="0.25">
      <c r="A5">
        <v>3</v>
      </c>
      <c r="B5">
        <v>1520</v>
      </c>
      <c r="D5">
        <f t="shared" si="0"/>
        <v>1103.5532828282828</v>
      </c>
      <c r="E5">
        <v>48070781</v>
      </c>
    </row>
    <row r="6" spans="1:5" x14ac:dyDescent="0.25">
      <c r="B6">
        <v>2214</v>
      </c>
      <c r="C6">
        <f t="shared" ref="C6:C34" si="1">+D6-1114.12</f>
        <v>314.30075824915843</v>
      </c>
      <c r="D6" s="6">
        <f>+D5+(B6-B5)*(D7-D5)/(B7-B5)</f>
        <v>1428.4207582491583</v>
      </c>
    </row>
    <row r="7" spans="1:5" x14ac:dyDescent="0.25">
      <c r="A7">
        <v>4</v>
      </c>
      <c r="B7">
        <v>2270</v>
      </c>
      <c r="C7">
        <f t="shared" si="1"/>
        <v>340.5148484848487</v>
      </c>
      <c r="D7">
        <f t="shared" si="0"/>
        <v>1454.6348484848486</v>
      </c>
      <c r="E7" s="4">
        <v>63363894</v>
      </c>
    </row>
    <row r="8" spans="1:5" x14ac:dyDescent="0.25">
      <c r="A8">
        <v>5</v>
      </c>
      <c r="B8">
        <v>3020</v>
      </c>
      <c r="C8">
        <f t="shared" si="1"/>
        <v>1056.5189577594124</v>
      </c>
      <c r="D8">
        <f t="shared" si="0"/>
        <v>2170.6389577594123</v>
      </c>
      <c r="E8">
        <v>94553033</v>
      </c>
    </row>
    <row r="9" spans="1:5" x14ac:dyDescent="0.25">
      <c r="A9">
        <v>6</v>
      </c>
      <c r="B9">
        <v>3770</v>
      </c>
      <c r="C9">
        <f t="shared" si="1"/>
        <v>1296.9800688705236</v>
      </c>
      <c r="D9">
        <f t="shared" si="0"/>
        <v>2411.1000688705235</v>
      </c>
      <c r="E9">
        <v>105027519</v>
      </c>
    </row>
    <row r="10" spans="1:5" x14ac:dyDescent="0.25">
      <c r="A10">
        <v>7</v>
      </c>
      <c r="B10">
        <v>4520</v>
      </c>
      <c r="C10">
        <f t="shared" si="1"/>
        <v>1601.0221258034894</v>
      </c>
      <c r="D10">
        <f t="shared" si="0"/>
        <v>2715.1421258034893</v>
      </c>
      <c r="E10">
        <v>118271591</v>
      </c>
    </row>
    <row r="11" spans="1:5" x14ac:dyDescent="0.25">
      <c r="A11">
        <v>8</v>
      </c>
      <c r="B11">
        <v>5270</v>
      </c>
      <c r="C11">
        <f t="shared" si="1"/>
        <v>1833.7511662075299</v>
      </c>
      <c r="D11">
        <f t="shared" si="0"/>
        <v>2947.8711662075298</v>
      </c>
      <c r="E11">
        <v>128409268</v>
      </c>
    </row>
    <row r="12" spans="1:5" x14ac:dyDescent="0.25">
      <c r="A12">
        <v>9</v>
      </c>
      <c r="B12">
        <v>6020</v>
      </c>
      <c r="C12">
        <f t="shared" si="1"/>
        <v>2109.1155371900827</v>
      </c>
      <c r="D12">
        <f t="shared" si="0"/>
        <v>3223.2355371900826</v>
      </c>
      <c r="E12">
        <v>140404140</v>
      </c>
    </row>
    <row r="13" spans="1:5" x14ac:dyDescent="0.25">
      <c r="A13">
        <v>10</v>
      </c>
      <c r="B13">
        <v>6770</v>
      </c>
      <c r="C13">
        <f t="shared" si="1"/>
        <v>2401.620863177227</v>
      </c>
      <c r="D13">
        <f t="shared" si="0"/>
        <v>3515.7408631772269</v>
      </c>
      <c r="E13">
        <v>153145672</v>
      </c>
    </row>
    <row r="14" spans="1:5" x14ac:dyDescent="0.25">
      <c r="A14">
        <v>11</v>
      </c>
      <c r="B14">
        <v>7520</v>
      </c>
      <c r="C14">
        <f t="shared" si="1"/>
        <v>2828.5464370982554</v>
      </c>
      <c r="D14">
        <f t="shared" si="0"/>
        <v>3942.6664370982553</v>
      </c>
      <c r="E14">
        <v>171742550</v>
      </c>
    </row>
    <row r="15" spans="1:5" x14ac:dyDescent="0.25">
      <c r="A15">
        <v>12</v>
      </c>
      <c r="B15">
        <v>8270</v>
      </c>
      <c r="C15">
        <f t="shared" si="1"/>
        <v>3381.6045867768598</v>
      </c>
      <c r="D15">
        <f t="shared" si="0"/>
        <v>4495.7245867768597</v>
      </c>
      <c r="E15">
        <v>195833763</v>
      </c>
    </row>
    <row r="16" spans="1:5" x14ac:dyDescent="0.25">
      <c r="A16">
        <v>13</v>
      </c>
      <c r="B16">
        <v>9020</v>
      </c>
      <c r="C16">
        <f t="shared" si="1"/>
        <v>3927.3655831037649</v>
      </c>
      <c r="D16">
        <f t="shared" si="0"/>
        <v>5041.4855831037648</v>
      </c>
      <c r="E16">
        <v>219607112</v>
      </c>
    </row>
    <row r="17" spans="1:5" x14ac:dyDescent="0.25">
      <c r="A17">
        <v>14</v>
      </c>
      <c r="B17">
        <v>9770</v>
      </c>
      <c r="C17">
        <f t="shared" si="1"/>
        <v>4557.1775206611574</v>
      </c>
      <c r="D17">
        <f t="shared" si="0"/>
        <v>5671.2975206611573</v>
      </c>
      <c r="E17">
        <v>247041720</v>
      </c>
    </row>
    <row r="18" spans="1:5" x14ac:dyDescent="0.25">
      <c r="A18">
        <v>15</v>
      </c>
      <c r="B18">
        <v>10520</v>
      </c>
      <c r="C18">
        <f t="shared" si="1"/>
        <v>5077.9326629935722</v>
      </c>
      <c r="D18">
        <f t="shared" si="0"/>
        <v>6192.0526629935721</v>
      </c>
      <c r="E18">
        <v>269725814</v>
      </c>
    </row>
    <row r="19" spans="1:5" x14ac:dyDescent="0.25">
      <c r="A19">
        <v>16</v>
      </c>
      <c r="B19">
        <v>11270</v>
      </c>
      <c r="C19">
        <f t="shared" si="1"/>
        <v>5824.2813314967862</v>
      </c>
      <c r="D19">
        <f t="shared" si="0"/>
        <v>6938.401331496786</v>
      </c>
      <c r="E19">
        <v>302236762</v>
      </c>
    </row>
    <row r="20" spans="1:5" x14ac:dyDescent="0.25">
      <c r="A20">
        <v>17</v>
      </c>
      <c r="B20">
        <v>12020</v>
      </c>
      <c r="C20">
        <f t="shared" si="1"/>
        <v>6743.972148760331</v>
      </c>
      <c r="D20">
        <f t="shared" si="0"/>
        <v>7858.0921487603309</v>
      </c>
      <c r="E20">
        <v>342298494</v>
      </c>
    </row>
    <row r="21" spans="1:5" x14ac:dyDescent="0.25">
      <c r="A21">
        <v>18</v>
      </c>
      <c r="B21">
        <v>12770</v>
      </c>
      <c r="C21">
        <f t="shared" si="1"/>
        <v>7280.5027961432506</v>
      </c>
      <c r="D21">
        <f t="shared" si="0"/>
        <v>8394.6227961432505</v>
      </c>
      <c r="E21">
        <v>365669769</v>
      </c>
    </row>
    <row r="22" spans="1:5" x14ac:dyDescent="0.25">
      <c r="A22">
        <v>19</v>
      </c>
      <c r="B22">
        <v>13520</v>
      </c>
      <c r="C22">
        <f t="shared" si="1"/>
        <v>7860.3460468319563</v>
      </c>
      <c r="D22">
        <f t="shared" si="0"/>
        <v>8974.4660468319562</v>
      </c>
      <c r="E22">
        <v>390927741</v>
      </c>
    </row>
    <row r="23" spans="1:5" x14ac:dyDescent="0.25">
      <c r="A23">
        <v>20</v>
      </c>
      <c r="B23">
        <v>14270</v>
      </c>
      <c r="C23">
        <f t="shared" si="1"/>
        <v>8453.996919191919</v>
      </c>
      <c r="D23">
        <f t="shared" si="0"/>
        <v>9568.1169191919198</v>
      </c>
      <c r="E23">
        <v>416787173</v>
      </c>
    </row>
    <row r="24" spans="1:5" x14ac:dyDescent="0.25">
      <c r="A24">
        <v>21</v>
      </c>
      <c r="B24">
        <v>15020</v>
      </c>
      <c r="C24">
        <f t="shared" si="1"/>
        <v>8923.7672359963253</v>
      </c>
      <c r="D24">
        <f t="shared" si="0"/>
        <v>10037.887235996326</v>
      </c>
      <c r="E24">
        <v>437250368</v>
      </c>
    </row>
    <row r="25" spans="1:5" x14ac:dyDescent="0.25">
      <c r="A25">
        <v>22</v>
      </c>
      <c r="B25">
        <v>15770</v>
      </c>
      <c r="C25">
        <f t="shared" si="1"/>
        <v>9506.0180165289275</v>
      </c>
      <c r="D25">
        <f t="shared" si="0"/>
        <v>10620.138016528927</v>
      </c>
      <c r="E25">
        <v>462613212</v>
      </c>
    </row>
    <row r="26" spans="1:5" x14ac:dyDescent="0.25">
      <c r="A26">
        <v>23</v>
      </c>
      <c r="B26">
        <v>16520</v>
      </c>
      <c r="C26">
        <f t="shared" si="1"/>
        <v>10016.76422865014</v>
      </c>
      <c r="D26">
        <f t="shared" si="0"/>
        <v>11130.884228650139</v>
      </c>
      <c r="E26">
        <v>484861317</v>
      </c>
    </row>
    <row r="27" spans="1:5" x14ac:dyDescent="0.25">
      <c r="A27">
        <v>24</v>
      </c>
      <c r="B27">
        <v>17270</v>
      </c>
      <c r="C27">
        <f t="shared" si="1"/>
        <v>10401.440192837465</v>
      </c>
      <c r="D27">
        <f t="shared" si="0"/>
        <v>11515.560192837465</v>
      </c>
      <c r="E27">
        <v>501617802</v>
      </c>
    </row>
    <row r="28" spans="1:5" x14ac:dyDescent="0.25">
      <c r="A28">
        <v>25</v>
      </c>
      <c r="B28">
        <v>18020</v>
      </c>
      <c r="C28">
        <f t="shared" si="1"/>
        <v>10764.07095500459</v>
      </c>
      <c r="D28">
        <f t="shared" si="0"/>
        <v>11878.190955004591</v>
      </c>
      <c r="E28">
        <v>517413998</v>
      </c>
    </row>
    <row r="29" spans="1:5" x14ac:dyDescent="0.25">
      <c r="A29">
        <v>26</v>
      </c>
      <c r="B29">
        <v>18770</v>
      </c>
      <c r="C29">
        <f t="shared" si="1"/>
        <v>11081.538861340679</v>
      </c>
      <c r="D29">
        <f t="shared" si="0"/>
        <v>12195.65886134068</v>
      </c>
      <c r="E29">
        <v>531242900</v>
      </c>
    </row>
    <row r="30" spans="1:5" x14ac:dyDescent="0.25">
      <c r="A30">
        <v>27</v>
      </c>
      <c r="B30">
        <v>19520</v>
      </c>
      <c r="C30">
        <f t="shared" si="1"/>
        <v>11413.817167125802</v>
      </c>
      <c r="D30">
        <f t="shared" si="0"/>
        <v>12527.937167125803</v>
      </c>
      <c r="E30">
        <v>545716943</v>
      </c>
    </row>
    <row r="31" spans="1:5" x14ac:dyDescent="0.25">
      <c r="A31">
        <v>28</v>
      </c>
      <c r="B31">
        <v>20270</v>
      </c>
      <c r="C31">
        <f t="shared" si="1"/>
        <v>11744.758076216713</v>
      </c>
      <c r="D31">
        <f t="shared" si="0"/>
        <v>12858.878076216713</v>
      </c>
      <c r="E31">
        <v>560132729</v>
      </c>
    </row>
    <row r="32" spans="1:5" x14ac:dyDescent="0.25">
      <c r="A32">
        <v>29</v>
      </c>
      <c r="B32">
        <v>21020</v>
      </c>
      <c r="C32">
        <f t="shared" si="1"/>
        <v>12124.598273645548</v>
      </c>
      <c r="D32">
        <f t="shared" si="0"/>
        <v>13238.718273645547</v>
      </c>
      <c r="E32">
        <v>576678568</v>
      </c>
    </row>
    <row r="33" spans="1:5" x14ac:dyDescent="0.25">
      <c r="A33">
        <v>30</v>
      </c>
      <c r="B33">
        <v>21770</v>
      </c>
      <c r="C33">
        <f t="shared" si="1"/>
        <v>12361.93663452709</v>
      </c>
      <c r="D33">
        <f t="shared" si="0"/>
        <v>13476.056634527089</v>
      </c>
      <c r="E33">
        <v>587017027</v>
      </c>
    </row>
    <row r="34" spans="1:5" x14ac:dyDescent="0.25">
      <c r="A34">
        <v>31</v>
      </c>
      <c r="B34">
        <v>22520</v>
      </c>
      <c r="C34">
        <f t="shared" si="1"/>
        <v>12648.509430670339</v>
      </c>
      <c r="D34">
        <f t="shared" si="0"/>
        <v>13762.62943067034</v>
      </c>
      <c r="E34">
        <v>599500138</v>
      </c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selection activeCell="D1" sqref="D1"/>
    </sheetView>
  </sheetViews>
  <sheetFormatPr defaultRowHeight="15" x14ac:dyDescent="0.25"/>
  <cols>
    <col min="2" max="2" width="14.42578125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4</v>
      </c>
    </row>
    <row r="3" spans="1:2" x14ac:dyDescent="0.25">
      <c r="A3">
        <v>0</v>
      </c>
      <c r="B3">
        <v>0</v>
      </c>
    </row>
    <row r="4" spans="1:2" x14ac:dyDescent="0.25">
      <c r="A4">
        <v>250</v>
      </c>
      <c r="B4">
        <v>0</v>
      </c>
    </row>
    <row r="5" spans="1:2" x14ac:dyDescent="0.25">
      <c r="A5">
        <v>500</v>
      </c>
      <c r="B5" s="2">
        <v>3.310212584046436</v>
      </c>
    </row>
    <row r="6" spans="1:2" x14ac:dyDescent="0.25">
      <c r="A6">
        <v>750</v>
      </c>
      <c r="B6" s="2">
        <v>7.5537390625347491</v>
      </c>
    </row>
    <row r="7" spans="1:2" x14ac:dyDescent="0.25">
      <c r="A7">
        <v>1000</v>
      </c>
      <c r="B7" s="2">
        <v>12.421451640403571</v>
      </c>
    </row>
    <row r="8" spans="1:2" x14ac:dyDescent="0.25">
      <c r="A8">
        <v>1250</v>
      </c>
      <c r="B8" s="2">
        <v>40.479679357132795</v>
      </c>
    </row>
    <row r="9" spans="1:2" x14ac:dyDescent="0.25">
      <c r="A9">
        <v>1500</v>
      </c>
      <c r="B9" s="2">
        <v>103.88423645928829</v>
      </c>
    </row>
    <row r="10" spans="1:2" x14ac:dyDescent="0.25">
      <c r="A10">
        <v>1750</v>
      </c>
      <c r="B10" s="2">
        <v>150.4204483959208</v>
      </c>
    </row>
    <row r="11" spans="1:2" x14ac:dyDescent="0.25">
      <c r="A11">
        <v>2000</v>
      </c>
      <c r="B11" s="2">
        <v>183.32933847640277</v>
      </c>
    </row>
    <row r="12" spans="1:2" x14ac:dyDescent="0.25">
      <c r="A12">
        <v>2001</v>
      </c>
      <c r="B12" s="2">
        <v>183.47753547803612</v>
      </c>
    </row>
    <row r="13" spans="1:2" x14ac:dyDescent="0.25">
      <c r="A13">
        <v>2500</v>
      </c>
      <c r="B13" s="2">
        <v>257.42783929308331</v>
      </c>
    </row>
    <row r="14" spans="1:2" x14ac:dyDescent="0.25">
      <c r="A14">
        <v>3000</v>
      </c>
      <c r="B14" s="2">
        <v>364.86865157516797</v>
      </c>
    </row>
    <row r="15" spans="1:2" x14ac:dyDescent="0.25">
      <c r="A15">
        <v>3500</v>
      </c>
      <c r="B15" s="2">
        <v>419.61540647463352</v>
      </c>
    </row>
    <row r="16" spans="1:2" x14ac:dyDescent="0.25">
      <c r="A16">
        <v>4000</v>
      </c>
      <c r="B16" s="2">
        <v>502.65340868374818</v>
      </c>
    </row>
    <row r="17" spans="1:2" x14ac:dyDescent="0.25">
      <c r="A17">
        <v>4500</v>
      </c>
      <c r="B17" s="2">
        <v>623.29800561915749</v>
      </c>
    </row>
    <row r="18" spans="1:2" x14ac:dyDescent="0.25">
      <c r="A18">
        <v>5000</v>
      </c>
      <c r="B18" s="2">
        <v>810.13771136705657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9"/>
  <sheetViews>
    <sheetView workbookViewId="0">
      <selection activeCell="D1" sqref="D1"/>
    </sheetView>
  </sheetViews>
  <sheetFormatPr defaultRowHeight="15" x14ac:dyDescent="0.25"/>
  <cols>
    <col min="2" max="2" width="14.140625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4</v>
      </c>
    </row>
    <row r="3" spans="1:2" x14ac:dyDescent="0.25">
      <c r="A3" s="3">
        <v>100</v>
      </c>
      <c r="B3">
        <v>0</v>
      </c>
    </row>
    <row r="4" spans="1:2" x14ac:dyDescent="0.25">
      <c r="A4" s="3">
        <v>250</v>
      </c>
      <c r="B4">
        <v>0</v>
      </c>
    </row>
    <row r="5" spans="1:2" x14ac:dyDescent="0.25">
      <c r="A5" s="3">
        <v>500</v>
      </c>
      <c r="B5">
        <v>0</v>
      </c>
    </row>
    <row r="6" spans="1:2" x14ac:dyDescent="0.25">
      <c r="A6" s="3">
        <v>750</v>
      </c>
      <c r="B6">
        <v>0</v>
      </c>
    </row>
    <row r="7" spans="1:2" x14ac:dyDescent="0.25">
      <c r="A7" s="3">
        <v>1000</v>
      </c>
      <c r="B7">
        <v>0</v>
      </c>
    </row>
    <row r="8" spans="1:2" x14ac:dyDescent="0.25">
      <c r="A8" s="3">
        <v>1250</v>
      </c>
      <c r="B8" s="2">
        <v>35.960743741095008</v>
      </c>
    </row>
    <row r="9" spans="1:2" x14ac:dyDescent="0.25">
      <c r="A9" s="3">
        <v>1500</v>
      </c>
      <c r="B9" s="2">
        <v>76.678718879137477</v>
      </c>
    </row>
    <row r="10" spans="1:2" x14ac:dyDescent="0.25">
      <c r="A10" s="3">
        <v>1750</v>
      </c>
      <c r="B10" s="2">
        <v>116.87499980318248</v>
      </c>
    </row>
    <row r="11" spans="1:2" x14ac:dyDescent="0.25">
      <c r="A11" s="3">
        <v>2000</v>
      </c>
      <c r="B11" s="2">
        <v>156.85950386808</v>
      </c>
    </row>
    <row r="12" spans="1:2" x14ac:dyDescent="0.25">
      <c r="A12" s="3">
        <v>2250</v>
      </c>
      <c r="B12" s="2">
        <v>196.84917322222503</v>
      </c>
    </row>
    <row r="13" spans="1:2" x14ac:dyDescent="0.25">
      <c r="A13" s="3">
        <v>2500</v>
      </c>
      <c r="B13" s="2">
        <v>247.43801611224001</v>
      </c>
    </row>
    <row r="14" spans="1:2" x14ac:dyDescent="0.25">
      <c r="A14" s="3">
        <v>2750</v>
      </c>
      <c r="B14" s="2">
        <v>296.77685900436001</v>
      </c>
    </row>
    <row r="15" spans="1:2" x14ac:dyDescent="0.25">
      <c r="A15" s="3">
        <v>3000</v>
      </c>
      <c r="B15" s="2">
        <v>339.7882225682925</v>
      </c>
    </row>
    <row r="16" spans="1:2" x14ac:dyDescent="0.25">
      <c r="A16" s="3">
        <v>3250</v>
      </c>
      <c r="B16" s="2">
        <v>389.46539190612378</v>
      </c>
    </row>
    <row r="17" spans="1:2" x14ac:dyDescent="0.25">
      <c r="A17" s="3">
        <v>3500</v>
      </c>
      <c r="B17" s="2">
        <v>439.14256124395502</v>
      </c>
    </row>
    <row r="18" spans="1:2" x14ac:dyDescent="0.25">
      <c r="A18" s="3">
        <v>3750</v>
      </c>
      <c r="B18" s="2">
        <v>488.25413140918499</v>
      </c>
    </row>
    <row r="19" spans="1:2" x14ac:dyDescent="0.25">
      <c r="A19" s="3">
        <v>4000</v>
      </c>
      <c r="B19" s="2">
        <v>537.36570157441497</v>
      </c>
    </row>
    <row r="20" spans="1:2" x14ac:dyDescent="0.25">
      <c r="A20" s="3">
        <v>4250</v>
      </c>
      <c r="B20" s="2">
        <v>585.90134198854878</v>
      </c>
    </row>
    <row r="21" spans="1:2" x14ac:dyDescent="0.25">
      <c r="A21" s="3">
        <v>4500</v>
      </c>
      <c r="B21" s="2">
        <v>634.43698240268247</v>
      </c>
    </row>
    <row r="22" spans="1:2" x14ac:dyDescent="0.25">
      <c r="A22" s="3">
        <v>4750</v>
      </c>
      <c r="B22" s="2">
        <v>679.89411042530617</v>
      </c>
    </row>
    <row r="23" spans="1:2" x14ac:dyDescent="0.25">
      <c r="A23" s="3">
        <v>5000</v>
      </c>
      <c r="B23" s="2">
        <v>725.35123844792997</v>
      </c>
    </row>
    <row r="24" spans="1:2" x14ac:dyDescent="0.25">
      <c r="A24" s="3">
        <v>5250</v>
      </c>
      <c r="B24" s="2">
        <v>779.1089862912861</v>
      </c>
    </row>
    <row r="25" spans="1:2" x14ac:dyDescent="0.25">
      <c r="A25" s="3">
        <v>5500</v>
      </c>
      <c r="B25" s="2">
        <v>832.86673413464234</v>
      </c>
    </row>
    <row r="26" spans="1:2" x14ac:dyDescent="0.25">
      <c r="A26" s="3">
        <v>5750</v>
      </c>
      <c r="B26" s="2">
        <v>883.86363487520975</v>
      </c>
    </row>
    <row r="27" spans="1:2" x14ac:dyDescent="0.25">
      <c r="A27" s="3">
        <v>6000</v>
      </c>
      <c r="B27" s="2">
        <v>934.86053561577717</v>
      </c>
    </row>
    <row r="28" spans="1:2" x14ac:dyDescent="0.25">
      <c r="A28" s="3">
        <v>6250</v>
      </c>
      <c r="B28" s="2">
        <v>987.84607271663219</v>
      </c>
    </row>
    <row r="29" spans="1:2" x14ac:dyDescent="0.25">
      <c r="A29" s="3">
        <v>6500</v>
      </c>
      <c r="B29" s="2">
        <v>1040.8316098174873</v>
      </c>
    </row>
    <row r="30" spans="1:2" x14ac:dyDescent="0.25">
      <c r="A30" s="3">
        <v>6750</v>
      </c>
      <c r="B30" s="2">
        <v>1085.2505147013637</v>
      </c>
    </row>
    <row r="31" spans="1:2" x14ac:dyDescent="0.25">
      <c r="A31" s="3">
        <v>7000</v>
      </c>
      <c r="B31" s="2">
        <v>1129.6694195852399</v>
      </c>
    </row>
    <row r="32" spans="1:2" x14ac:dyDescent="0.25">
      <c r="A32" s="3">
        <v>7250</v>
      </c>
      <c r="B32" s="2">
        <v>1176.9034071090036</v>
      </c>
    </row>
    <row r="33" spans="1:2" x14ac:dyDescent="0.25">
      <c r="A33" s="3">
        <v>7500</v>
      </c>
      <c r="B33" s="2">
        <v>1224.1373946327674</v>
      </c>
    </row>
    <row r="34" spans="1:2" x14ac:dyDescent="0.25">
      <c r="A34" s="3">
        <v>7750</v>
      </c>
      <c r="B34" s="2">
        <v>1274.0392540528649</v>
      </c>
    </row>
    <row r="35" spans="1:2" x14ac:dyDescent="0.25">
      <c r="A35" s="3">
        <v>8000</v>
      </c>
      <c r="B35" s="2">
        <v>1323.9411134729621</v>
      </c>
    </row>
    <row r="36" spans="1:2" x14ac:dyDescent="0.25">
      <c r="A36" s="3">
        <v>8250</v>
      </c>
      <c r="B36" s="2">
        <v>1493.7448321952775</v>
      </c>
    </row>
    <row r="37" spans="1:2" x14ac:dyDescent="0.25">
      <c r="A37" s="3">
        <v>8500</v>
      </c>
      <c r="B37" s="2">
        <v>1663.5485509175924</v>
      </c>
    </row>
    <row r="38" spans="1:2" x14ac:dyDescent="0.25">
      <c r="A38" s="3">
        <v>8750</v>
      </c>
      <c r="B38" s="2">
        <v>1735.1368772433188</v>
      </c>
    </row>
    <row r="39" spans="1:2" x14ac:dyDescent="0.25">
      <c r="A39" s="3">
        <v>9000</v>
      </c>
      <c r="B39" s="2">
        <v>1806.7252035690451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selection activeCell="R13" sqref="R13"/>
    </sheetView>
  </sheetViews>
  <sheetFormatPr defaultRowHeight="15" x14ac:dyDescent="0.25"/>
  <cols>
    <col min="3" max="3" width="14.140625" customWidth="1"/>
    <col min="5" max="5" width="10" bestFit="1" customWidth="1"/>
  </cols>
  <sheetData>
    <row r="1" spans="1:5" x14ac:dyDescent="0.25">
      <c r="B1" t="s">
        <v>0</v>
      </c>
      <c r="C1" t="s">
        <v>1</v>
      </c>
      <c r="D1" t="s">
        <v>5</v>
      </c>
    </row>
    <row r="2" spans="1:5" x14ac:dyDescent="0.25">
      <c r="B2" t="s">
        <v>2</v>
      </c>
      <c r="C2" t="s">
        <v>4</v>
      </c>
      <c r="D2" t="s">
        <v>4</v>
      </c>
      <c r="E2" t="s">
        <v>3</v>
      </c>
    </row>
    <row r="3" spans="1:5" x14ac:dyDescent="0.25">
      <c r="A3">
        <v>1</v>
      </c>
      <c r="B3">
        <v>250</v>
      </c>
      <c r="C3" s="6">
        <v>0</v>
      </c>
      <c r="D3">
        <f t="shared" ref="D3:D25" si="0">+E3/43560</f>
        <v>254.06526629935721</v>
      </c>
      <c r="E3" s="4">
        <v>11067083</v>
      </c>
    </row>
    <row r="4" spans="1:5" x14ac:dyDescent="0.25">
      <c r="A4">
        <v>2</v>
      </c>
      <c r="B4">
        <v>500</v>
      </c>
      <c r="C4" s="6">
        <f t="shared" ref="C4:C5" si="1">+D4-317.31</f>
        <v>5.5948438934802311</v>
      </c>
      <c r="D4">
        <f t="shared" si="0"/>
        <v>322.90484389348023</v>
      </c>
      <c r="E4">
        <v>14065735</v>
      </c>
    </row>
    <row r="5" spans="1:5" x14ac:dyDescent="0.25">
      <c r="A5">
        <v>3</v>
      </c>
      <c r="B5">
        <v>750</v>
      </c>
      <c r="C5" s="6">
        <f t="shared" si="1"/>
        <v>32.25515151515151</v>
      </c>
      <c r="D5">
        <f t="shared" si="0"/>
        <v>349.56515151515151</v>
      </c>
      <c r="E5">
        <v>15227058</v>
      </c>
    </row>
    <row r="6" spans="1:5" x14ac:dyDescent="0.25">
      <c r="B6">
        <v>876</v>
      </c>
      <c r="C6" s="6">
        <f>+D6-317.31</f>
        <v>43.202017630853959</v>
      </c>
      <c r="D6" s="6">
        <f>+D5+(B6-B5)*(D7-D5)/(B7-B5)</f>
        <v>360.51201763085396</v>
      </c>
    </row>
    <row r="7" spans="1:5" x14ac:dyDescent="0.25">
      <c r="A7">
        <v>4</v>
      </c>
      <c r="B7">
        <v>1000</v>
      </c>
      <c r="C7" s="6">
        <f t="shared" ref="C7:C25" si="2">+D7-317.31</f>
        <v>53.975123966942135</v>
      </c>
      <c r="D7">
        <f t="shared" si="0"/>
        <v>371.28512396694214</v>
      </c>
      <c r="E7">
        <v>16173180</v>
      </c>
    </row>
    <row r="8" spans="1:5" x14ac:dyDescent="0.25">
      <c r="A8">
        <v>5</v>
      </c>
      <c r="B8">
        <v>1250</v>
      </c>
      <c r="C8" s="6">
        <f t="shared" si="2"/>
        <v>75.261556473829216</v>
      </c>
      <c r="D8">
        <f t="shared" si="0"/>
        <v>392.57155647382922</v>
      </c>
      <c r="E8">
        <v>17100417</v>
      </c>
    </row>
    <row r="9" spans="1:5" x14ac:dyDescent="0.25">
      <c r="A9">
        <v>6</v>
      </c>
      <c r="B9">
        <v>1500</v>
      </c>
      <c r="C9" s="6">
        <f t="shared" si="2"/>
        <v>97.953452708907264</v>
      </c>
      <c r="D9">
        <f t="shared" si="0"/>
        <v>415.26345270890727</v>
      </c>
      <c r="E9">
        <v>18088876</v>
      </c>
    </row>
    <row r="10" spans="1:5" x14ac:dyDescent="0.25">
      <c r="A10">
        <v>7</v>
      </c>
      <c r="B10">
        <v>1750</v>
      </c>
      <c r="C10" s="6">
        <f t="shared" si="2"/>
        <v>123.50464646464644</v>
      </c>
      <c r="D10">
        <f t="shared" si="0"/>
        <v>440.81464646464644</v>
      </c>
      <c r="E10">
        <v>19201886</v>
      </c>
    </row>
    <row r="11" spans="1:5" x14ac:dyDescent="0.25">
      <c r="A11">
        <v>8</v>
      </c>
      <c r="B11">
        <v>2000</v>
      </c>
      <c r="C11" s="6">
        <f t="shared" si="2"/>
        <v>149.39771349862258</v>
      </c>
      <c r="D11">
        <f t="shared" si="0"/>
        <v>466.70771349862258</v>
      </c>
      <c r="E11">
        <v>20329788</v>
      </c>
    </row>
    <row r="12" spans="1:5" x14ac:dyDescent="0.25">
      <c r="A12">
        <v>9</v>
      </c>
      <c r="B12">
        <v>2500</v>
      </c>
      <c r="C12" s="6">
        <f t="shared" si="2"/>
        <v>211.74133149678602</v>
      </c>
      <c r="D12">
        <f t="shared" si="0"/>
        <v>529.05133149678602</v>
      </c>
      <c r="E12">
        <v>23045476</v>
      </c>
    </row>
    <row r="13" spans="1:5" x14ac:dyDescent="0.25">
      <c r="A13">
        <v>10</v>
      </c>
      <c r="B13">
        <v>3000</v>
      </c>
      <c r="C13" s="6">
        <f t="shared" si="2"/>
        <v>277.43035812672173</v>
      </c>
      <c r="D13">
        <f t="shared" si="0"/>
        <v>594.74035812672173</v>
      </c>
      <c r="E13">
        <v>25906890</v>
      </c>
    </row>
    <row r="14" spans="1:5" x14ac:dyDescent="0.25">
      <c r="A14">
        <v>11</v>
      </c>
      <c r="B14">
        <v>3500</v>
      </c>
      <c r="C14" s="6">
        <f t="shared" si="2"/>
        <v>345.31339302112025</v>
      </c>
      <c r="D14">
        <f t="shared" si="0"/>
        <v>662.62339302112025</v>
      </c>
      <c r="E14">
        <v>28863875</v>
      </c>
    </row>
    <row r="15" spans="1:5" x14ac:dyDescent="0.25">
      <c r="A15">
        <v>12</v>
      </c>
      <c r="B15">
        <v>4000</v>
      </c>
      <c r="C15" s="6">
        <f t="shared" si="2"/>
        <v>405.11782369146005</v>
      </c>
      <c r="D15">
        <f t="shared" si="0"/>
        <v>722.42782369146005</v>
      </c>
      <c r="E15">
        <v>31468956</v>
      </c>
    </row>
    <row r="16" spans="1:5" x14ac:dyDescent="0.25">
      <c r="A16">
        <v>13</v>
      </c>
      <c r="B16">
        <v>4500</v>
      </c>
      <c r="C16" s="6">
        <f t="shared" si="2"/>
        <v>485.74691000918273</v>
      </c>
      <c r="D16">
        <f t="shared" si="0"/>
        <v>803.05691000918273</v>
      </c>
      <c r="E16">
        <v>34981159</v>
      </c>
    </row>
    <row r="17" spans="1:5" x14ac:dyDescent="0.25">
      <c r="A17">
        <v>14</v>
      </c>
      <c r="B17">
        <v>5000</v>
      </c>
      <c r="C17" s="6">
        <f t="shared" si="2"/>
        <v>557.46463269054175</v>
      </c>
      <c r="D17">
        <f t="shared" si="0"/>
        <v>874.77463269054181</v>
      </c>
      <c r="E17">
        <v>38105183</v>
      </c>
    </row>
    <row r="18" spans="1:5" x14ac:dyDescent="0.25">
      <c r="A18">
        <v>15</v>
      </c>
      <c r="B18">
        <v>5500</v>
      </c>
      <c r="C18" s="6">
        <f t="shared" si="2"/>
        <v>664.38210284664819</v>
      </c>
      <c r="D18">
        <f t="shared" si="0"/>
        <v>981.69210284664825</v>
      </c>
      <c r="E18">
        <v>42762508</v>
      </c>
    </row>
    <row r="19" spans="1:5" x14ac:dyDescent="0.25">
      <c r="A19">
        <v>16</v>
      </c>
      <c r="B19">
        <v>6000</v>
      </c>
      <c r="C19" s="6">
        <f t="shared" si="2"/>
        <v>844.99314508723614</v>
      </c>
      <c r="D19">
        <f t="shared" si="0"/>
        <v>1162.3031450872361</v>
      </c>
      <c r="E19">
        <v>50629925</v>
      </c>
    </row>
    <row r="20" spans="1:5" x14ac:dyDescent="0.25">
      <c r="A20">
        <v>17</v>
      </c>
      <c r="B20">
        <v>6500</v>
      </c>
      <c r="C20" s="6">
        <f t="shared" si="2"/>
        <v>1018.111349862259</v>
      </c>
      <c r="D20">
        <f t="shared" si="0"/>
        <v>1335.4213498622589</v>
      </c>
      <c r="E20">
        <v>58170954</v>
      </c>
    </row>
    <row r="21" spans="1:5" x14ac:dyDescent="0.25">
      <c r="A21">
        <v>18</v>
      </c>
      <c r="B21">
        <v>7000</v>
      </c>
      <c r="C21" s="6">
        <f t="shared" si="2"/>
        <v>1182.3132552800735</v>
      </c>
      <c r="D21">
        <f t="shared" si="0"/>
        <v>1499.6232552800734</v>
      </c>
      <c r="E21">
        <v>65323589</v>
      </c>
    </row>
    <row r="22" spans="1:5" x14ac:dyDescent="0.25">
      <c r="A22">
        <v>19</v>
      </c>
      <c r="B22">
        <v>7500</v>
      </c>
      <c r="C22" s="6">
        <f t="shared" si="2"/>
        <v>1566.3133241505968</v>
      </c>
      <c r="D22">
        <f t="shared" si="0"/>
        <v>1883.6233241505968</v>
      </c>
      <c r="E22">
        <v>82050632</v>
      </c>
    </row>
    <row r="23" spans="1:5" x14ac:dyDescent="0.25">
      <c r="A23">
        <v>20</v>
      </c>
      <c r="B23">
        <v>8000</v>
      </c>
      <c r="C23" s="6">
        <f t="shared" si="2"/>
        <v>1920.3371303948579</v>
      </c>
      <c r="D23">
        <f t="shared" si="0"/>
        <v>2237.6471303948579</v>
      </c>
      <c r="E23">
        <v>97471909</v>
      </c>
    </row>
    <row r="24" spans="1:5" x14ac:dyDescent="0.25">
      <c r="A24">
        <v>21</v>
      </c>
      <c r="B24">
        <v>8500</v>
      </c>
      <c r="C24" s="6">
        <f t="shared" si="2"/>
        <v>2263.147277318641</v>
      </c>
      <c r="D24">
        <f t="shared" si="0"/>
        <v>2580.457277318641</v>
      </c>
      <c r="E24">
        <v>112404719</v>
      </c>
    </row>
    <row r="25" spans="1:5" x14ac:dyDescent="0.25">
      <c r="A25">
        <v>22</v>
      </c>
      <c r="B25">
        <v>9000</v>
      </c>
      <c r="C25" s="6">
        <f t="shared" si="2"/>
        <v>2557.6523507805327</v>
      </c>
      <c r="D25">
        <f t="shared" si="0"/>
        <v>2874.9623507805327</v>
      </c>
      <c r="E25">
        <v>125233360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>
      <selection activeCell="D8" sqref="D8"/>
    </sheetView>
  </sheetViews>
  <sheetFormatPr defaultRowHeight="15" x14ac:dyDescent="0.25"/>
  <cols>
    <col min="3" max="3" width="14.42578125" customWidth="1"/>
  </cols>
  <sheetData>
    <row r="1" spans="1:7" x14ac:dyDescent="0.25">
      <c r="B1" t="s">
        <v>0</v>
      </c>
      <c r="C1" t="s">
        <v>1</v>
      </c>
      <c r="D1" t="s">
        <v>5</v>
      </c>
      <c r="E1" t="s">
        <v>9</v>
      </c>
      <c r="F1" t="s">
        <v>8</v>
      </c>
      <c r="G1" t="s">
        <v>8</v>
      </c>
    </row>
    <row r="2" spans="1:7" x14ac:dyDescent="0.25">
      <c r="B2" t="s">
        <v>2</v>
      </c>
      <c r="C2" t="s">
        <v>4</v>
      </c>
      <c r="D2" t="s">
        <v>4</v>
      </c>
      <c r="E2" t="s">
        <v>3</v>
      </c>
      <c r="F2" t="s">
        <v>4</v>
      </c>
      <c r="G2" t="s">
        <v>3</v>
      </c>
    </row>
    <row r="3" spans="1:7" x14ac:dyDescent="0.25">
      <c r="A3">
        <v>1</v>
      </c>
      <c r="B3">
        <v>10</v>
      </c>
      <c r="C3">
        <v>0</v>
      </c>
      <c r="D3">
        <f>+E3/43560</f>
        <v>2.3431588613406795</v>
      </c>
      <c r="E3" s="4">
        <v>102068</v>
      </c>
      <c r="F3">
        <f t="shared" ref="F3:F7" si="0">+G3/43560</f>
        <v>5.0871212121212119</v>
      </c>
      <c r="G3" s="4">
        <v>221595</v>
      </c>
    </row>
    <row r="4" spans="1:7" x14ac:dyDescent="0.25">
      <c r="A4">
        <v>2</v>
      </c>
      <c r="B4">
        <v>50</v>
      </c>
      <c r="C4">
        <v>0</v>
      </c>
      <c r="D4">
        <f t="shared" ref="D4:D7" si="1">+E4/43560</f>
        <v>7.0196510560146921</v>
      </c>
      <c r="E4" s="4">
        <v>305776</v>
      </c>
      <c r="F4">
        <f t="shared" si="0"/>
        <v>15.998714416896235</v>
      </c>
      <c r="G4" s="4">
        <v>696904</v>
      </c>
    </row>
    <row r="5" spans="1:7" x14ac:dyDescent="0.25">
      <c r="A5">
        <v>3</v>
      </c>
      <c r="B5">
        <v>90</v>
      </c>
      <c r="C5">
        <v>0</v>
      </c>
      <c r="D5">
        <f t="shared" si="1"/>
        <v>16.143021120293849</v>
      </c>
      <c r="E5" s="4">
        <v>703190</v>
      </c>
      <c r="F5">
        <f t="shared" si="0"/>
        <v>24.373347107438015</v>
      </c>
      <c r="G5" s="4">
        <v>1061703</v>
      </c>
    </row>
    <row r="6" spans="1:7" x14ac:dyDescent="0.25">
      <c r="A6">
        <v>4</v>
      </c>
      <c r="B6">
        <v>130</v>
      </c>
      <c r="C6">
        <v>0</v>
      </c>
      <c r="D6">
        <f t="shared" si="1"/>
        <v>28.190518824609732</v>
      </c>
      <c r="E6" s="4">
        <v>1227979</v>
      </c>
      <c r="F6">
        <f t="shared" si="0"/>
        <v>28.998921028466484</v>
      </c>
      <c r="G6" s="4">
        <v>1263193</v>
      </c>
    </row>
    <row r="7" spans="1:7" x14ac:dyDescent="0.25">
      <c r="A7">
        <v>5</v>
      </c>
      <c r="B7">
        <v>170</v>
      </c>
      <c r="C7" s="6">
        <f t="shared" ref="C7" si="2">+D7-30.43</f>
        <v>4.4498668503213992</v>
      </c>
      <c r="D7">
        <f t="shared" si="1"/>
        <v>34.879866850321399</v>
      </c>
      <c r="E7">
        <v>1519367</v>
      </c>
      <c r="F7">
        <f t="shared" si="0"/>
        <v>32.481404958677686</v>
      </c>
      <c r="G7" s="5">
        <v>1414890</v>
      </c>
    </row>
    <row r="8" spans="1:7" x14ac:dyDescent="0.25">
      <c r="B8">
        <v>196</v>
      </c>
      <c r="C8" s="6">
        <f>+D8-30.43</f>
        <v>6.4959791092745647</v>
      </c>
      <c r="D8" s="6">
        <f>+D7+(B8-B7)*(D9-D7)/(B9-B7)</f>
        <v>36.925979109274564</v>
      </c>
      <c r="F8" s="6">
        <f>+F7+(B8-B7)*(F9-F7)/(B9-B7)</f>
        <v>34.171889921946743</v>
      </c>
      <c r="G8" s="6"/>
    </row>
    <row r="9" spans="1:7" x14ac:dyDescent="0.25">
      <c r="A9">
        <v>6</v>
      </c>
      <c r="B9">
        <v>210</v>
      </c>
      <c r="C9" s="6">
        <f t="shared" ref="C9:C33" si="3">+D9-30.43</f>
        <v>7.5977318640955005</v>
      </c>
      <c r="D9">
        <f t="shared" ref="D9:D33" si="4">+E9/43560</f>
        <v>38.0277318640955</v>
      </c>
      <c r="E9">
        <v>1656488</v>
      </c>
      <c r="F9">
        <f t="shared" ref="F9:F31" si="5">+G9/43560</f>
        <v>35.082151056014695</v>
      </c>
      <c r="G9">
        <f>(G7+G10)/2</f>
        <v>1528178.5</v>
      </c>
    </row>
    <row r="10" spans="1:7" x14ac:dyDescent="0.25">
      <c r="A10">
        <v>7</v>
      </c>
      <c r="B10">
        <v>250</v>
      </c>
      <c r="C10" s="6">
        <f t="shared" si="3"/>
        <v>10.111023875114782</v>
      </c>
      <c r="D10">
        <f t="shared" si="4"/>
        <v>40.541023875114782</v>
      </c>
      <c r="E10">
        <v>1765967</v>
      </c>
      <c r="F10">
        <f t="shared" si="5"/>
        <v>37.682897153351696</v>
      </c>
      <c r="G10" s="5">
        <v>1641467</v>
      </c>
    </row>
    <row r="11" spans="1:7" x14ac:dyDescent="0.25">
      <c r="A11">
        <v>8</v>
      </c>
      <c r="B11">
        <v>290</v>
      </c>
      <c r="C11" s="6">
        <f t="shared" si="3"/>
        <v>12.473673094582189</v>
      </c>
      <c r="D11">
        <f t="shared" si="4"/>
        <v>42.903673094582189</v>
      </c>
      <c r="E11">
        <v>1868884</v>
      </c>
      <c r="F11">
        <f t="shared" si="5"/>
        <v>39.953007346189167</v>
      </c>
      <c r="G11">
        <v>1740353</v>
      </c>
    </row>
    <row r="12" spans="1:7" x14ac:dyDescent="0.25">
      <c r="A12">
        <v>9</v>
      </c>
      <c r="B12">
        <v>330</v>
      </c>
      <c r="C12" s="6">
        <f t="shared" si="3"/>
        <v>14.483498622589529</v>
      </c>
      <c r="D12">
        <f t="shared" si="4"/>
        <v>44.913498622589529</v>
      </c>
      <c r="E12">
        <v>1956432</v>
      </c>
      <c r="F12">
        <f t="shared" si="5"/>
        <v>41.883907254361802</v>
      </c>
      <c r="G12">
        <v>1824463</v>
      </c>
    </row>
    <row r="13" spans="1:7" x14ac:dyDescent="0.25">
      <c r="A13">
        <v>10</v>
      </c>
      <c r="B13">
        <v>370</v>
      </c>
      <c r="C13" s="6">
        <f t="shared" si="3"/>
        <v>16.27562442607897</v>
      </c>
      <c r="D13">
        <f t="shared" si="4"/>
        <v>46.70562442607897</v>
      </c>
      <c r="E13">
        <v>2034497</v>
      </c>
      <c r="F13">
        <f t="shared" si="5"/>
        <v>43.623737373737377</v>
      </c>
      <c r="G13">
        <v>1900250</v>
      </c>
    </row>
    <row r="14" spans="1:7" x14ac:dyDescent="0.25">
      <c r="A14">
        <v>11</v>
      </c>
      <c r="B14">
        <v>410</v>
      </c>
      <c r="C14" s="6">
        <f t="shared" si="3"/>
        <v>17.618163452708906</v>
      </c>
      <c r="D14">
        <f t="shared" si="4"/>
        <v>48.048163452708906</v>
      </c>
      <c r="E14">
        <v>2092978</v>
      </c>
      <c r="F14">
        <f t="shared" si="5"/>
        <v>45.264807162534439</v>
      </c>
      <c r="G14">
        <v>1971735</v>
      </c>
    </row>
    <row r="15" spans="1:7" x14ac:dyDescent="0.25">
      <c r="A15">
        <v>12</v>
      </c>
      <c r="B15">
        <v>450</v>
      </c>
      <c r="C15" s="6">
        <f t="shared" si="3"/>
        <v>18.85992194674013</v>
      </c>
      <c r="D15">
        <f t="shared" si="4"/>
        <v>49.289921946740129</v>
      </c>
      <c r="E15">
        <v>2147069</v>
      </c>
      <c r="F15">
        <f t="shared" si="5"/>
        <v>46.730050505050507</v>
      </c>
      <c r="G15">
        <v>2035561</v>
      </c>
    </row>
    <row r="16" spans="1:7" x14ac:dyDescent="0.25">
      <c r="A16">
        <v>13</v>
      </c>
      <c r="B16">
        <v>490</v>
      </c>
      <c r="C16" s="6">
        <f t="shared" si="3"/>
        <v>20.066235078053261</v>
      </c>
      <c r="D16">
        <f t="shared" si="4"/>
        <v>50.49623507805326</v>
      </c>
      <c r="E16">
        <v>2199616</v>
      </c>
      <c r="F16">
        <f t="shared" si="5"/>
        <v>48.02658402203857</v>
      </c>
      <c r="G16">
        <v>2092038</v>
      </c>
    </row>
    <row r="17" spans="1:7" x14ac:dyDescent="0.25">
      <c r="A17">
        <v>14</v>
      </c>
      <c r="B17">
        <v>530</v>
      </c>
      <c r="C17" s="6">
        <f t="shared" si="3"/>
        <v>21.07867768595041</v>
      </c>
      <c r="D17">
        <f t="shared" si="4"/>
        <v>51.50867768595041</v>
      </c>
      <c r="E17">
        <v>2243718</v>
      </c>
      <c r="F17">
        <f t="shared" si="5"/>
        <v>49.338797061524332</v>
      </c>
      <c r="G17">
        <v>2149198</v>
      </c>
    </row>
    <row r="18" spans="1:7" x14ac:dyDescent="0.25">
      <c r="A18">
        <v>15</v>
      </c>
      <c r="B18">
        <v>570</v>
      </c>
      <c r="C18" s="6">
        <f t="shared" si="3"/>
        <v>22.051427915518822</v>
      </c>
      <c r="D18">
        <f t="shared" si="4"/>
        <v>52.481427915518822</v>
      </c>
      <c r="E18">
        <v>2286091</v>
      </c>
      <c r="F18">
        <f t="shared" si="5"/>
        <v>50.573645546372816</v>
      </c>
      <c r="G18">
        <v>2202988</v>
      </c>
    </row>
    <row r="19" spans="1:7" x14ac:dyDescent="0.25">
      <c r="A19">
        <v>16</v>
      </c>
      <c r="B19">
        <v>610</v>
      </c>
      <c r="C19" s="6">
        <f t="shared" si="3"/>
        <v>23.022112029384758</v>
      </c>
      <c r="D19">
        <f t="shared" si="4"/>
        <v>53.452112029384757</v>
      </c>
      <c r="E19">
        <v>2328374</v>
      </c>
      <c r="F19">
        <f t="shared" si="5"/>
        <v>51.902777777777779</v>
      </c>
      <c r="G19">
        <v>2260885</v>
      </c>
    </row>
    <row r="20" spans="1:7" x14ac:dyDescent="0.25">
      <c r="A20">
        <v>17</v>
      </c>
      <c r="B20">
        <v>650</v>
      </c>
      <c r="C20" s="6">
        <f t="shared" si="3"/>
        <v>23.902644628099175</v>
      </c>
      <c r="D20">
        <f t="shared" si="4"/>
        <v>54.332644628099175</v>
      </c>
      <c r="E20">
        <v>2366730</v>
      </c>
      <c r="F20">
        <f t="shared" si="5"/>
        <v>53.137568870523417</v>
      </c>
      <c r="G20">
        <f>(G19+G21)/2</f>
        <v>2314672.5</v>
      </c>
    </row>
    <row r="21" spans="1:7" x14ac:dyDescent="0.25">
      <c r="A21">
        <v>18</v>
      </c>
      <c r="B21">
        <v>690</v>
      </c>
      <c r="C21" s="6">
        <f t="shared" si="3"/>
        <v>24.771515151515153</v>
      </c>
      <c r="D21">
        <f t="shared" si="4"/>
        <v>55.201515151515153</v>
      </c>
      <c r="E21">
        <v>2404578</v>
      </c>
      <c r="F21">
        <f t="shared" si="5"/>
        <v>54.372359963269055</v>
      </c>
      <c r="G21">
        <f>(G19+G23)/2</f>
        <v>2368460</v>
      </c>
    </row>
    <row r="22" spans="1:7" x14ac:dyDescent="0.25">
      <c r="A22">
        <v>19</v>
      </c>
      <c r="B22">
        <v>730</v>
      </c>
      <c r="C22" s="6">
        <f t="shared" si="3"/>
        <v>25.621056014692378</v>
      </c>
      <c r="D22">
        <f t="shared" si="4"/>
        <v>56.051056014692378</v>
      </c>
      <c r="E22">
        <v>2441584</v>
      </c>
      <c r="F22">
        <f t="shared" si="5"/>
        <v>55.607151056014693</v>
      </c>
      <c r="G22">
        <f>(G21+G23)/2</f>
        <v>2422247.5</v>
      </c>
    </row>
    <row r="23" spans="1:7" x14ac:dyDescent="0.25">
      <c r="A23">
        <v>20</v>
      </c>
      <c r="B23">
        <v>770</v>
      </c>
      <c r="C23" s="6">
        <f t="shared" si="3"/>
        <v>26.390890725436179</v>
      </c>
      <c r="D23">
        <f t="shared" si="4"/>
        <v>56.820890725436179</v>
      </c>
      <c r="E23">
        <v>2475118</v>
      </c>
      <c r="F23">
        <f t="shared" si="5"/>
        <v>56.841942148760332</v>
      </c>
      <c r="G23">
        <v>2476035</v>
      </c>
    </row>
    <row r="24" spans="1:7" x14ac:dyDescent="0.25">
      <c r="A24">
        <v>21</v>
      </c>
      <c r="B24">
        <v>810</v>
      </c>
      <c r="C24" s="6">
        <f t="shared" si="3"/>
        <v>27.273236914600552</v>
      </c>
      <c r="D24">
        <f t="shared" si="4"/>
        <v>57.703236914600552</v>
      </c>
      <c r="E24">
        <v>2513553</v>
      </c>
      <c r="F24">
        <f t="shared" si="5"/>
        <v>57.754724517906332</v>
      </c>
      <c r="G24">
        <f>+(G23*4+G28)/5</f>
        <v>2515795.7999999998</v>
      </c>
    </row>
    <row r="25" spans="1:7" x14ac:dyDescent="0.25">
      <c r="A25">
        <v>22</v>
      </c>
      <c r="B25">
        <v>850</v>
      </c>
      <c r="C25" s="6">
        <f t="shared" si="3"/>
        <v>27.962194674012856</v>
      </c>
      <c r="D25">
        <f t="shared" si="4"/>
        <v>58.392194674012856</v>
      </c>
      <c r="E25">
        <v>2543564</v>
      </c>
      <c r="F25">
        <f t="shared" si="5"/>
        <v>58.66750688705234</v>
      </c>
      <c r="G25">
        <f>(G23*3+G28*2)/5</f>
        <v>2555556.6</v>
      </c>
    </row>
    <row r="26" spans="1:7" x14ac:dyDescent="0.25">
      <c r="A26">
        <v>23</v>
      </c>
      <c r="B26">
        <v>890</v>
      </c>
      <c r="C26" s="6">
        <f t="shared" si="3"/>
        <v>28.597708907254365</v>
      </c>
      <c r="D26">
        <f t="shared" si="4"/>
        <v>59.027708907254365</v>
      </c>
      <c r="E26">
        <v>2571247</v>
      </c>
      <c r="F26">
        <f t="shared" si="5"/>
        <v>59.580289256198348</v>
      </c>
      <c r="G26">
        <f>(G23*2+G28*3)/5</f>
        <v>2595317.4</v>
      </c>
    </row>
    <row r="27" spans="1:7" x14ac:dyDescent="0.25">
      <c r="A27">
        <v>24</v>
      </c>
      <c r="B27">
        <v>930</v>
      </c>
      <c r="C27" s="6">
        <f t="shared" si="3"/>
        <v>29.208292011019282</v>
      </c>
      <c r="D27">
        <f t="shared" si="4"/>
        <v>59.638292011019281</v>
      </c>
      <c r="E27">
        <v>2597844</v>
      </c>
      <c r="F27">
        <f t="shared" si="5"/>
        <v>60.493071625344356</v>
      </c>
      <c r="G27">
        <f>(G28*4+G23)/5</f>
        <v>2635078.2000000002</v>
      </c>
    </row>
    <row r="28" spans="1:7" x14ac:dyDescent="0.25">
      <c r="A28">
        <v>25</v>
      </c>
      <c r="B28">
        <v>970</v>
      </c>
      <c r="C28" s="6">
        <f t="shared" si="3"/>
        <v>29.908498622589534</v>
      </c>
      <c r="D28">
        <f t="shared" si="4"/>
        <v>60.338498622589533</v>
      </c>
      <c r="E28">
        <v>2628345</v>
      </c>
      <c r="F28">
        <f t="shared" si="5"/>
        <v>61.405853994490357</v>
      </c>
      <c r="G28">
        <v>2674839</v>
      </c>
    </row>
    <row r="29" spans="1:7" x14ac:dyDescent="0.25">
      <c r="A29">
        <v>26</v>
      </c>
      <c r="B29">
        <v>1010</v>
      </c>
      <c r="C29" s="6">
        <f t="shared" si="3"/>
        <v>30.483383838383837</v>
      </c>
      <c r="D29">
        <f t="shared" si="4"/>
        <v>60.913383838383837</v>
      </c>
      <c r="E29">
        <v>2653387</v>
      </c>
      <c r="F29">
        <f t="shared" si="5"/>
        <v>62.123178757269663</v>
      </c>
      <c r="G29">
        <f>(G28*2+G31)/3</f>
        <v>2706085.6666666665</v>
      </c>
    </row>
    <row r="30" spans="1:7" x14ac:dyDescent="0.25">
      <c r="A30">
        <v>27</v>
      </c>
      <c r="B30">
        <v>1050</v>
      </c>
      <c r="C30" s="6">
        <f t="shared" si="3"/>
        <v>31.10856749311295</v>
      </c>
      <c r="D30">
        <f t="shared" si="4"/>
        <v>61.53856749311295</v>
      </c>
      <c r="E30">
        <v>2680620</v>
      </c>
      <c r="F30">
        <f t="shared" si="5"/>
        <v>62.840503520048976</v>
      </c>
      <c r="G30">
        <f>(G31*2+G28)/3</f>
        <v>2737332.3333333335</v>
      </c>
    </row>
    <row r="31" spans="1:7" x14ac:dyDescent="0.25">
      <c r="A31">
        <v>28</v>
      </c>
      <c r="B31">
        <v>1090</v>
      </c>
      <c r="C31" s="6">
        <f t="shared" si="3"/>
        <v>31.616786042240591</v>
      </c>
      <c r="D31">
        <f t="shared" si="4"/>
        <v>62.046786042240591</v>
      </c>
      <c r="E31">
        <v>2702758</v>
      </c>
      <c r="F31">
        <f t="shared" si="5"/>
        <v>63.557828282828282</v>
      </c>
      <c r="G31">
        <v>2768579</v>
      </c>
    </row>
    <row r="32" spans="1:7" x14ac:dyDescent="0.25">
      <c r="A32">
        <v>29</v>
      </c>
      <c r="B32">
        <v>1130</v>
      </c>
      <c r="C32" s="6">
        <f t="shared" si="3"/>
        <v>32.190362718089993</v>
      </c>
      <c r="D32">
        <f t="shared" si="4"/>
        <v>62.620362718089993</v>
      </c>
      <c r="E32">
        <v>2727743</v>
      </c>
    </row>
    <row r="33" spans="1:5" x14ac:dyDescent="0.25">
      <c r="A33">
        <v>30</v>
      </c>
      <c r="B33">
        <v>1170</v>
      </c>
      <c r="C33" s="6">
        <f t="shared" si="3"/>
        <v>32.702828282828285</v>
      </c>
      <c r="D33">
        <f t="shared" si="4"/>
        <v>63.132828282828285</v>
      </c>
      <c r="E33">
        <v>2750066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topLeftCell="A3" workbookViewId="0">
      <selection activeCell="Q7" sqref="Q7"/>
    </sheetView>
  </sheetViews>
  <sheetFormatPr defaultRowHeight="15" x14ac:dyDescent="0.25"/>
  <cols>
    <col min="3" max="3" width="14.28515625" customWidth="1"/>
  </cols>
  <sheetData>
    <row r="1" spans="1:5" x14ac:dyDescent="0.25">
      <c r="B1" t="s">
        <v>0</v>
      </c>
      <c r="C1" t="s">
        <v>1</v>
      </c>
      <c r="D1" t="s">
        <v>5</v>
      </c>
    </row>
    <row r="2" spans="1:5" x14ac:dyDescent="0.25">
      <c r="B2" t="s">
        <v>2</v>
      </c>
      <c r="C2" t="s">
        <v>4</v>
      </c>
      <c r="D2" t="s">
        <v>4</v>
      </c>
      <c r="E2" t="s">
        <v>3</v>
      </c>
    </row>
    <row r="3" spans="1:5" x14ac:dyDescent="0.25">
      <c r="A3">
        <v>1</v>
      </c>
      <c r="B3">
        <v>70</v>
      </c>
      <c r="C3" s="6">
        <v>0</v>
      </c>
      <c r="D3">
        <f t="shared" ref="D3:D32" si="0">+E3/43560</f>
        <v>10.639830119375574</v>
      </c>
      <c r="E3" s="4">
        <v>463471</v>
      </c>
    </row>
    <row r="4" spans="1:5" x14ac:dyDescent="0.25">
      <c r="A4">
        <v>2</v>
      </c>
      <c r="B4">
        <v>170</v>
      </c>
      <c r="C4" s="6">
        <v>0</v>
      </c>
      <c r="D4">
        <f t="shared" si="0"/>
        <v>21.472405876951331</v>
      </c>
      <c r="E4" s="4">
        <v>935338</v>
      </c>
    </row>
    <row r="5" spans="1:5" x14ac:dyDescent="0.25">
      <c r="A5">
        <v>3</v>
      </c>
      <c r="B5">
        <v>270</v>
      </c>
      <c r="C5" s="6">
        <v>0</v>
      </c>
      <c r="D5">
        <f t="shared" si="0"/>
        <v>25.481313131313133</v>
      </c>
      <c r="E5" s="4">
        <v>1109966</v>
      </c>
    </row>
    <row r="6" spans="1:5" x14ac:dyDescent="0.25">
      <c r="A6">
        <v>4</v>
      </c>
      <c r="B6">
        <v>370</v>
      </c>
      <c r="C6" s="6">
        <v>0</v>
      </c>
      <c r="D6">
        <f t="shared" si="0"/>
        <v>31.474770431588613</v>
      </c>
      <c r="E6" s="4">
        <v>1371041</v>
      </c>
    </row>
    <row r="7" spans="1:5" x14ac:dyDescent="0.25">
      <c r="A7">
        <v>5</v>
      </c>
      <c r="B7">
        <v>470</v>
      </c>
      <c r="C7" s="6">
        <f t="shared" ref="C7:C8" si="1">+D7-37.67</f>
        <v>0.40151056014692443</v>
      </c>
      <c r="D7">
        <f t="shared" si="0"/>
        <v>38.071510560146926</v>
      </c>
      <c r="E7" s="4">
        <v>1658395</v>
      </c>
    </row>
    <row r="8" spans="1:5" x14ac:dyDescent="0.25">
      <c r="A8">
        <v>6</v>
      </c>
      <c r="B8">
        <v>570</v>
      </c>
      <c r="C8" s="6">
        <f t="shared" si="1"/>
        <v>6.2421212121212122</v>
      </c>
      <c r="D8">
        <f t="shared" si="0"/>
        <v>43.912121212121214</v>
      </c>
      <c r="E8" s="5">
        <v>1912812</v>
      </c>
    </row>
    <row r="9" spans="1:5" x14ac:dyDescent="0.25">
      <c r="B9">
        <v>571</v>
      </c>
      <c r="C9" s="6">
        <f>+D9-37.67</f>
        <v>6.2986260330578503</v>
      </c>
      <c r="D9" s="6">
        <f>+D8+(B9-B8)*(D10-D8)/(B10-B8)</f>
        <v>43.968626033057852</v>
      </c>
      <c r="E9" s="5"/>
    </row>
    <row r="10" spans="1:5" x14ac:dyDescent="0.25">
      <c r="A10">
        <v>7</v>
      </c>
      <c r="B10">
        <v>670</v>
      </c>
      <c r="C10" s="6">
        <f t="shared" ref="C10:C32" si="2">+D10-37.67</f>
        <v>11.892603305785123</v>
      </c>
      <c r="D10">
        <f t="shared" si="0"/>
        <v>49.562603305785125</v>
      </c>
      <c r="E10" s="5">
        <v>2158947</v>
      </c>
    </row>
    <row r="11" spans="1:5" x14ac:dyDescent="0.25">
      <c r="A11">
        <v>8</v>
      </c>
      <c r="B11">
        <v>770</v>
      </c>
      <c r="C11" s="6">
        <f t="shared" si="2"/>
        <v>18.272378328741965</v>
      </c>
      <c r="D11">
        <f t="shared" si="0"/>
        <v>55.942378328741967</v>
      </c>
      <c r="E11" s="5">
        <v>2436850</v>
      </c>
    </row>
    <row r="12" spans="1:5" x14ac:dyDescent="0.25">
      <c r="A12">
        <v>9</v>
      </c>
      <c r="B12">
        <v>870</v>
      </c>
      <c r="C12" s="6">
        <f t="shared" si="2"/>
        <v>23.490674931129476</v>
      </c>
      <c r="D12">
        <f t="shared" si="0"/>
        <v>61.160674931129478</v>
      </c>
      <c r="E12" s="5">
        <v>2664159</v>
      </c>
    </row>
    <row r="13" spans="1:5" x14ac:dyDescent="0.25">
      <c r="A13">
        <v>10</v>
      </c>
      <c r="B13">
        <v>970</v>
      </c>
      <c r="C13" s="6">
        <f t="shared" si="2"/>
        <v>28.256446280991739</v>
      </c>
      <c r="D13">
        <f t="shared" si="0"/>
        <v>65.92644628099174</v>
      </c>
      <c r="E13" s="5">
        <v>2871756</v>
      </c>
    </row>
    <row r="14" spans="1:5" x14ac:dyDescent="0.25">
      <c r="A14">
        <v>11</v>
      </c>
      <c r="B14">
        <v>1070</v>
      </c>
      <c r="C14" s="6">
        <f t="shared" si="2"/>
        <v>32.253760330578515</v>
      </c>
      <c r="D14">
        <f t="shared" si="0"/>
        <v>69.923760330578517</v>
      </c>
      <c r="E14" s="5">
        <v>3045879</v>
      </c>
    </row>
    <row r="15" spans="1:5" x14ac:dyDescent="0.25">
      <c r="A15">
        <v>12</v>
      </c>
      <c r="B15">
        <v>1170</v>
      </c>
      <c r="C15" s="6">
        <f t="shared" si="2"/>
        <v>36.55284205693296</v>
      </c>
      <c r="D15">
        <f t="shared" si="0"/>
        <v>74.222842056932961</v>
      </c>
      <c r="E15" s="5">
        <v>3233147</v>
      </c>
    </row>
    <row r="16" spans="1:5" x14ac:dyDescent="0.25">
      <c r="A16">
        <v>13</v>
      </c>
      <c r="B16">
        <v>1270</v>
      </c>
      <c r="C16" s="6">
        <f t="shared" si="2"/>
        <v>40.353943985307623</v>
      </c>
      <c r="D16">
        <f t="shared" si="0"/>
        <v>78.023943985307625</v>
      </c>
      <c r="E16" s="5">
        <v>3398723</v>
      </c>
    </row>
    <row r="17" spans="1:5" x14ac:dyDescent="0.25">
      <c r="A17">
        <v>14</v>
      </c>
      <c r="B17">
        <v>1370</v>
      </c>
      <c r="C17" s="6">
        <f t="shared" si="2"/>
        <v>44.407020202020206</v>
      </c>
      <c r="D17">
        <f t="shared" si="0"/>
        <v>82.077020202020208</v>
      </c>
      <c r="E17" s="5">
        <v>3575275</v>
      </c>
    </row>
    <row r="18" spans="1:5" x14ac:dyDescent="0.25">
      <c r="A18">
        <v>15</v>
      </c>
      <c r="B18">
        <v>1470</v>
      </c>
      <c r="C18" s="6">
        <f t="shared" si="2"/>
        <v>48.233282828282825</v>
      </c>
      <c r="D18">
        <f t="shared" si="0"/>
        <v>85.903282828282826</v>
      </c>
      <c r="E18" s="5">
        <v>3741947</v>
      </c>
    </row>
    <row r="19" spans="1:5" x14ac:dyDescent="0.25">
      <c r="A19">
        <v>16</v>
      </c>
      <c r="B19">
        <v>1570</v>
      </c>
      <c r="C19" s="6">
        <f t="shared" si="2"/>
        <v>51.934706152433421</v>
      </c>
      <c r="D19">
        <f t="shared" si="0"/>
        <v>89.604706152433423</v>
      </c>
      <c r="E19" s="5">
        <v>3903181</v>
      </c>
    </row>
    <row r="20" spans="1:5" x14ac:dyDescent="0.25">
      <c r="A20">
        <v>17</v>
      </c>
      <c r="B20">
        <v>1670</v>
      </c>
      <c r="C20" s="6">
        <f t="shared" si="2"/>
        <v>55.112001836547293</v>
      </c>
      <c r="D20">
        <f t="shared" si="0"/>
        <v>92.782001836547295</v>
      </c>
      <c r="E20" s="5">
        <v>4041584</v>
      </c>
    </row>
    <row r="21" spans="1:5" x14ac:dyDescent="0.25">
      <c r="A21">
        <v>18</v>
      </c>
      <c r="B21">
        <v>1770</v>
      </c>
      <c r="C21" s="6">
        <f t="shared" si="2"/>
        <v>58.153324150596873</v>
      </c>
      <c r="D21">
        <f t="shared" si="0"/>
        <v>95.823324150596875</v>
      </c>
      <c r="E21" s="5">
        <v>4174064</v>
      </c>
    </row>
    <row r="22" spans="1:5" x14ac:dyDescent="0.25">
      <c r="A22">
        <v>19</v>
      </c>
      <c r="B22">
        <v>1870</v>
      </c>
      <c r="C22" s="6">
        <f t="shared" si="2"/>
        <v>61.014136822773182</v>
      </c>
      <c r="D22">
        <f t="shared" si="0"/>
        <v>98.684136822773183</v>
      </c>
      <c r="E22" s="5">
        <v>4298681</v>
      </c>
    </row>
    <row r="23" spans="1:5" x14ac:dyDescent="0.25">
      <c r="A23">
        <v>20</v>
      </c>
      <c r="B23">
        <v>1970</v>
      </c>
      <c r="C23" s="6">
        <f t="shared" si="2"/>
        <v>63.539595959595957</v>
      </c>
      <c r="D23">
        <f t="shared" si="0"/>
        <v>101.20959595959596</v>
      </c>
      <c r="E23" s="5">
        <v>4408690</v>
      </c>
    </row>
    <row r="24" spans="1:5" x14ac:dyDescent="0.25">
      <c r="A24">
        <v>21</v>
      </c>
      <c r="B24">
        <v>2070</v>
      </c>
      <c r="C24" s="6">
        <f t="shared" si="2"/>
        <v>66.199421487603303</v>
      </c>
      <c r="D24">
        <f t="shared" si="0"/>
        <v>103.8694214876033</v>
      </c>
      <c r="E24" s="5">
        <v>4524552</v>
      </c>
    </row>
    <row r="25" spans="1:5" x14ac:dyDescent="0.25">
      <c r="A25">
        <v>22</v>
      </c>
      <c r="B25">
        <v>2170</v>
      </c>
      <c r="C25" s="6">
        <f t="shared" si="2"/>
        <v>68.271804407713503</v>
      </c>
      <c r="D25">
        <f t="shared" si="0"/>
        <v>105.94180440771351</v>
      </c>
      <c r="E25" s="5">
        <v>4614825</v>
      </c>
    </row>
    <row r="26" spans="1:5" x14ac:dyDescent="0.25">
      <c r="A26">
        <v>23</v>
      </c>
      <c r="B26">
        <v>2270</v>
      </c>
      <c r="C26" s="6">
        <f t="shared" si="2"/>
        <v>70.357341597796136</v>
      </c>
      <c r="D26">
        <f t="shared" si="0"/>
        <v>108.02734159779614</v>
      </c>
      <c r="E26" s="5">
        <v>4705671</v>
      </c>
    </row>
    <row r="27" spans="1:5" x14ac:dyDescent="0.25">
      <c r="A27">
        <v>24</v>
      </c>
      <c r="B27">
        <v>2370</v>
      </c>
      <c r="C27" s="6">
        <f t="shared" si="2"/>
        <v>72.164458218549129</v>
      </c>
      <c r="D27">
        <f t="shared" si="0"/>
        <v>109.83445821854913</v>
      </c>
      <c r="E27" s="5">
        <v>4784389</v>
      </c>
    </row>
    <row r="28" spans="1:5" x14ac:dyDescent="0.25">
      <c r="A28">
        <v>25</v>
      </c>
      <c r="B28">
        <v>2470</v>
      </c>
      <c r="C28" s="6">
        <f t="shared" si="2"/>
        <v>74.142167125803482</v>
      </c>
      <c r="D28">
        <f t="shared" si="0"/>
        <v>111.81216712580348</v>
      </c>
      <c r="E28" s="5">
        <v>4870538</v>
      </c>
    </row>
    <row r="29" spans="1:5" x14ac:dyDescent="0.25">
      <c r="A29">
        <v>26</v>
      </c>
      <c r="B29">
        <v>2570</v>
      </c>
      <c r="C29" s="6">
        <f t="shared" si="2"/>
        <v>76.053278236914593</v>
      </c>
      <c r="D29">
        <f t="shared" si="0"/>
        <v>113.7232782369146</v>
      </c>
      <c r="E29" s="5">
        <v>4953786</v>
      </c>
    </row>
    <row r="30" spans="1:5" x14ac:dyDescent="0.25">
      <c r="A30">
        <v>27</v>
      </c>
      <c r="B30">
        <v>2670</v>
      </c>
      <c r="C30" s="6">
        <f t="shared" si="2"/>
        <v>77.922171717171722</v>
      </c>
      <c r="D30">
        <f t="shared" si="0"/>
        <v>115.59217171717172</v>
      </c>
      <c r="E30" s="5">
        <v>5035195</v>
      </c>
    </row>
    <row r="31" spans="1:5" x14ac:dyDescent="0.25">
      <c r="A31">
        <v>28</v>
      </c>
      <c r="B31">
        <v>2770</v>
      </c>
      <c r="C31" s="6">
        <f t="shared" si="2"/>
        <v>79.705780532598709</v>
      </c>
      <c r="D31">
        <f t="shared" si="0"/>
        <v>117.37578053259871</v>
      </c>
      <c r="E31" s="5">
        <v>5112889</v>
      </c>
    </row>
    <row r="32" spans="1:5" x14ac:dyDescent="0.25">
      <c r="A32">
        <v>29</v>
      </c>
      <c r="B32">
        <v>2870</v>
      </c>
      <c r="C32" s="6">
        <f t="shared" si="2"/>
        <v>81.138792470156105</v>
      </c>
      <c r="D32">
        <f t="shared" si="0"/>
        <v>118.80879247015611</v>
      </c>
      <c r="E32" s="5">
        <v>5175311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0"/>
  <sheetViews>
    <sheetView workbookViewId="0">
      <selection activeCell="D1" sqref="D1"/>
    </sheetView>
  </sheetViews>
  <sheetFormatPr defaultRowHeight="15" x14ac:dyDescent="0.25"/>
  <cols>
    <col min="1" max="1" width="9.140625" style="9"/>
    <col min="3" max="3" width="14.28515625" customWidth="1"/>
    <col min="5" max="5" width="10" bestFit="1" customWidth="1"/>
  </cols>
  <sheetData>
    <row r="1" spans="1:4" x14ac:dyDescent="0.25">
      <c r="A1" s="9" t="s">
        <v>0</v>
      </c>
      <c r="B1" t="s">
        <v>1</v>
      </c>
      <c r="D1" t="s">
        <v>11</v>
      </c>
    </row>
    <row r="2" spans="1:4" x14ac:dyDescent="0.25">
      <c r="A2" s="9" t="s">
        <v>2</v>
      </c>
      <c r="B2" t="s">
        <v>4</v>
      </c>
      <c r="C2" t="s">
        <v>3</v>
      </c>
    </row>
    <row r="3" spans="1:4" x14ac:dyDescent="0.25">
      <c r="A3" s="9">
        <v>2967.2957471075861</v>
      </c>
      <c r="B3" s="6">
        <f t="shared" ref="B3:B66" si="0">+C3/43560</f>
        <v>202.35838548113361</v>
      </c>
      <c r="C3" s="9">
        <v>8814731.2715581805</v>
      </c>
    </row>
    <row r="4" spans="1:4" x14ac:dyDescent="0.25">
      <c r="A4" s="9">
        <v>3384.0493264700617</v>
      </c>
      <c r="B4" s="6">
        <f t="shared" si="0"/>
        <v>208.96357198095785</v>
      </c>
      <c r="C4" s="9">
        <v>9102453.1954905242</v>
      </c>
    </row>
    <row r="5" spans="1:4" x14ac:dyDescent="0.25">
      <c r="A5" s="9">
        <v>3550.3168727263237</v>
      </c>
      <c r="B5" s="6">
        <f t="shared" si="0"/>
        <v>215.38688361042759</v>
      </c>
      <c r="C5" s="9">
        <v>9382252.6500702258</v>
      </c>
    </row>
    <row r="6" spans="1:4" x14ac:dyDescent="0.25">
      <c r="A6" s="9">
        <v>3854.8950806595899</v>
      </c>
      <c r="B6" s="6">
        <f t="shared" si="0"/>
        <v>225.57885012873362</v>
      </c>
      <c r="C6" s="9">
        <v>9826214.7116076369</v>
      </c>
    </row>
    <row r="7" spans="1:4" x14ac:dyDescent="0.25">
      <c r="A7" s="9">
        <v>4144.8385168177483</v>
      </c>
      <c r="B7" s="6">
        <f t="shared" si="0"/>
        <v>225.57885012873362</v>
      </c>
      <c r="C7" s="9">
        <v>9826214.7116076369</v>
      </c>
    </row>
    <row r="8" spans="1:4" x14ac:dyDescent="0.25">
      <c r="A8" s="9">
        <v>4388.3726048127382</v>
      </c>
      <c r="B8" s="6">
        <f t="shared" si="0"/>
        <v>230.06232660679069</v>
      </c>
      <c r="C8" s="9">
        <v>10021514.946991803</v>
      </c>
    </row>
    <row r="9" spans="1:4" x14ac:dyDescent="0.25">
      <c r="A9" s="9">
        <v>4619.236126103292</v>
      </c>
      <c r="B9" s="6">
        <f t="shared" si="0"/>
        <v>245.21465078700876</v>
      </c>
      <c r="C9" s="9">
        <v>10681550.188282102</v>
      </c>
    </row>
    <row r="10" spans="1:4" x14ac:dyDescent="0.25">
      <c r="A10" s="9">
        <v>4853.9092016787927</v>
      </c>
      <c r="B10" s="6">
        <f t="shared" si="0"/>
        <v>249.59345205253609</v>
      </c>
      <c r="C10" s="9">
        <v>10872290.771408472</v>
      </c>
    </row>
    <row r="11" spans="1:4" x14ac:dyDescent="0.25">
      <c r="A11" s="9">
        <v>5129.7236171576815</v>
      </c>
      <c r="B11" s="6">
        <f t="shared" si="0"/>
        <v>257.30346395327661</v>
      </c>
      <c r="C11" s="9">
        <v>11208138.889804728</v>
      </c>
    </row>
    <row r="12" spans="1:4" x14ac:dyDescent="0.25">
      <c r="A12" s="9">
        <v>5377.994616978769</v>
      </c>
      <c r="B12" s="6">
        <f t="shared" si="0"/>
        <v>262.91838733620449</v>
      </c>
      <c r="C12" s="9">
        <v>11452724.952365067</v>
      </c>
    </row>
    <row r="13" spans="1:4" x14ac:dyDescent="0.25">
      <c r="A13" s="9">
        <v>5627.4662802659832</v>
      </c>
      <c r="B13" s="6">
        <f t="shared" si="0"/>
        <v>270.22546489909473</v>
      </c>
      <c r="C13" s="9">
        <v>11771021.251004566</v>
      </c>
    </row>
    <row r="14" spans="1:4" x14ac:dyDescent="0.25">
      <c r="A14" s="9">
        <v>5868.5805142235213</v>
      </c>
      <c r="B14" s="6">
        <f t="shared" si="0"/>
        <v>270.31517047879771</v>
      </c>
      <c r="C14" s="9">
        <v>11774928.826056428</v>
      </c>
    </row>
    <row r="15" spans="1:4" x14ac:dyDescent="0.25">
      <c r="A15" s="9">
        <v>6125.7516519561068</v>
      </c>
      <c r="B15" s="6">
        <f t="shared" si="0"/>
        <v>279.09257035131975</v>
      </c>
      <c r="C15" s="9">
        <v>12157272.364503488</v>
      </c>
    </row>
    <row r="16" spans="1:4" x14ac:dyDescent="0.25">
      <c r="A16" s="9">
        <v>6368.8363575709682</v>
      </c>
      <c r="B16" s="6">
        <f t="shared" si="0"/>
        <v>284.22430144987658</v>
      </c>
      <c r="C16" s="9">
        <v>12380810.571156625</v>
      </c>
    </row>
    <row r="17" spans="1:3" x14ac:dyDescent="0.25">
      <c r="A17" s="9">
        <v>6638.0538186575614</v>
      </c>
      <c r="B17" s="6">
        <f t="shared" si="0"/>
        <v>287.78222775326208</v>
      </c>
      <c r="C17" s="9">
        <v>12535793.840932097</v>
      </c>
    </row>
    <row r="18" spans="1:3" x14ac:dyDescent="0.25">
      <c r="A18" s="9">
        <v>6885.3533516221378</v>
      </c>
      <c r="B18" s="6">
        <f t="shared" si="0"/>
        <v>301.00458773518136</v>
      </c>
      <c r="C18" s="9">
        <v>13111759.841744499</v>
      </c>
    </row>
    <row r="19" spans="1:3" x14ac:dyDescent="0.25">
      <c r="A19" s="9">
        <v>7138.4445006858305</v>
      </c>
      <c r="B19" s="6">
        <f t="shared" si="0"/>
        <v>308.71541824581465</v>
      </c>
      <c r="C19" s="9">
        <v>13447643.618787685</v>
      </c>
    </row>
    <row r="20" spans="1:3" x14ac:dyDescent="0.25">
      <c r="A20" s="9">
        <v>7347.350012300215</v>
      </c>
      <c r="B20" s="6">
        <f t="shared" si="0"/>
        <v>317.54739107973285</v>
      </c>
      <c r="C20" s="9">
        <v>13832364.355433162</v>
      </c>
    </row>
    <row r="21" spans="1:3" x14ac:dyDescent="0.25">
      <c r="A21" s="9">
        <v>7617.122462428435</v>
      </c>
      <c r="B21" s="6">
        <f t="shared" si="0"/>
        <v>320.8649705657765</v>
      </c>
      <c r="C21" s="9">
        <v>13976878.117845224</v>
      </c>
    </row>
    <row r="22" spans="1:3" x14ac:dyDescent="0.25">
      <c r="A22" s="9">
        <v>7868.3612625238547</v>
      </c>
      <c r="B22" s="6">
        <f t="shared" si="0"/>
        <v>357.55941966841488</v>
      </c>
      <c r="C22" s="9">
        <v>15575288.320756152</v>
      </c>
    </row>
    <row r="23" spans="1:3" x14ac:dyDescent="0.25">
      <c r="A23" s="9">
        <v>8119.7202152164837</v>
      </c>
      <c r="B23" s="6">
        <f t="shared" si="0"/>
        <v>374.03083704183786</v>
      </c>
      <c r="C23" s="9">
        <v>16292783.261542456</v>
      </c>
    </row>
    <row r="24" spans="1:3" x14ac:dyDescent="0.25">
      <c r="A24" s="9">
        <v>8331.7578579735218</v>
      </c>
      <c r="B24" s="6">
        <f t="shared" si="0"/>
        <v>398.56001798470334</v>
      </c>
      <c r="C24" s="9">
        <v>17361274.383413676</v>
      </c>
    </row>
    <row r="25" spans="1:3" x14ac:dyDescent="0.25">
      <c r="A25" s="9">
        <v>8601.3350667938939</v>
      </c>
      <c r="B25" s="6">
        <f t="shared" si="0"/>
        <v>417.93147231188499</v>
      </c>
      <c r="C25" s="9">
        <v>18205094.93390571</v>
      </c>
    </row>
    <row r="26" spans="1:3" x14ac:dyDescent="0.25">
      <c r="A26" s="9">
        <v>8896.420311754533</v>
      </c>
      <c r="B26" s="6">
        <f t="shared" si="0"/>
        <v>454.32007868899291</v>
      </c>
      <c r="C26" s="9">
        <v>19790182.627692532</v>
      </c>
    </row>
    <row r="27" spans="1:3" x14ac:dyDescent="0.25">
      <c r="A27" s="9">
        <v>9138.4128973342085</v>
      </c>
      <c r="B27" s="6">
        <f t="shared" si="0"/>
        <v>467.23642855468682</v>
      </c>
      <c r="C27" s="9">
        <v>20352818.827842157</v>
      </c>
    </row>
    <row r="28" spans="1:3" x14ac:dyDescent="0.25">
      <c r="A28" s="9">
        <v>9356.1300989980919</v>
      </c>
      <c r="B28" s="6">
        <f t="shared" si="0"/>
        <v>494.95775153198576</v>
      </c>
      <c r="C28" s="9">
        <v>21560359.656733301</v>
      </c>
    </row>
    <row r="29" spans="1:3" x14ac:dyDescent="0.25">
      <c r="A29" s="9">
        <v>9636.8305775882636</v>
      </c>
      <c r="B29" s="6">
        <f t="shared" si="0"/>
        <v>536.76984679136979</v>
      </c>
      <c r="C29" s="9">
        <v>23381694.526232067</v>
      </c>
    </row>
    <row r="30" spans="1:3" x14ac:dyDescent="0.25">
      <c r="A30" s="9">
        <v>9861.0935010138364</v>
      </c>
      <c r="B30" s="6">
        <f t="shared" si="0"/>
        <v>594.05875682892963</v>
      </c>
      <c r="C30" s="9">
        <v>25877199.447468176</v>
      </c>
    </row>
    <row r="31" spans="1:3" x14ac:dyDescent="0.25">
      <c r="A31" s="9">
        <v>10162.206133334326</v>
      </c>
      <c r="B31" s="6">
        <f t="shared" si="0"/>
        <v>641.97746933314045</v>
      </c>
      <c r="C31" s="9">
        <v>27964538.5641516</v>
      </c>
    </row>
    <row r="32" spans="1:3" x14ac:dyDescent="0.25">
      <c r="A32" s="9">
        <v>10392.672522065839</v>
      </c>
      <c r="B32" s="6">
        <f t="shared" si="0"/>
        <v>670.04881920149705</v>
      </c>
      <c r="C32" s="9">
        <v>29187326.564417209</v>
      </c>
    </row>
    <row r="33" spans="1:3" x14ac:dyDescent="0.25">
      <c r="A33" s="9">
        <v>10686.537652075382</v>
      </c>
      <c r="B33" s="6">
        <f t="shared" si="0"/>
        <v>720.93629297520965</v>
      </c>
      <c r="C33" s="9">
        <v>31403984.922000133</v>
      </c>
    </row>
    <row r="34" spans="1:3" x14ac:dyDescent="0.25">
      <c r="A34" s="9">
        <v>10855.925727576336</v>
      </c>
      <c r="B34" s="6">
        <f t="shared" si="0"/>
        <v>737.93375902398168</v>
      </c>
      <c r="C34" s="9">
        <v>32144394.54308464</v>
      </c>
    </row>
    <row r="35" spans="1:3" x14ac:dyDescent="0.25">
      <c r="A35" s="9">
        <v>11108.680185472329</v>
      </c>
      <c r="B35" s="6">
        <f t="shared" si="0"/>
        <v>834.73639101053584</v>
      </c>
      <c r="C35" s="9">
        <v>36361117.19241894</v>
      </c>
    </row>
    <row r="36" spans="1:3" x14ac:dyDescent="0.25">
      <c r="A36" s="9">
        <v>11395.75826425334</v>
      </c>
      <c r="B36" s="6">
        <f t="shared" si="0"/>
        <v>834.98397618496017</v>
      </c>
      <c r="C36" s="9">
        <v>36371902.002616867</v>
      </c>
    </row>
    <row r="37" spans="1:3" x14ac:dyDescent="0.25">
      <c r="A37" s="9">
        <v>11650.419301645994</v>
      </c>
      <c r="B37" s="6">
        <f t="shared" si="0"/>
        <v>881.13099239354563</v>
      </c>
      <c r="C37" s="9">
        <v>38382066.028662845</v>
      </c>
    </row>
    <row r="38" spans="1:3" x14ac:dyDescent="0.25">
      <c r="A38" s="9">
        <v>11952.849459908753</v>
      </c>
      <c r="B38" s="6">
        <f t="shared" si="0"/>
        <v>909.55652417374074</v>
      </c>
      <c r="C38" s="9">
        <v>39620282.193008147</v>
      </c>
    </row>
    <row r="39" spans="1:3" x14ac:dyDescent="0.25">
      <c r="A39" s="9">
        <v>12197.955079615935</v>
      </c>
      <c r="B39" s="6">
        <f t="shared" si="0"/>
        <v>941.33356673514936</v>
      </c>
      <c r="C39" s="9">
        <v>41004490.166983105</v>
      </c>
    </row>
    <row r="40" spans="1:3" x14ac:dyDescent="0.25">
      <c r="A40" s="9">
        <v>12337.11257007395</v>
      </c>
      <c r="B40" s="6">
        <f t="shared" si="0"/>
        <v>946.40001757893515</v>
      </c>
      <c r="C40" s="9">
        <v>41225184.765738413</v>
      </c>
    </row>
    <row r="41" spans="1:3" x14ac:dyDescent="0.25">
      <c r="A41" s="9">
        <v>12632.137423962309</v>
      </c>
      <c r="B41" s="6">
        <f t="shared" si="0"/>
        <v>994.1932344073623</v>
      </c>
      <c r="C41" s="9">
        <v>43307057.290784702</v>
      </c>
    </row>
    <row r="42" spans="1:3" x14ac:dyDescent="0.25">
      <c r="A42" s="9">
        <v>12799.444422411736</v>
      </c>
      <c r="B42" s="6">
        <f t="shared" si="0"/>
        <v>1092.2288807050077</v>
      </c>
      <c r="C42" s="9">
        <v>47577490.043510132</v>
      </c>
    </row>
    <row r="43" spans="1:3" x14ac:dyDescent="0.25">
      <c r="A43" s="9">
        <v>13115.291090171755</v>
      </c>
      <c r="B43" s="6">
        <f t="shared" si="0"/>
        <v>1098.6570301075794</v>
      </c>
      <c r="C43" s="9">
        <v>47857500.231486164</v>
      </c>
    </row>
    <row r="44" spans="1:3" x14ac:dyDescent="0.25">
      <c r="A44" s="9">
        <v>13656.770123896709</v>
      </c>
      <c r="B44" s="6">
        <f t="shared" si="0"/>
        <v>1214.6234129646102</v>
      </c>
      <c r="C44" s="9">
        <v>52908995.86873842</v>
      </c>
    </row>
    <row r="45" spans="1:3" x14ac:dyDescent="0.25">
      <c r="A45" s="9">
        <v>14150.187113847805</v>
      </c>
      <c r="B45" s="6">
        <f t="shared" si="0"/>
        <v>1354.5039474407226</v>
      </c>
      <c r="C45" s="9">
        <v>59002191.950517878</v>
      </c>
    </row>
    <row r="46" spans="1:3" x14ac:dyDescent="0.25">
      <c r="A46" s="9">
        <v>14748.063629383349</v>
      </c>
      <c r="B46" s="6">
        <f t="shared" si="0"/>
        <v>1483.1052913747826</v>
      </c>
      <c r="C46" s="9">
        <v>64604066.492285535</v>
      </c>
    </row>
    <row r="47" spans="1:3" x14ac:dyDescent="0.25">
      <c r="A47" s="9">
        <v>15194.392603470897</v>
      </c>
      <c r="B47" s="6">
        <f t="shared" si="0"/>
        <v>1530.2760549510069</v>
      </c>
      <c r="C47" s="9">
        <v>66658824.95366586</v>
      </c>
    </row>
    <row r="48" spans="1:3" x14ac:dyDescent="0.25">
      <c r="A48" s="9">
        <v>15832.254355021469</v>
      </c>
      <c r="B48" s="6">
        <f t="shared" si="0"/>
        <v>1830.3792295641485</v>
      </c>
      <c r="C48" s="9">
        <v>79731319.239814311</v>
      </c>
    </row>
    <row r="49" spans="1:3" x14ac:dyDescent="0.25">
      <c r="A49" s="9">
        <v>16218.612648348044</v>
      </c>
      <c r="B49" s="6">
        <f t="shared" si="0"/>
        <v>1996.9903990764585</v>
      </c>
      <c r="C49" s="9">
        <v>86988901.783770531</v>
      </c>
    </row>
    <row r="50" spans="1:3" x14ac:dyDescent="0.25">
      <c r="A50" s="9">
        <v>16716.687161557729</v>
      </c>
      <c r="B50" s="6">
        <f t="shared" si="0"/>
        <v>2284.4129051013233</v>
      </c>
      <c r="C50" s="9">
        <v>99509026.146213651</v>
      </c>
    </row>
    <row r="51" spans="1:3" x14ac:dyDescent="0.25">
      <c r="A51" s="9">
        <v>17668.029869394086</v>
      </c>
      <c r="B51" s="6">
        <f t="shared" si="0"/>
        <v>2470.1838550446009</v>
      </c>
      <c r="C51" s="9">
        <v>107601208.72574282</v>
      </c>
    </row>
    <row r="52" spans="1:3" x14ac:dyDescent="0.25">
      <c r="A52" s="9">
        <v>18257.222480319655</v>
      </c>
      <c r="B52" s="6">
        <f t="shared" si="0"/>
        <v>3088.6911310317505</v>
      </c>
      <c r="C52" s="9">
        <v>134543385.66774306</v>
      </c>
    </row>
    <row r="53" spans="1:3" x14ac:dyDescent="0.25">
      <c r="A53" s="9">
        <v>19247.252101473045</v>
      </c>
      <c r="B53" s="6">
        <f t="shared" si="0"/>
        <v>3620.6289374773114</v>
      </c>
      <c r="C53" s="9">
        <v>157714596.51651168</v>
      </c>
    </row>
    <row r="54" spans="1:3" x14ac:dyDescent="0.25">
      <c r="A54" s="9">
        <v>20515.776884541985</v>
      </c>
      <c r="B54" s="6">
        <f t="shared" si="0"/>
        <v>4582.6548843401661</v>
      </c>
      <c r="C54" s="9">
        <v>199620446.76185763</v>
      </c>
    </row>
    <row r="55" spans="1:3" x14ac:dyDescent="0.25">
      <c r="A55" s="9">
        <v>21648.800946743795</v>
      </c>
      <c r="B55" s="6">
        <f t="shared" si="0"/>
        <v>5263.9098092587619</v>
      </c>
      <c r="C55" s="9">
        <v>229295911.29131168</v>
      </c>
    </row>
    <row r="56" spans="1:3" x14ac:dyDescent="0.25">
      <c r="A56" s="9">
        <v>22274.950790195609</v>
      </c>
      <c r="B56" s="6">
        <f t="shared" si="0"/>
        <v>5849.0797917572399</v>
      </c>
      <c r="C56" s="9">
        <v>254785915.72894537</v>
      </c>
    </row>
    <row r="57" spans="1:3" x14ac:dyDescent="0.25">
      <c r="A57" s="9">
        <v>23487.685093630724</v>
      </c>
      <c r="B57" s="6">
        <f t="shared" si="0"/>
        <v>6915.8692636079213</v>
      </c>
      <c r="C57" s="9">
        <v>301255265.12276107</v>
      </c>
    </row>
    <row r="58" spans="1:3" x14ac:dyDescent="0.25">
      <c r="A58" s="9">
        <v>24642.750022364027</v>
      </c>
      <c r="B58" s="6">
        <f t="shared" si="0"/>
        <v>7188.4024972606121</v>
      </c>
      <c r="C58" s="9">
        <v>313126812.78067225</v>
      </c>
    </row>
    <row r="59" spans="1:3" x14ac:dyDescent="0.25">
      <c r="A59" s="9">
        <v>25655.069286736638</v>
      </c>
      <c r="B59" s="6">
        <f t="shared" si="0"/>
        <v>8427.4251043409986</v>
      </c>
      <c r="C59" s="9">
        <v>367098637.54509389</v>
      </c>
    </row>
    <row r="60" spans="1:3" x14ac:dyDescent="0.25">
      <c r="A60" s="9">
        <v>26487.446198115456</v>
      </c>
      <c r="B60" s="6">
        <f t="shared" si="0"/>
        <v>8776.2011903119055</v>
      </c>
      <c r="C60" s="9">
        <v>382291323.84998661</v>
      </c>
    </row>
    <row r="61" spans="1:3" x14ac:dyDescent="0.25">
      <c r="A61" s="9">
        <v>27818.899411080631</v>
      </c>
      <c r="B61" s="6">
        <f t="shared" si="0"/>
        <v>9981.711884768838</v>
      </c>
      <c r="C61" s="9">
        <v>434803369.70053059</v>
      </c>
    </row>
    <row r="62" spans="1:3" x14ac:dyDescent="0.25">
      <c r="A62" s="9">
        <v>28504.118378757157</v>
      </c>
      <c r="B62" s="6">
        <f t="shared" si="0"/>
        <v>10223.228025811961</v>
      </c>
      <c r="C62" s="9">
        <v>445323812.80436903</v>
      </c>
    </row>
    <row r="63" spans="1:3" x14ac:dyDescent="0.25">
      <c r="A63" s="9">
        <v>29792.053564825859</v>
      </c>
      <c r="B63" s="6">
        <f t="shared" si="0"/>
        <v>12198.931185763582</v>
      </c>
      <c r="C63" s="9">
        <v>531385442.45186162</v>
      </c>
    </row>
    <row r="64" spans="1:3" x14ac:dyDescent="0.25">
      <c r="A64" s="9">
        <v>30769.013236521947</v>
      </c>
      <c r="B64" s="6">
        <f t="shared" si="0"/>
        <v>12602.627692677033</v>
      </c>
      <c r="C64" s="9">
        <v>548970462.29301155</v>
      </c>
    </row>
    <row r="65" spans="1:3" x14ac:dyDescent="0.25">
      <c r="A65" s="9">
        <v>31687.582463621184</v>
      </c>
      <c r="B65" s="6">
        <f t="shared" si="0"/>
        <v>13902.77991578516</v>
      </c>
      <c r="C65" s="9">
        <v>605605093.13160157</v>
      </c>
    </row>
    <row r="66" spans="1:3" x14ac:dyDescent="0.25">
      <c r="A66" s="9">
        <v>32489.823327170801</v>
      </c>
      <c r="B66" s="6">
        <f t="shared" si="0"/>
        <v>15152.155662337058</v>
      </c>
      <c r="C66" s="9">
        <v>660027900.65140224</v>
      </c>
    </row>
    <row r="67" spans="1:3" x14ac:dyDescent="0.25">
      <c r="A67" s="9">
        <v>33630.501893487599</v>
      </c>
      <c r="B67" s="6">
        <f t="shared" ref="B67:B84" si="1">+C67/43560</f>
        <v>16951.96003185217</v>
      </c>
      <c r="C67" s="9">
        <v>738427378.98748052</v>
      </c>
    </row>
    <row r="68" spans="1:3" x14ac:dyDescent="0.25">
      <c r="A68" s="9">
        <v>34633.377922232823</v>
      </c>
      <c r="B68" s="6">
        <f t="shared" si="1"/>
        <v>17037.642683805152</v>
      </c>
      <c r="C68" s="9">
        <v>742159715.30655241</v>
      </c>
    </row>
    <row r="69" spans="1:3" x14ac:dyDescent="0.25">
      <c r="A69" s="9">
        <v>35878.628050453248</v>
      </c>
      <c r="B69" s="6">
        <f t="shared" si="1"/>
        <v>17857.0990864548</v>
      </c>
      <c r="C69" s="9">
        <v>777855236.20597112</v>
      </c>
    </row>
    <row r="70" spans="1:3" x14ac:dyDescent="0.25">
      <c r="A70" s="9">
        <v>36885.540791984735</v>
      </c>
      <c r="B70" s="6">
        <f t="shared" si="1"/>
        <v>18329.852603423886</v>
      </c>
      <c r="C70" s="9">
        <v>798448379.40514445</v>
      </c>
    </row>
    <row r="71" spans="1:3" x14ac:dyDescent="0.25">
      <c r="A71" s="9">
        <v>39306.376550572517</v>
      </c>
      <c r="B71" s="6">
        <f t="shared" si="1"/>
        <v>21624.169152632228</v>
      </c>
      <c r="C71" s="9">
        <v>941948808.28865981</v>
      </c>
    </row>
    <row r="72" spans="1:3" x14ac:dyDescent="0.25">
      <c r="A72" s="9">
        <v>40423.977701574426</v>
      </c>
      <c r="B72" s="6">
        <f t="shared" si="1"/>
        <v>22553.60351464622</v>
      </c>
      <c r="C72" s="9">
        <v>982434969.09798932</v>
      </c>
    </row>
    <row r="73" spans="1:3" x14ac:dyDescent="0.25">
      <c r="A73" s="9">
        <v>42957.956178435117</v>
      </c>
      <c r="B73" s="6">
        <f t="shared" si="1"/>
        <v>25711.343069380564</v>
      </c>
      <c r="C73" s="9">
        <v>1119986104.1022174</v>
      </c>
    </row>
    <row r="74" spans="1:3" x14ac:dyDescent="0.25">
      <c r="A74" s="9">
        <v>44662.17483301527</v>
      </c>
      <c r="B74" s="6">
        <f t="shared" si="1"/>
        <v>27230.826624596255</v>
      </c>
      <c r="C74" s="9">
        <v>1186174807.7674129</v>
      </c>
    </row>
    <row r="75" spans="1:3" x14ac:dyDescent="0.25">
      <c r="A75" s="9">
        <v>46547.261182013361</v>
      </c>
      <c r="B75" s="6">
        <f t="shared" si="1"/>
        <v>29755.597367689799</v>
      </c>
      <c r="C75" s="9">
        <v>1296153821.3365676</v>
      </c>
    </row>
    <row r="76" spans="1:3" x14ac:dyDescent="0.25">
      <c r="A76" s="9">
        <v>48579.874856870229</v>
      </c>
      <c r="B76" s="6">
        <f t="shared" si="1"/>
        <v>32579.027658115683</v>
      </c>
      <c r="C76" s="9">
        <v>1419142444.7875192</v>
      </c>
    </row>
    <row r="77" spans="1:3" x14ac:dyDescent="0.25">
      <c r="A77" s="9">
        <v>50540.467992604965</v>
      </c>
      <c r="B77" s="6">
        <f t="shared" si="1"/>
        <v>34810.947918266429</v>
      </c>
      <c r="C77" s="9">
        <v>1516364891.3196857</v>
      </c>
    </row>
    <row r="78" spans="1:3" x14ac:dyDescent="0.25">
      <c r="A78" s="9">
        <v>52773.641272065841</v>
      </c>
      <c r="B78" s="6">
        <f t="shared" si="1"/>
        <v>36394.781468223176</v>
      </c>
      <c r="C78" s="9">
        <v>1585356680.7558017</v>
      </c>
    </row>
    <row r="79" spans="1:3" x14ac:dyDescent="0.25">
      <c r="A79" s="9">
        <v>53538.920372137407</v>
      </c>
      <c r="B79" s="6">
        <f t="shared" si="1"/>
        <v>39398.684165886138</v>
      </c>
      <c r="C79" s="9">
        <v>1716206682.2660003</v>
      </c>
    </row>
    <row r="80" spans="1:3" x14ac:dyDescent="0.25">
      <c r="A80" s="9">
        <v>57500.625053673662</v>
      </c>
      <c r="B80" s="6">
        <f t="shared" si="1"/>
        <v>44380.789564759754</v>
      </c>
      <c r="C80" s="9">
        <v>1933227193.4409349</v>
      </c>
    </row>
    <row r="81" spans="1:5" x14ac:dyDescent="0.25">
      <c r="A81" s="9">
        <v>62265.573169131676</v>
      </c>
      <c r="B81" s="6">
        <f t="shared" si="1"/>
        <v>54439.769242666371</v>
      </c>
      <c r="C81" s="9">
        <v>2371396348.210547</v>
      </c>
    </row>
    <row r="82" spans="1:5" x14ac:dyDescent="0.25">
      <c r="A82" s="9">
        <v>69472.872906727105</v>
      </c>
      <c r="B82" s="6">
        <f t="shared" si="1"/>
        <v>67977.305769606843</v>
      </c>
      <c r="C82" s="9">
        <v>2961091439.3240738</v>
      </c>
    </row>
    <row r="83" spans="1:5" x14ac:dyDescent="0.25">
      <c r="A83" s="9">
        <v>71505.59375</v>
      </c>
      <c r="B83" s="6">
        <f t="shared" si="1"/>
        <v>69325.493545091929</v>
      </c>
      <c r="C83" s="9">
        <v>3019818498.8242044</v>
      </c>
    </row>
    <row r="84" spans="1:5" x14ac:dyDescent="0.25">
      <c r="A84" s="9">
        <v>79031.246350190835</v>
      </c>
      <c r="B84" s="6">
        <f t="shared" si="1"/>
        <v>80522.041715254076</v>
      </c>
      <c r="C84" s="9">
        <v>3507540137.1164675</v>
      </c>
    </row>
    <row r="85" spans="1:5" x14ac:dyDescent="0.25">
      <c r="C85" s="9"/>
    </row>
    <row r="86" spans="1:5" x14ac:dyDescent="0.25">
      <c r="B86" t="s">
        <v>0</v>
      </c>
      <c r="C86" t="s">
        <v>1</v>
      </c>
      <c r="D86" t="s">
        <v>5</v>
      </c>
    </row>
    <row r="87" spans="1:5" x14ac:dyDescent="0.25">
      <c r="B87" t="s">
        <v>2</v>
      </c>
      <c r="C87" t="s">
        <v>4</v>
      </c>
      <c r="D87" t="s">
        <v>4</v>
      </c>
      <c r="E87" t="s">
        <v>3</v>
      </c>
    </row>
    <row r="88" spans="1:5" x14ac:dyDescent="0.25">
      <c r="A88" s="9">
        <v>1</v>
      </c>
      <c r="B88">
        <v>3500</v>
      </c>
      <c r="C88">
        <v>0</v>
      </c>
      <c r="E88" s="7"/>
    </row>
    <row r="89" spans="1:5" x14ac:dyDescent="0.25">
      <c r="A89" s="9">
        <v>2</v>
      </c>
      <c r="B89">
        <v>4500</v>
      </c>
      <c r="C89">
        <v>0</v>
      </c>
      <c r="D89">
        <f t="shared" ref="D89:D110" si="2">+E89/43560</f>
        <v>1.4766988062442608</v>
      </c>
      <c r="E89" s="4">
        <v>64325</v>
      </c>
    </row>
    <row r="90" spans="1:5" x14ac:dyDescent="0.25">
      <c r="A90" s="9">
        <v>3</v>
      </c>
      <c r="B90">
        <v>5500</v>
      </c>
      <c r="C90">
        <v>0</v>
      </c>
      <c r="D90">
        <f t="shared" si="2"/>
        <v>98.757644628099172</v>
      </c>
      <c r="E90" s="4">
        <v>4301883</v>
      </c>
    </row>
    <row r="91" spans="1:5" x14ac:dyDescent="0.25">
      <c r="A91" s="9">
        <v>4</v>
      </c>
      <c r="B91">
        <v>6500</v>
      </c>
      <c r="C91">
        <v>0</v>
      </c>
      <c r="D91">
        <f t="shared" si="2"/>
        <v>737.76606978879704</v>
      </c>
      <c r="E91" s="4">
        <v>32137090</v>
      </c>
    </row>
    <row r="92" spans="1:5" x14ac:dyDescent="0.25">
      <c r="A92" s="9">
        <v>5</v>
      </c>
      <c r="B92">
        <v>7500</v>
      </c>
      <c r="C92">
        <v>0</v>
      </c>
      <c r="D92">
        <f t="shared" si="2"/>
        <v>1514.3788337924702</v>
      </c>
      <c r="E92" s="4">
        <v>65966342</v>
      </c>
    </row>
    <row r="93" spans="1:5" x14ac:dyDescent="0.25">
      <c r="A93" s="9">
        <v>6</v>
      </c>
      <c r="B93">
        <v>8500</v>
      </c>
      <c r="C93">
        <v>0</v>
      </c>
      <c r="D93">
        <f t="shared" si="2"/>
        <v>2548.759251606979</v>
      </c>
      <c r="E93" s="4">
        <v>111023953</v>
      </c>
    </row>
    <row r="94" spans="1:5" x14ac:dyDescent="0.25">
      <c r="A94" s="9">
        <v>7</v>
      </c>
      <c r="B94">
        <v>9500</v>
      </c>
      <c r="C94">
        <v>0</v>
      </c>
      <c r="D94">
        <f t="shared" si="2"/>
        <v>3035.848829201102</v>
      </c>
      <c r="E94" s="4">
        <v>132241575</v>
      </c>
    </row>
    <row r="95" spans="1:5" x14ac:dyDescent="0.25">
      <c r="A95" s="9">
        <v>8</v>
      </c>
      <c r="B95">
        <v>10500</v>
      </c>
      <c r="C95">
        <v>0</v>
      </c>
      <c r="D95">
        <f t="shared" si="2"/>
        <v>3687.3646694214876</v>
      </c>
      <c r="E95" s="4">
        <v>160621605</v>
      </c>
    </row>
    <row r="96" spans="1:5" x14ac:dyDescent="0.25">
      <c r="A96" s="9">
        <v>9</v>
      </c>
      <c r="B96">
        <v>11500</v>
      </c>
      <c r="C96">
        <v>0</v>
      </c>
      <c r="D96">
        <f t="shared" si="2"/>
        <v>3972.414554637282</v>
      </c>
      <c r="E96" s="4">
        <v>173038378</v>
      </c>
    </row>
    <row r="97" spans="1:5" x14ac:dyDescent="0.25">
      <c r="A97" s="9">
        <v>10</v>
      </c>
      <c r="B97">
        <v>12500</v>
      </c>
      <c r="C97">
        <v>0</v>
      </c>
      <c r="D97">
        <f t="shared" si="2"/>
        <v>4322.4121212121208</v>
      </c>
      <c r="E97" s="4">
        <v>188284272</v>
      </c>
    </row>
    <row r="98" spans="1:5" x14ac:dyDescent="0.25">
      <c r="A98" s="9">
        <v>11</v>
      </c>
      <c r="B98">
        <v>13500</v>
      </c>
      <c r="C98">
        <v>0</v>
      </c>
      <c r="D98">
        <f t="shared" si="2"/>
        <v>4577.280119375574</v>
      </c>
      <c r="E98" s="4">
        <v>199386322</v>
      </c>
    </row>
    <row r="99" spans="1:5" x14ac:dyDescent="0.25">
      <c r="A99" s="9">
        <v>12</v>
      </c>
      <c r="B99">
        <v>14500</v>
      </c>
      <c r="C99">
        <v>0</v>
      </c>
      <c r="D99">
        <f t="shared" si="2"/>
        <v>5166.1139348025708</v>
      </c>
      <c r="E99" s="5">
        <v>225035923</v>
      </c>
    </row>
    <row r="100" spans="1:5" x14ac:dyDescent="0.25">
      <c r="A100" s="9">
        <v>13</v>
      </c>
      <c r="B100">
        <v>15500</v>
      </c>
      <c r="C100">
        <v>0</v>
      </c>
      <c r="D100">
        <f t="shared" si="2"/>
        <v>5507.3855371900827</v>
      </c>
      <c r="E100" s="5">
        <v>239901714</v>
      </c>
    </row>
    <row r="101" spans="1:5" x14ac:dyDescent="0.25">
      <c r="A101" s="9">
        <v>14</v>
      </c>
      <c r="B101">
        <v>16500</v>
      </c>
      <c r="C101">
        <v>0</v>
      </c>
      <c r="D101">
        <f t="shared" si="2"/>
        <v>5933.0115932047747</v>
      </c>
      <c r="E101" s="5">
        <v>258441985</v>
      </c>
    </row>
    <row r="102" spans="1:5" x14ac:dyDescent="0.25">
      <c r="A102" s="9">
        <v>15</v>
      </c>
      <c r="B102">
        <v>17500</v>
      </c>
      <c r="C102" s="6">
        <f t="shared" ref="C102:C105" si="3">D102-6273.39</f>
        <v>98.121271808999154</v>
      </c>
      <c r="D102">
        <f t="shared" si="2"/>
        <v>6371.5112718089995</v>
      </c>
      <c r="E102" s="5">
        <v>277543031</v>
      </c>
    </row>
    <row r="103" spans="1:5" x14ac:dyDescent="0.25">
      <c r="A103" s="9">
        <v>16</v>
      </c>
      <c r="B103">
        <v>18500</v>
      </c>
      <c r="C103" s="6">
        <f t="shared" si="3"/>
        <v>333.90345730027548</v>
      </c>
      <c r="D103">
        <f t="shared" si="2"/>
        <v>6607.2934573002758</v>
      </c>
      <c r="E103" s="5">
        <v>287813703</v>
      </c>
    </row>
    <row r="104" spans="1:5" x14ac:dyDescent="0.25">
      <c r="A104" s="9">
        <v>17</v>
      </c>
      <c r="B104">
        <v>19500</v>
      </c>
      <c r="C104" s="6">
        <f t="shared" si="3"/>
        <v>483.82163911845691</v>
      </c>
      <c r="D104">
        <f t="shared" si="2"/>
        <v>6757.2116391184572</v>
      </c>
      <c r="E104" s="5">
        <v>294344139</v>
      </c>
    </row>
    <row r="105" spans="1:5" x14ac:dyDescent="0.25">
      <c r="A105" s="9">
        <v>18</v>
      </c>
      <c r="B105">
        <v>20500</v>
      </c>
      <c r="C105" s="6">
        <f t="shared" si="3"/>
        <v>638.02804407713484</v>
      </c>
      <c r="D105">
        <f t="shared" si="2"/>
        <v>6911.4180440771352</v>
      </c>
      <c r="E105" s="5">
        <v>301061370</v>
      </c>
    </row>
    <row r="106" spans="1:5" x14ac:dyDescent="0.25">
      <c r="B106">
        <v>20963</v>
      </c>
      <c r="C106" s="6">
        <f>D106-6273.39</f>
        <v>694.90077024793391</v>
      </c>
      <c r="D106" s="6">
        <f>+D105+(B106-B105)*(D107-D105)/(B107-B105)</f>
        <v>6968.2907702479342</v>
      </c>
    </row>
    <row r="107" spans="1:5" x14ac:dyDescent="0.25">
      <c r="A107" s="9">
        <v>19</v>
      </c>
      <c r="B107">
        <v>21500</v>
      </c>
      <c r="C107" s="6">
        <f t="shared" ref="C107:C110" si="4">D107-6273.39</f>
        <v>760.86330578512388</v>
      </c>
      <c r="D107">
        <f t="shared" si="2"/>
        <v>7034.2533057851242</v>
      </c>
      <c r="E107">
        <v>306412074</v>
      </c>
    </row>
    <row r="108" spans="1:5" x14ac:dyDescent="0.25">
      <c r="A108" s="9">
        <v>20</v>
      </c>
      <c r="B108">
        <v>22500</v>
      </c>
      <c r="C108" s="6">
        <f t="shared" si="4"/>
        <v>914.53961432506821</v>
      </c>
      <c r="D108">
        <f t="shared" si="2"/>
        <v>7187.9296143250685</v>
      </c>
      <c r="E108">
        <v>313106214</v>
      </c>
    </row>
    <row r="109" spans="1:5" x14ac:dyDescent="0.25">
      <c r="A109" s="9">
        <v>21</v>
      </c>
      <c r="B109">
        <v>23500</v>
      </c>
      <c r="C109" s="6">
        <f t="shared" si="4"/>
        <v>1096.1650505050502</v>
      </c>
      <c r="D109">
        <f t="shared" si="2"/>
        <v>7369.5550505050505</v>
      </c>
      <c r="E109">
        <v>321017818</v>
      </c>
    </row>
    <row r="110" spans="1:5" x14ac:dyDescent="0.25">
      <c r="A110" s="9">
        <v>22</v>
      </c>
      <c r="B110">
        <v>24500</v>
      </c>
      <c r="C110" s="6">
        <f t="shared" si="4"/>
        <v>1227.7998071625343</v>
      </c>
      <c r="D110">
        <f t="shared" si="2"/>
        <v>7501.1898071625346</v>
      </c>
      <c r="E110">
        <v>326751828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D1" sqref="D1"/>
    </sheetView>
  </sheetViews>
  <sheetFormatPr defaultRowHeight="15" x14ac:dyDescent="0.25"/>
  <cols>
    <col min="3" max="3" width="15.140625" customWidth="1"/>
  </cols>
  <sheetData>
    <row r="1" spans="1:6" x14ac:dyDescent="0.25">
      <c r="B1" t="s">
        <v>0</v>
      </c>
      <c r="C1" t="s">
        <v>1</v>
      </c>
      <c r="D1" t="s">
        <v>5</v>
      </c>
      <c r="E1" t="s">
        <v>6</v>
      </c>
      <c r="F1" t="s">
        <v>7</v>
      </c>
    </row>
    <row r="2" spans="1:6" x14ac:dyDescent="0.25">
      <c r="B2" t="s">
        <v>2</v>
      </c>
      <c r="C2" t="s">
        <v>4</v>
      </c>
      <c r="D2" t="s">
        <v>4</v>
      </c>
      <c r="E2" t="s">
        <v>3</v>
      </c>
      <c r="F2" t="s">
        <v>3</v>
      </c>
    </row>
    <row r="3" spans="1:6" x14ac:dyDescent="0.25">
      <c r="A3">
        <v>1</v>
      </c>
      <c r="B3">
        <v>15</v>
      </c>
      <c r="C3">
        <v>0</v>
      </c>
      <c r="E3" s="7"/>
      <c r="F3" s="4">
        <v>280072</v>
      </c>
    </row>
    <row r="4" spans="1:6" x14ac:dyDescent="0.25">
      <c r="A4">
        <v>2</v>
      </c>
      <c r="B4">
        <v>65</v>
      </c>
      <c r="C4">
        <v>0</v>
      </c>
      <c r="E4" s="7"/>
      <c r="F4" s="4">
        <f>(F3+F5)/2</f>
        <v>396564.5</v>
      </c>
    </row>
    <row r="5" spans="1:6" x14ac:dyDescent="0.25">
      <c r="A5">
        <v>3</v>
      </c>
      <c r="B5">
        <v>115</v>
      </c>
      <c r="C5">
        <v>0</v>
      </c>
      <c r="E5" s="7"/>
      <c r="F5" s="4">
        <v>513057</v>
      </c>
    </row>
    <row r="6" spans="1:6" x14ac:dyDescent="0.25">
      <c r="A6">
        <v>4</v>
      </c>
      <c r="B6">
        <v>165</v>
      </c>
      <c r="C6">
        <v>0</v>
      </c>
      <c r="E6" s="7"/>
      <c r="F6" s="4">
        <v>583476</v>
      </c>
    </row>
    <row r="7" spans="1:6" x14ac:dyDescent="0.25">
      <c r="A7">
        <v>5</v>
      </c>
      <c r="B7">
        <v>215</v>
      </c>
      <c r="C7">
        <v>0</v>
      </c>
      <c r="D7" s="6">
        <f>+(E7+F7)/43560</f>
        <v>15.125</v>
      </c>
      <c r="E7" s="4">
        <v>1044</v>
      </c>
      <c r="F7" s="4">
        <v>657801</v>
      </c>
    </row>
    <row r="8" spans="1:6" x14ac:dyDescent="0.25">
      <c r="A8">
        <v>6</v>
      </c>
      <c r="B8">
        <v>265</v>
      </c>
      <c r="C8" s="8">
        <v>0</v>
      </c>
      <c r="D8" s="6">
        <f t="shared" ref="D8:D34" si="0">+(E8+F8)/43560</f>
        <v>17.293055555555554</v>
      </c>
      <c r="E8" s="4">
        <v>17396</v>
      </c>
      <c r="F8" s="4">
        <f>(F7+F9)/2</f>
        <v>735889.5</v>
      </c>
    </row>
    <row r="9" spans="1:6" x14ac:dyDescent="0.25">
      <c r="A9">
        <v>7</v>
      </c>
      <c r="B9">
        <v>315</v>
      </c>
      <c r="C9" s="8">
        <f t="shared" ref="C9:C34" si="1">+D9-18</f>
        <v>2.6959825528007357</v>
      </c>
      <c r="D9" s="6">
        <f t="shared" si="0"/>
        <v>20.695982552800736</v>
      </c>
      <c r="E9" s="4">
        <v>87539</v>
      </c>
      <c r="F9" s="4">
        <v>813978</v>
      </c>
    </row>
    <row r="10" spans="1:6" x14ac:dyDescent="0.25">
      <c r="B10">
        <v>336</v>
      </c>
      <c r="C10" s="8">
        <f t="shared" si="1"/>
        <v>4.5163007346189161</v>
      </c>
      <c r="D10" s="6">
        <f>+D9+(B10-B9)*(D11-D9)/(B11-B9)</f>
        <v>22.516300734618916</v>
      </c>
      <c r="E10" s="4"/>
      <c r="F10" s="4"/>
    </row>
    <row r="11" spans="1:6" x14ac:dyDescent="0.25">
      <c r="A11">
        <v>8</v>
      </c>
      <c r="B11">
        <v>365</v>
      </c>
      <c r="C11" s="8">
        <f t="shared" si="1"/>
        <v>7.0300734618916429</v>
      </c>
      <c r="D11" s="6">
        <f t="shared" si="0"/>
        <v>25.030073461891643</v>
      </c>
      <c r="E11" s="4">
        <v>191421</v>
      </c>
      <c r="F11" s="4">
        <v>898889</v>
      </c>
    </row>
    <row r="12" spans="1:6" x14ac:dyDescent="0.25">
      <c r="A12">
        <v>9</v>
      </c>
      <c r="B12">
        <v>415</v>
      </c>
      <c r="C12" s="8">
        <f t="shared" si="1"/>
        <v>11.328007346189164</v>
      </c>
      <c r="D12" s="6">
        <f t="shared" si="0"/>
        <v>29.328007346189164</v>
      </c>
      <c r="E12" s="4">
        <v>272019</v>
      </c>
      <c r="F12" s="4">
        <v>1005509</v>
      </c>
    </row>
    <row r="13" spans="1:6" x14ac:dyDescent="0.25">
      <c r="A13">
        <v>10</v>
      </c>
      <c r="B13">
        <v>465</v>
      </c>
      <c r="C13" s="8">
        <f t="shared" si="1"/>
        <v>15.16078971533517</v>
      </c>
      <c r="D13" s="6">
        <f t="shared" si="0"/>
        <v>33.16078971533517</v>
      </c>
      <c r="E13" s="4">
        <v>338938</v>
      </c>
      <c r="F13" s="4">
        <v>1105546</v>
      </c>
    </row>
    <row r="14" spans="1:6" x14ac:dyDescent="0.25">
      <c r="A14">
        <v>11</v>
      </c>
      <c r="B14">
        <v>515</v>
      </c>
      <c r="C14" s="8">
        <f t="shared" si="1"/>
        <v>18.881244260789714</v>
      </c>
      <c r="D14" s="6">
        <f t="shared" si="0"/>
        <v>36.881244260789714</v>
      </c>
      <c r="E14" s="4">
        <v>406163</v>
      </c>
      <c r="F14" s="4">
        <v>1200384</v>
      </c>
    </row>
    <row r="15" spans="1:6" x14ac:dyDescent="0.25">
      <c r="A15">
        <v>12</v>
      </c>
      <c r="B15">
        <v>565</v>
      </c>
      <c r="C15" s="8">
        <f t="shared" si="1"/>
        <v>22.06503673094582</v>
      </c>
      <c r="D15" s="6">
        <f t="shared" si="0"/>
        <v>40.06503673094582</v>
      </c>
      <c r="E15" s="5">
        <v>454186</v>
      </c>
      <c r="F15" s="5">
        <v>1291047</v>
      </c>
    </row>
    <row r="16" spans="1:6" x14ac:dyDescent="0.25">
      <c r="A16">
        <v>13</v>
      </c>
      <c r="B16">
        <v>615</v>
      </c>
      <c r="C16" s="8">
        <f t="shared" si="1"/>
        <v>24.941988062442611</v>
      </c>
      <c r="D16" s="6">
        <f t="shared" si="0"/>
        <v>42.941988062442611</v>
      </c>
      <c r="E16" s="5">
        <v>487451</v>
      </c>
      <c r="F16" s="5">
        <v>1383102</v>
      </c>
    </row>
    <row r="17" spans="1:6" x14ac:dyDescent="0.25">
      <c r="A17">
        <v>14</v>
      </c>
      <c r="B17">
        <v>665</v>
      </c>
      <c r="C17" s="8">
        <f t="shared" si="1"/>
        <v>27.241253443526169</v>
      </c>
      <c r="D17" s="6">
        <f t="shared" si="0"/>
        <v>45.241253443526169</v>
      </c>
      <c r="E17" s="5">
        <v>514401</v>
      </c>
      <c r="F17" s="5">
        <v>1456308</v>
      </c>
    </row>
    <row r="18" spans="1:6" x14ac:dyDescent="0.25">
      <c r="A18">
        <v>15</v>
      </c>
      <c r="B18">
        <v>715</v>
      </c>
      <c r="C18" s="8">
        <f t="shared" si="1"/>
        <v>29.412924701561067</v>
      </c>
      <c r="D18" s="6">
        <f t="shared" si="0"/>
        <v>47.412924701561067</v>
      </c>
      <c r="E18" s="5">
        <v>536998</v>
      </c>
      <c r="F18" s="5">
        <v>1528309</v>
      </c>
    </row>
    <row r="19" spans="1:6" x14ac:dyDescent="0.25">
      <c r="A19">
        <v>16</v>
      </c>
      <c r="B19">
        <v>765</v>
      </c>
      <c r="C19" s="8">
        <f t="shared" si="1"/>
        <v>31.372245179063363</v>
      </c>
      <c r="D19" s="6">
        <f t="shared" si="0"/>
        <v>49.372245179063363</v>
      </c>
      <c r="E19" s="5">
        <v>556301</v>
      </c>
      <c r="F19" s="5">
        <v>1594354</v>
      </c>
    </row>
    <row r="20" spans="1:6" x14ac:dyDescent="0.25">
      <c r="A20">
        <v>17</v>
      </c>
      <c r="B20">
        <v>815</v>
      </c>
      <c r="C20" s="8">
        <f t="shared" si="1"/>
        <v>33.099701561065196</v>
      </c>
      <c r="D20" s="6">
        <f t="shared" si="0"/>
        <v>51.099701561065196</v>
      </c>
      <c r="E20" s="5">
        <v>573918</v>
      </c>
      <c r="F20" s="5">
        <v>1651985</v>
      </c>
    </row>
    <row r="21" spans="1:6" x14ac:dyDescent="0.25">
      <c r="A21">
        <v>18</v>
      </c>
      <c r="B21">
        <v>865</v>
      </c>
      <c r="C21" s="8">
        <f t="shared" si="1"/>
        <v>34.743778696051422</v>
      </c>
      <c r="D21" s="6">
        <f t="shared" si="0"/>
        <v>52.743778696051422</v>
      </c>
      <c r="E21" s="5">
        <v>589430</v>
      </c>
      <c r="F21" s="5">
        <v>1708089</v>
      </c>
    </row>
    <row r="22" spans="1:6" x14ac:dyDescent="0.25">
      <c r="A22">
        <v>19</v>
      </c>
      <c r="B22">
        <v>915</v>
      </c>
      <c r="C22" s="8">
        <f t="shared" si="1"/>
        <v>36.293021120293851</v>
      </c>
      <c r="D22" s="6">
        <f t="shared" si="0"/>
        <v>54.293021120293851</v>
      </c>
      <c r="E22" s="5">
        <v>603330</v>
      </c>
      <c r="F22" s="5">
        <v>1761674</v>
      </c>
    </row>
    <row r="23" spans="1:6" x14ac:dyDescent="0.25">
      <c r="A23">
        <v>20</v>
      </c>
      <c r="B23">
        <v>965</v>
      </c>
      <c r="C23" s="8">
        <f t="shared" si="1"/>
        <v>38.011225895316805</v>
      </c>
      <c r="D23" s="6">
        <f t="shared" si="0"/>
        <v>56.011225895316805</v>
      </c>
      <c r="E23" s="5">
        <v>616884</v>
      </c>
      <c r="F23" s="5">
        <v>1822965</v>
      </c>
    </row>
    <row r="24" spans="1:6" x14ac:dyDescent="0.25">
      <c r="A24">
        <v>21</v>
      </c>
      <c r="B24">
        <v>1015</v>
      </c>
      <c r="C24" s="8">
        <f t="shared" si="1"/>
        <v>40.047038567493111</v>
      </c>
      <c r="D24" s="6">
        <f t="shared" si="0"/>
        <v>58.047038567493111</v>
      </c>
      <c r="E24" s="5">
        <v>627537</v>
      </c>
      <c r="F24" s="5">
        <v>1900992</v>
      </c>
    </row>
    <row r="25" spans="1:6" x14ac:dyDescent="0.25">
      <c r="A25">
        <v>22</v>
      </c>
      <c r="B25">
        <v>1065</v>
      </c>
      <c r="C25" s="8">
        <f t="shared" si="1"/>
        <v>42.085766758494032</v>
      </c>
      <c r="D25" s="6">
        <f t="shared" si="0"/>
        <v>60.085766758494032</v>
      </c>
      <c r="E25" s="5">
        <v>638010</v>
      </c>
      <c r="F25" s="5">
        <v>1979326</v>
      </c>
    </row>
    <row r="26" spans="1:6" x14ac:dyDescent="0.25">
      <c r="A26">
        <v>23</v>
      </c>
      <c r="B26">
        <v>1115</v>
      </c>
      <c r="C26" s="8">
        <f t="shared" si="1"/>
        <v>44.483080808080807</v>
      </c>
      <c r="D26" s="6">
        <f t="shared" si="0"/>
        <v>62.483080808080807</v>
      </c>
      <c r="E26" s="5">
        <v>649606</v>
      </c>
      <c r="F26" s="5">
        <v>2072157</v>
      </c>
    </row>
    <row r="27" spans="1:6" x14ac:dyDescent="0.25">
      <c r="A27">
        <v>24</v>
      </c>
      <c r="B27">
        <v>1165</v>
      </c>
      <c r="C27" s="8">
        <f t="shared" si="1"/>
        <v>46.499104683195597</v>
      </c>
      <c r="D27" s="6">
        <f t="shared" si="0"/>
        <v>64.499104683195597</v>
      </c>
      <c r="E27" s="5">
        <v>660051</v>
      </c>
      <c r="F27" s="5">
        <v>2149530</v>
      </c>
    </row>
    <row r="28" spans="1:6" x14ac:dyDescent="0.25">
      <c r="A28">
        <v>25</v>
      </c>
      <c r="B28">
        <v>1215</v>
      </c>
      <c r="C28" s="8">
        <f t="shared" si="1"/>
        <v>48.3626492194674</v>
      </c>
      <c r="D28" s="6">
        <f t="shared" si="0"/>
        <v>66.3626492194674</v>
      </c>
      <c r="E28" s="5">
        <v>669949</v>
      </c>
      <c r="F28" s="5">
        <v>2220808</v>
      </c>
    </row>
    <row r="29" spans="1:6" x14ac:dyDescent="0.25">
      <c r="A29">
        <v>26</v>
      </c>
      <c r="B29">
        <v>1265</v>
      </c>
      <c r="C29" s="8">
        <f t="shared" si="1"/>
        <v>50.173324150596883</v>
      </c>
      <c r="D29" s="6">
        <f t="shared" si="0"/>
        <v>68.173324150596883</v>
      </c>
      <c r="E29" s="5">
        <v>680843</v>
      </c>
      <c r="F29" s="5">
        <v>2288787</v>
      </c>
    </row>
    <row r="30" spans="1:6" x14ac:dyDescent="0.25">
      <c r="A30">
        <v>27</v>
      </c>
      <c r="B30">
        <v>1315</v>
      </c>
      <c r="C30" s="8">
        <f t="shared" si="1"/>
        <v>52.69228650137741</v>
      </c>
      <c r="D30" s="6">
        <f t="shared" si="0"/>
        <v>70.69228650137741</v>
      </c>
      <c r="E30" s="5">
        <v>724693</v>
      </c>
      <c r="F30" s="5">
        <v>2354663</v>
      </c>
    </row>
    <row r="31" spans="1:6" x14ac:dyDescent="0.25">
      <c r="A31">
        <v>28</v>
      </c>
      <c r="B31">
        <v>1365</v>
      </c>
      <c r="C31" s="8">
        <f t="shared" si="1"/>
        <v>55.925022956841133</v>
      </c>
      <c r="D31" s="6">
        <f t="shared" si="0"/>
        <v>73.925022956841133</v>
      </c>
      <c r="E31" s="5">
        <v>800263</v>
      </c>
      <c r="F31" s="5">
        <v>2419911</v>
      </c>
    </row>
    <row r="32" spans="1:6" x14ac:dyDescent="0.25">
      <c r="A32">
        <v>29</v>
      </c>
      <c r="B32">
        <v>1415</v>
      </c>
      <c r="C32" s="8">
        <f t="shared" si="1"/>
        <v>58.202640036730941</v>
      </c>
      <c r="D32" s="6">
        <f t="shared" si="0"/>
        <v>76.202640036730941</v>
      </c>
      <c r="E32" s="5">
        <v>817971</v>
      </c>
      <c r="F32" s="5">
        <v>2501416</v>
      </c>
    </row>
    <row r="33" spans="1:6" x14ac:dyDescent="0.25">
      <c r="A33">
        <v>30</v>
      </c>
      <c r="B33">
        <v>1465</v>
      </c>
      <c r="C33" s="8">
        <f t="shared" si="1"/>
        <v>60.355211202938477</v>
      </c>
      <c r="D33" s="6">
        <f t="shared" si="0"/>
        <v>78.355211202938477</v>
      </c>
      <c r="E33" s="5">
        <v>835126</v>
      </c>
      <c r="F33" s="5">
        <v>2578027</v>
      </c>
    </row>
    <row r="34" spans="1:6" x14ac:dyDescent="0.25">
      <c r="A34">
        <v>31</v>
      </c>
      <c r="B34">
        <v>1515</v>
      </c>
      <c r="C34" s="8">
        <f t="shared" si="1"/>
        <v>62.286753902662994</v>
      </c>
      <c r="D34" s="6">
        <f t="shared" si="0"/>
        <v>80.286753902662994</v>
      </c>
      <c r="E34" s="5">
        <v>852223</v>
      </c>
      <c r="F34" s="5">
        <v>2645068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workbookViewId="0">
      <selection activeCell="D1" sqref="D1"/>
    </sheetView>
  </sheetViews>
  <sheetFormatPr defaultRowHeight="15" x14ac:dyDescent="0.25"/>
  <cols>
    <col min="3" max="3" width="14.42578125" customWidth="1"/>
  </cols>
  <sheetData>
    <row r="1" spans="1:5" x14ac:dyDescent="0.25">
      <c r="B1" t="s">
        <v>0</v>
      </c>
      <c r="C1" t="s">
        <v>1</v>
      </c>
      <c r="D1" t="s">
        <v>5</v>
      </c>
    </row>
    <row r="2" spans="1:5" x14ac:dyDescent="0.25">
      <c r="B2" t="s">
        <v>2</v>
      </c>
      <c r="C2" t="s">
        <v>4</v>
      </c>
      <c r="D2" t="s">
        <v>4</v>
      </c>
      <c r="E2" t="s">
        <v>3</v>
      </c>
    </row>
    <row r="3" spans="1:5" x14ac:dyDescent="0.25">
      <c r="A3">
        <v>1</v>
      </c>
      <c r="B3">
        <v>10</v>
      </c>
      <c r="C3">
        <v>0</v>
      </c>
      <c r="D3">
        <f t="shared" ref="D3:D33" si="0">+E3/43560</f>
        <v>5.5868916437098255</v>
      </c>
      <c r="E3" s="4">
        <v>243365</v>
      </c>
    </row>
    <row r="4" spans="1:5" x14ac:dyDescent="0.25">
      <c r="A4">
        <v>2</v>
      </c>
      <c r="B4">
        <v>110</v>
      </c>
      <c r="C4">
        <v>0</v>
      </c>
      <c r="D4">
        <f t="shared" si="0"/>
        <v>17.53507805325987</v>
      </c>
      <c r="E4" s="4">
        <v>763828</v>
      </c>
    </row>
    <row r="5" spans="1:5" x14ac:dyDescent="0.25">
      <c r="A5">
        <v>3</v>
      </c>
      <c r="B5">
        <v>210</v>
      </c>
      <c r="C5">
        <v>0</v>
      </c>
      <c r="D5">
        <f t="shared" si="0"/>
        <v>37.919398530762166</v>
      </c>
      <c r="E5" s="4">
        <v>1651769</v>
      </c>
    </row>
    <row r="6" spans="1:5" x14ac:dyDescent="0.25">
      <c r="A6">
        <v>4</v>
      </c>
      <c r="B6">
        <v>310</v>
      </c>
      <c r="C6">
        <v>0</v>
      </c>
      <c r="D6">
        <f t="shared" si="0"/>
        <v>71.585422405876955</v>
      </c>
      <c r="E6" s="4">
        <v>3118261</v>
      </c>
    </row>
    <row r="7" spans="1:5" x14ac:dyDescent="0.25">
      <c r="A7">
        <v>5</v>
      </c>
      <c r="B7">
        <v>410</v>
      </c>
      <c r="C7" s="6">
        <f t="shared" ref="C7:C33" si="1">+D7-120.97</f>
        <v>2.0386317722681326</v>
      </c>
      <c r="D7">
        <f t="shared" si="0"/>
        <v>123.00863177226813</v>
      </c>
      <c r="E7">
        <v>5358256</v>
      </c>
    </row>
    <row r="8" spans="1:5" x14ac:dyDescent="0.25">
      <c r="B8">
        <v>450</v>
      </c>
      <c r="C8" s="6">
        <f t="shared" si="1"/>
        <v>13.699614325068865</v>
      </c>
      <c r="D8" s="6">
        <f>+D7+(B8-B7)*(D9-D7)/(B9-B7)</f>
        <v>134.66961432506886</v>
      </c>
    </row>
    <row r="9" spans="1:5" x14ac:dyDescent="0.25">
      <c r="A9">
        <v>6</v>
      </c>
      <c r="B9">
        <v>510</v>
      </c>
      <c r="C9" s="6">
        <f t="shared" si="1"/>
        <v>31.191088154269977</v>
      </c>
      <c r="D9">
        <f t="shared" si="0"/>
        <v>152.16108815426998</v>
      </c>
      <c r="E9">
        <v>6628137</v>
      </c>
    </row>
    <row r="10" spans="1:5" x14ac:dyDescent="0.25">
      <c r="A10">
        <v>7</v>
      </c>
      <c r="B10">
        <v>610</v>
      </c>
      <c r="C10" s="6">
        <f t="shared" si="1"/>
        <v>56.937047750229567</v>
      </c>
      <c r="D10">
        <f t="shared" si="0"/>
        <v>177.90704775022957</v>
      </c>
      <c r="E10">
        <v>7749631</v>
      </c>
    </row>
    <row r="11" spans="1:5" x14ac:dyDescent="0.25">
      <c r="A11">
        <v>8</v>
      </c>
      <c r="B11">
        <v>710</v>
      </c>
      <c r="C11" s="6">
        <f t="shared" si="1"/>
        <v>73.504219467401299</v>
      </c>
      <c r="D11">
        <f t="shared" si="0"/>
        <v>194.4742194674013</v>
      </c>
      <c r="E11">
        <v>8471297</v>
      </c>
    </row>
    <row r="12" spans="1:5" x14ac:dyDescent="0.25">
      <c r="A12">
        <v>9</v>
      </c>
      <c r="B12">
        <v>810</v>
      </c>
      <c r="C12" s="6">
        <f t="shared" si="1"/>
        <v>84.603370064279147</v>
      </c>
      <c r="D12">
        <f t="shared" si="0"/>
        <v>205.57337006427915</v>
      </c>
      <c r="E12">
        <v>8954776</v>
      </c>
    </row>
    <row r="13" spans="1:5" x14ac:dyDescent="0.25">
      <c r="A13">
        <v>10</v>
      </c>
      <c r="B13">
        <v>910</v>
      </c>
      <c r="C13" s="6">
        <f t="shared" si="1"/>
        <v>91.967764003673096</v>
      </c>
      <c r="D13">
        <f t="shared" si="0"/>
        <v>212.9377640036731</v>
      </c>
      <c r="E13">
        <v>9275569</v>
      </c>
    </row>
    <row r="14" spans="1:5" x14ac:dyDescent="0.25">
      <c r="A14">
        <v>11</v>
      </c>
      <c r="B14">
        <v>1010</v>
      </c>
      <c r="C14" s="6">
        <f t="shared" si="1"/>
        <v>98.692832874196512</v>
      </c>
      <c r="D14">
        <f t="shared" si="0"/>
        <v>219.66283287419651</v>
      </c>
      <c r="E14">
        <v>9568513</v>
      </c>
    </row>
    <row r="15" spans="1:5" x14ac:dyDescent="0.25">
      <c r="A15">
        <v>12</v>
      </c>
      <c r="B15">
        <v>1110</v>
      </c>
      <c r="C15" s="6">
        <f t="shared" si="1"/>
        <v>109.23890725436181</v>
      </c>
      <c r="D15">
        <f t="shared" si="0"/>
        <v>230.2089072543618</v>
      </c>
      <c r="E15">
        <v>10027900</v>
      </c>
    </row>
    <row r="16" spans="1:5" x14ac:dyDescent="0.25">
      <c r="A16">
        <v>13</v>
      </c>
      <c r="B16">
        <v>1210</v>
      </c>
      <c r="C16" s="6">
        <f t="shared" si="1"/>
        <v>115.7873002754821</v>
      </c>
      <c r="D16">
        <f t="shared" si="0"/>
        <v>236.75730027548209</v>
      </c>
      <c r="E16">
        <v>10313148</v>
      </c>
    </row>
    <row r="17" spans="1:5" x14ac:dyDescent="0.25">
      <c r="A17">
        <v>14</v>
      </c>
      <c r="B17">
        <v>1310</v>
      </c>
      <c r="C17" s="6">
        <f t="shared" si="1"/>
        <v>123.00162534435262</v>
      </c>
      <c r="D17">
        <f t="shared" si="0"/>
        <v>243.97162534435262</v>
      </c>
      <c r="E17">
        <v>10627404</v>
      </c>
    </row>
    <row r="18" spans="1:5" x14ac:dyDescent="0.25">
      <c r="A18">
        <v>15</v>
      </c>
      <c r="B18">
        <v>1410</v>
      </c>
      <c r="C18" s="6">
        <f t="shared" si="1"/>
        <v>128.16209366391183</v>
      </c>
      <c r="D18">
        <f t="shared" si="0"/>
        <v>249.13209366391183</v>
      </c>
      <c r="E18">
        <v>10852194</v>
      </c>
    </row>
    <row r="19" spans="1:5" x14ac:dyDescent="0.25">
      <c r="A19">
        <v>16</v>
      </c>
      <c r="B19">
        <v>1510</v>
      </c>
      <c r="C19" s="6">
        <f t="shared" si="1"/>
        <v>132.92568411386594</v>
      </c>
      <c r="D19">
        <f t="shared" si="0"/>
        <v>253.89568411386594</v>
      </c>
      <c r="E19">
        <v>11059696</v>
      </c>
    </row>
    <row r="20" spans="1:5" x14ac:dyDescent="0.25">
      <c r="A20">
        <v>17</v>
      </c>
      <c r="B20">
        <v>1610</v>
      </c>
      <c r="C20" s="6">
        <f t="shared" si="1"/>
        <v>140.44021579430668</v>
      </c>
      <c r="D20">
        <f t="shared" si="0"/>
        <v>261.41021579430668</v>
      </c>
      <c r="E20">
        <v>11387029</v>
      </c>
    </row>
    <row r="21" spans="1:5" x14ac:dyDescent="0.25">
      <c r="A21">
        <v>18</v>
      </c>
      <c r="B21">
        <v>1710</v>
      </c>
      <c r="C21" s="6">
        <f t="shared" si="1"/>
        <v>145.55568870523419</v>
      </c>
      <c r="D21">
        <f t="shared" si="0"/>
        <v>266.52568870523419</v>
      </c>
      <c r="E21">
        <v>11609859</v>
      </c>
    </row>
    <row r="22" spans="1:5" x14ac:dyDescent="0.25">
      <c r="A22">
        <v>19</v>
      </c>
      <c r="B22">
        <v>1810</v>
      </c>
      <c r="C22" s="6">
        <f t="shared" si="1"/>
        <v>157.40874196510558</v>
      </c>
      <c r="D22">
        <f t="shared" si="0"/>
        <v>278.37874196510558</v>
      </c>
      <c r="E22">
        <v>12126178</v>
      </c>
    </row>
    <row r="23" spans="1:5" x14ac:dyDescent="0.25">
      <c r="A23">
        <v>20</v>
      </c>
      <c r="B23">
        <v>1910</v>
      </c>
      <c r="C23" s="6">
        <f t="shared" si="1"/>
        <v>162.81983011937555</v>
      </c>
      <c r="D23">
        <f t="shared" si="0"/>
        <v>283.78983011937555</v>
      </c>
      <c r="E23">
        <v>12361885</v>
      </c>
    </row>
    <row r="24" spans="1:5" x14ac:dyDescent="0.25">
      <c r="A24">
        <v>21</v>
      </c>
      <c r="B24">
        <v>2010</v>
      </c>
      <c r="C24" s="6">
        <f t="shared" si="1"/>
        <v>167.20442607897152</v>
      </c>
      <c r="D24">
        <f t="shared" si="0"/>
        <v>288.17442607897152</v>
      </c>
      <c r="E24">
        <v>12552878</v>
      </c>
    </row>
    <row r="25" spans="1:5" x14ac:dyDescent="0.25">
      <c r="A25">
        <v>22</v>
      </c>
      <c r="B25">
        <v>2110</v>
      </c>
      <c r="C25" s="6">
        <f t="shared" si="1"/>
        <v>171.61404499540865</v>
      </c>
      <c r="D25">
        <f t="shared" si="0"/>
        <v>292.58404499540865</v>
      </c>
      <c r="E25">
        <v>12744961</v>
      </c>
    </row>
    <row r="26" spans="1:5" x14ac:dyDescent="0.25">
      <c r="A26">
        <v>23</v>
      </c>
      <c r="B26">
        <v>2210</v>
      </c>
      <c r="C26" s="6">
        <f t="shared" si="1"/>
        <v>176.41064738292013</v>
      </c>
      <c r="D26">
        <f t="shared" si="0"/>
        <v>297.38064738292013</v>
      </c>
      <c r="E26">
        <v>12953901</v>
      </c>
    </row>
    <row r="27" spans="1:5" x14ac:dyDescent="0.25">
      <c r="A27">
        <v>24</v>
      </c>
      <c r="B27">
        <v>2310</v>
      </c>
      <c r="C27" s="6">
        <f t="shared" si="1"/>
        <v>182.98693296602389</v>
      </c>
      <c r="D27">
        <f t="shared" si="0"/>
        <v>303.95693296602389</v>
      </c>
      <c r="E27">
        <v>13240364</v>
      </c>
    </row>
    <row r="28" spans="1:5" x14ac:dyDescent="0.25">
      <c r="A28">
        <v>25</v>
      </c>
      <c r="B28">
        <v>2410</v>
      </c>
      <c r="C28" s="6">
        <f t="shared" si="1"/>
        <v>186.97972451790636</v>
      </c>
      <c r="D28">
        <f t="shared" si="0"/>
        <v>307.94972451790636</v>
      </c>
      <c r="E28">
        <v>13414290</v>
      </c>
    </row>
    <row r="29" spans="1:5" x14ac:dyDescent="0.25">
      <c r="A29">
        <v>26</v>
      </c>
      <c r="B29">
        <v>2510</v>
      </c>
      <c r="C29" s="6">
        <f t="shared" si="1"/>
        <v>190.99010101010103</v>
      </c>
      <c r="D29">
        <f t="shared" si="0"/>
        <v>311.96010101010103</v>
      </c>
      <c r="E29">
        <v>13588982</v>
      </c>
    </row>
    <row r="30" spans="1:5" x14ac:dyDescent="0.25">
      <c r="A30">
        <v>27</v>
      </c>
      <c r="B30">
        <v>2610</v>
      </c>
      <c r="C30" s="6">
        <f t="shared" si="1"/>
        <v>197.0388383838384</v>
      </c>
      <c r="D30">
        <f t="shared" si="0"/>
        <v>318.00883838383839</v>
      </c>
      <c r="E30">
        <v>13852465</v>
      </c>
    </row>
    <row r="31" spans="1:5" x14ac:dyDescent="0.25">
      <c r="A31">
        <v>28</v>
      </c>
      <c r="B31">
        <v>2710</v>
      </c>
      <c r="C31" s="6">
        <f t="shared" si="1"/>
        <v>200.85217630853995</v>
      </c>
      <c r="D31">
        <f t="shared" si="0"/>
        <v>321.82217630853995</v>
      </c>
      <c r="E31">
        <v>14018574</v>
      </c>
    </row>
    <row r="32" spans="1:5" x14ac:dyDescent="0.25">
      <c r="A32">
        <v>29</v>
      </c>
      <c r="B32">
        <v>2810</v>
      </c>
      <c r="C32" s="6">
        <f t="shared" si="1"/>
        <v>205.06799357208448</v>
      </c>
      <c r="D32">
        <f t="shared" si="0"/>
        <v>326.03799357208447</v>
      </c>
      <c r="E32">
        <v>14202215</v>
      </c>
    </row>
    <row r="33" spans="1:5" x14ac:dyDescent="0.25">
      <c r="A33">
        <v>30</v>
      </c>
      <c r="B33">
        <v>2910</v>
      </c>
      <c r="C33" s="6">
        <f t="shared" si="1"/>
        <v>208.84682736455463</v>
      </c>
      <c r="D33">
        <f t="shared" si="0"/>
        <v>329.81682736455463</v>
      </c>
      <c r="E33">
        <v>14366821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3"/>
  <sheetViews>
    <sheetView workbookViewId="0">
      <selection activeCell="D1" sqref="D1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D1" t="s">
        <v>13</v>
      </c>
    </row>
    <row r="2" spans="1:4" x14ac:dyDescent="0.25">
      <c r="A2" t="s">
        <v>2</v>
      </c>
      <c r="B2" t="s">
        <v>4</v>
      </c>
      <c r="C2" t="s">
        <v>3</v>
      </c>
    </row>
    <row r="3" spans="1:4" x14ac:dyDescent="0.25">
      <c r="A3" s="10">
        <v>0</v>
      </c>
      <c r="B3" s="6">
        <f t="shared" ref="B3:B43" si="0">+C3/43560</f>
        <v>0</v>
      </c>
      <c r="C3" s="10">
        <v>0</v>
      </c>
    </row>
    <row r="4" spans="1:4" x14ac:dyDescent="0.25">
      <c r="A4" s="11">
        <v>52.427097320000001</v>
      </c>
      <c r="B4" s="6">
        <f t="shared" si="0"/>
        <v>96.755430808080803</v>
      </c>
      <c r="C4" s="11">
        <v>4214666.5659999996</v>
      </c>
    </row>
    <row r="5" spans="1:4" x14ac:dyDescent="0.25">
      <c r="A5" s="11">
        <v>99.166313169999995</v>
      </c>
      <c r="B5" s="6">
        <f t="shared" si="0"/>
        <v>96.755430808080803</v>
      </c>
      <c r="C5" s="11">
        <v>4214666.5659999996</v>
      </c>
    </row>
    <row r="6" spans="1:4" x14ac:dyDescent="0.25">
      <c r="A6" s="11">
        <v>277.45544430000001</v>
      </c>
      <c r="B6" s="6">
        <f t="shared" si="0"/>
        <v>114.97193815426998</v>
      </c>
      <c r="C6" s="11">
        <v>5008177.6260000002</v>
      </c>
    </row>
    <row r="7" spans="1:4" x14ac:dyDescent="0.25">
      <c r="A7" s="9">
        <v>1207.202759</v>
      </c>
      <c r="B7" s="6">
        <f t="shared" si="0"/>
        <v>158.31744063360881</v>
      </c>
      <c r="C7" s="11">
        <v>6896307.7139999997</v>
      </c>
    </row>
    <row r="8" spans="1:4" x14ac:dyDescent="0.25">
      <c r="A8" s="11">
        <v>1369.2670900000001</v>
      </c>
      <c r="B8" s="6">
        <f t="shared" si="0"/>
        <v>188.42962745638201</v>
      </c>
      <c r="C8" s="11">
        <v>8207994.5720000006</v>
      </c>
    </row>
    <row r="9" spans="1:4" x14ac:dyDescent="0.25">
      <c r="A9" s="9">
        <v>2371.9165039999998</v>
      </c>
      <c r="B9" s="6">
        <f t="shared" si="0"/>
        <v>221.60434003673092</v>
      </c>
      <c r="C9" s="11">
        <v>9653085.0519999992</v>
      </c>
    </row>
    <row r="10" spans="1:4" x14ac:dyDescent="0.25">
      <c r="A10" s="9">
        <v>2799.0678710000002</v>
      </c>
      <c r="B10" s="6">
        <f t="shared" si="0"/>
        <v>229.65477263544537</v>
      </c>
      <c r="C10" s="11">
        <v>10003761.896</v>
      </c>
    </row>
    <row r="11" spans="1:4" x14ac:dyDescent="0.25">
      <c r="A11" s="11">
        <v>3728.4233399999998</v>
      </c>
      <c r="B11" s="6">
        <f t="shared" si="0"/>
        <v>241.68467095959599</v>
      </c>
      <c r="C11" s="11">
        <v>10527784.267000001</v>
      </c>
    </row>
    <row r="12" spans="1:4" x14ac:dyDescent="0.25">
      <c r="A12" s="9">
        <v>4000.0704344999995</v>
      </c>
      <c r="B12" s="6">
        <f t="shared" si="0"/>
        <v>249.82143243801656</v>
      </c>
      <c r="C12" s="11">
        <v>10882221.597000001</v>
      </c>
    </row>
    <row r="13" spans="1:4" x14ac:dyDescent="0.25">
      <c r="A13" s="9">
        <v>6328.1909180000002</v>
      </c>
      <c r="B13" s="6">
        <f t="shared" si="0"/>
        <v>273.78574979338845</v>
      </c>
      <c r="C13" s="11">
        <v>11926107.261</v>
      </c>
    </row>
    <row r="14" spans="1:4" x14ac:dyDescent="0.25">
      <c r="A14" s="11">
        <v>7125.8930659999996</v>
      </c>
      <c r="B14" s="6">
        <f t="shared" si="0"/>
        <v>282.80406609274564</v>
      </c>
      <c r="C14" s="11">
        <v>12318945.118999999</v>
      </c>
    </row>
    <row r="15" spans="1:4" x14ac:dyDescent="0.25">
      <c r="A15" s="9">
        <v>7338.9716799999997</v>
      </c>
      <c r="B15" s="6">
        <f t="shared" si="0"/>
        <v>283.69809325298439</v>
      </c>
      <c r="C15" s="11">
        <v>12357888.9421</v>
      </c>
    </row>
    <row r="16" spans="1:4" x14ac:dyDescent="0.25">
      <c r="A16" s="9">
        <v>7850.8569340000004</v>
      </c>
      <c r="B16" s="6">
        <f t="shared" si="0"/>
        <v>289.37391224288336</v>
      </c>
      <c r="C16" s="11">
        <v>12605127.6173</v>
      </c>
    </row>
    <row r="17" spans="1:3" x14ac:dyDescent="0.25">
      <c r="A17" s="9">
        <v>8550.6738284999992</v>
      </c>
      <c r="B17" s="6">
        <f t="shared" si="0"/>
        <v>294.34072750941232</v>
      </c>
      <c r="C17" s="11">
        <v>12821482.09031</v>
      </c>
    </row>
    <row r="18" spans="1:3" x14ac:dyDescent="0.25">
      <c r="A18" s="11">
        <v>8758.1416019999997</v>
      </c>
      <c r="B18" s="6">
        <f t="shared" si="0"/>
        <v>298.43472895270889</v>
      </c>
      <c r="C18" s="11">
        <v>12999816.79318</v>
      </c>
    </row>
    <row r="19" spans="1:3" x14ac:dyDescent="0.25">
      <c r="A19" s="11">
        <v>9901.4296880000002</v>
      </c>
      <c r="B19" s="6">
        <f t="shared" si="0"/>
        <v>307.19288206611571</v>
      </c>
      <c r="C19" s="11">
        <v>13381321.9428</v>
      </c>
    </row>
    <row r="20" spans="1:3" x14ac:dyDescent="0.25">
      <c r="A20" s="9">
        <v>10530.6582</v>
      </c>
      <c r="B20" s="6">
        <f t="shared" si="0"/>
        <v>310.05539748393022</v>
      </c>
      <c r="C20" s="11">
        <v>13506013.114399999</v>
      </c>
    </row>
    <row r="21" spans="1:3" x14ac:dyDescent="0.25">
      <c r="A21" s="9">
        <v>11053.252929999999</v>
      </c>
      <c r="B21" s="6">
        <f t="shared" si="0"/>
        <v>313.5135453191001</v>
      </c>
      <c r="C21" s="11">
        <v>13656650.0341</v>
      </c>
    </row>
    <row r="22" spans="1:3" x14ac:dyDescent="0.25">
      <c r="A22" s="9">
        <v>11416.93945</v>
      </c>
      <c r="B22" s="6">
        <f t="shared" si="0"/>
        <v>316.6101277708907</v>
      </c>
      <c r="C22" s="11">
        <v>13791537.1657</v>
      </c>
    </row>
    <row r="23" spans="1:3" x14ac:dyDescent="0.25">
      <c r="A23" s="11">
        <v>11949.33691</v>
      </c>
      <c r="B23" s="6">
        <f t="shared" si="0"/>
        <v>319.78122363636362</v>
      </c>
      <c r="C23" s="11">
        <v>13929670.101599999</v>
      </c>
    </row>
    <row r="24" spans="1:3" x14ac:dyDescent="0.25">
      <c r="A24" s="11">
        <v>12622.106449999999</v>
      </c>
      <c r="B24" s="6">
        <f t="shared" si="0"/>
        <v>323.40475420798896</v>
      </c>
      <c r="C24" s="11">
        <v>14087511.0933</v>
      </c>
    </row>
    <row r="25" spans="1:3" x14ac:dyDescent="0.25">
      <c r="A25" s="11">
        <v>13113.846680000001</v>
      </c>
      <c r="B25" s="6">
        <f t="shared" si="0"/>
        <v>326.41051279614322</v>
      </c>
      <c r="C25" s="11">
        <v>14218441.937399998</v>
      </c>
    </row>
    <row r="26" spans="1:3" x14ac:dyDescent="0.25">
      <c r="A26" s="11">
        <v>14421.112300000001</v>
      </c>
      <c r="B26" s="6">
        <f t="shared" si="0"/>
        <v>340.17896318181818</v>
      </c>
      <c r="C26" s="11">
        <v>14818195.6362</v>
      </c>
    </row>
    <row r="27" spans="1:3" x14ac:dyDescent="0.25">
      <c r="A27" s="9">
        <v>16079.371090000001</v>
      </c>
      <c r="B27" s="6">
        <f t="shared" si="0"/>
        <v>351.99832014506427</v>
      </c>
      <c r="C27" s="11">
        <v>15333046.825518999</v>
      </c>
    </row>
    <row r="28" spans="1:3" x14ac:dyDescent="0.25">
      <c r="A28" s="11">
        <v>17454.35742</v>
      </c>
      <c r="B28" s="6">
        <f t="shared" si="0"/>
        <v>365.75861277318643</v>
      </c>
      <c r="C28" s="11">
        <v>15932445.1724</v>
      </c>
    </row>
    <row r="29" spans="1:3" x14ac:dyDescent="0.25">
      <c r="A29" s="9">
        <v>18175.037110000001</v>
      </c>
      <c r="B29" s="6">
        <f t="shared" si="0"/>
        <v>371.09861540633608</v>
      </c>
      <c r="C29" s="11">
        <v>16165055.687100001</v>
      </c>
    </row>
    <row r="30" spans="1:3" x14ac:dyDescent="0.25">
      <c r="A30" s="9">
        <v>20061.178715000002</v>
      </c>
      <c r="B30" s="6">
        <f t="shared" si="0"/>
        <v>393.35834296143247</v>
      </c>
      <c r="C30" s="11">
        <v>17134689.419399999</v>
      </c>
    </row>
    <row r="31" spans="1:3" x14ac:dyDescent="0.25">
      <c r="A31" s="11">
        <v>22952.304690000001</v>
      </c>
      <c r="B31" s="6">
        <f t="shared" si="0"/>
        <v>420.27814950872363</v>
      </c>
      <c r="C31" s="11">
        <v>18307316.192600001</v>
      </c>
    </row>
    <row r="32" spans="1:3" x14ac:dyDescent="0.25">
      <c r="A32" s="11">
        <v>23449.871090000001</v>
      </c>
      <c r="B32" s="6">
        <f t="shared" si="0"/>
        <v>423.77919644628105</v>
      </c>
      <c r="C32" s="11">
        <v>18459821.797200002</v>
      </c>
    </row>
    <row r="33" spans="1:3" x14ac:dyDescent="0.25">
      <c r="A33" s="11">
        <v>23851.302729999999</v>
      </c>
      <c r="B33" s="6">
        <f t="shared" si="0"/>
        <v>425.64540895798893</v>
      </c>
      <c r="C33" s="11">
        <v>18541114.014209997</v>
      </c>
    </row>
    <row r="34" spans="1:3" x14ac:dyDescent="0.25">
      <c r="A34" s="9">
        <v>25287.74512</v>
      </c>
      <c r="B34" s="6">
        <f t="shared" si="0"/>
        <v>433.52530423553713</v>
      </c>
      <c r="C34" s="11">
        <v>18884362.252499998</v>
      </c>
    </row>
    <row r="35" spans="1:3" x14ac:dyDescent="0.25">
      <c r="A35" s="9">
        <v>26283.342774999997</v>
      </c>
      <c r="B35" s="6">
        <f t="shared" si="0"/>
        <v>437.02572145339758</v>
      </c>
      <c r="C35" s="11">
        <v>19036840.426509999</v>
      </c>
    </row>
    <row r="36" spans="1:3" x14ac:dyDescent="0.25">
      <c r="A36" s="11">
        <v>27481.53125</v>
      </c>
      <c r="B36" s="6">
        <f t="shared" si="0"/>
        <v>438.55487675642786</v>
      </c>
      <c r="C36" s="11">
        <v>19103450.431509998</v>
      </c>
    </row>
    <row r="37" spans="1:3" x14ac:dyDescent="0.25">
      <c r="A37" s="11">
        <v>29713.845700000002</v>
      </c>
      <c r="B37" s="6">
        <f t="shared" si="0"/>
        <v>438.84353055325982</v>
      </c>
      <c r="C37" s="11">
        <v>19116024.190899998</v>
      </c>
    </row>
    <row r="38" spans="1:3" x14ac:dyDescent="0.25">
      <c r="A38" s="9">
        <v>30250.981444999998</v>
      </c>
      <c r="B38" s="6">
        <f t="shared" si="0"/>
        <v>438.91959233815425</v>
      </c>
      <c r="C38" s="11">
        <v>19119337.442249998</v>
      </c>
    </row>
    <row r="39" spans="1:3" x14ac:dyDescent="0.25">
      <c r="A39" s="9">
        <v>33629.433590000001</v>
      </c>
      <c r="B39" s="6">
        <f t="shared" si="0"/>
        <v>440.57150650390264</v>
      </c>
      <c r="C39" s="11">
        <v>19191294.823309999</v>
      </c>
    </row>
    <row r="40" spans="1:3" x14ac:dyDescent="0.25">
      <c r="A40" s="9">
        <v>40808.039059999996</v>
      </c>
      <c r="B40" s="6">
        <f t="shared" si="0"/>
        <v>444.94793831496787</v>
      </c>
      <c r="C40" s="11">
        <v>19381932.193</v>
      </c>
    </row>
    <row r="41" spans="1:3" x14ac:dyDescent="0.25">
      <c r="A41" s="11">
        <v>42735.070310000003</v>
      </c>
      <c r="B41" s="6">
        <f t="shared" si="0"/>
        <v>447.25925663452711</v>
      </c>
      <c r="C41" s="11">
        <v>19482613.219000001</v>
      </c>
    </row>
    <row r="42" spans="1:3" x14ac:dyDescent="0.25">
      <c r="A42" s="9">
        <v>48628.365235000005</v>
      </c>
      <c r="B42" s="6">
        <f t="shared" si="0"/>
        <v>448.88187887970616</v>
      </c>
      <c r="C42" s="11">
        <v>19553294.644000001</v>
      </c>
    </row>
    <row r="43" spans="1:3" x14ac:dyDescent="0.25">
      <c r="A43" s="11">
        <v>55987.585939999997</v>
      </c>
      <c r="B43" s="6">
        <f t="shared" si="0"/>
        <v>452.22831209825523</v>
      </c>
      <c r="C43" s="11">
        <v>19699065.274999999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9"/>
  <sheetViews>
    <sheetView workbookViewId="0">
      <selection activeCell="D20" sqref="D20"/>
    </sheetView>
  </sheetViews>
  <sheetFormatPr defaultRowHeight="15" x14ac:dyDescent="0.25"/>
  <cols>
    <col min="3" max="3" width="10.28515625" customWidth="1"/>
  </cols>
  <sheetData>
    <row r="1" spans="1:4" x14ac:dyDescent="0.25">
      <c r="A1" t="s">
        <v>0</v>
      </c>
      <c r="B1" t="s">
        <v>1</v>
      </c>
      <c r="D1" t="s">
        <v>14</v>
      </c>
    </row>
    <row r="2" spans="1:4" x14ac:dyDescent="0.25">
      <c r="A2" t="s">
        <v>2</v>
      </c>
      <c r="B2" t="s">
        <v>4</v>
      </c>
      <c r="C2" t="s">
        <v>3</v>
      </c>
    </row>
    <row r="3" spans="1:4" x14ac:dyDescent="0.25">
      <c r="A3" s="8">
        <v>8.1458711253546687E-2</v>
      </c>
      <c r="B3" s="6">
        <f t="shared" ref="B3:B35" si="0">+C3/43560</f>
        <v>352.98504957558873</v>
      </c>
      <c r="C3" s="9">
        <v>15376028.759512644</v>
      </c>
    </row>
    <row r="4" spans="1:4" x14ac:dyDescent="0.25">
      <c r="A4" s="9">
        <v>13.860738754272461</v>
      </c>
      <c r="B4" s="6">
        <f t="shared" si="0"/>
        <v>352.98504957558873</v>
      </c>
      <c r="C4" s="9">
        <v>15376028.759512644</v>
      </c>
    </row>
    <row r="5" spans="1:4" x14ac:dyDescent="0.25">
      <c r="A5" s="9">
        <v>20.195628566445464</v>
      </c>
      <c r="B5" s="6">
        <f t="shared" si="0"/>
        <v>374.26423528662866</v>
      </c>
      <c r="C5" s="9">
        <v>16302950.089085544</v>
      </c>
    </row>
    <row r="6" spans="1:4" x14ac:dyDescent="0.25">
      <c r="A6" s="9">
        <v>22.063126984037883</v>
      </c>
      <c r="B6" s="6">
        <f t="shared" si="0"/>
        <v>381.82020788102989</v>
      </c>
      <c r="C6" s="9">
        <v>16632088.255297663</v>
      </c>
    </row>
    <row r="7" spans="1:4" x14ac:dyDescent="0.25">
      <c r="A7" s="9">
        <v>28.449731826782227</v>
      </c>
      <c r="B7" s="6">
        <f t="shared" si="0"/>
        <v>383.20685779501662</v>
      </c>
      <c r="C7" s="9">
        <v>16692490.725550923</v>
      </c>
    </row>
    <row r="8" spans="1:4" x14ac:dyDescent="0.25">
      <c r="A8" s="9">
        <v>34.686969183887221</v>
      </c>
      <c r="B8" s="6">
        <f t="shared" si="0"/>
        <v>388.41537385223478</v>
      </c>
      <c r="C8" s="9">
        <v>16919373.685003348</v>
      </c>
    </row>
    <row r="9" spans="1:4" x14ac:dyDescent="0.25">
      <c r="A9" s="9">
        <v>41.259122542149044</v>
      </c>
      <c r="B9" s="6">
        <f t="shared" si="0"/>
        <v>389.89880676386139</v>
      </c>
      <c r="C9" s="9">
        <v>16983992.022633802</v>
      </c>
    </row>
    <row r="10" spans="1:4" x14ac:dyDescent="0.25">
      <c r="A10" s="9">
        <v>51.521583557128906</v>
      </c>
      <c r="B10" s="6">
        <f t="shared" si="0"/>
        <v>405.80339871202892</v>
      </c>
      <c r="C10" s="9">
        <v>17676796.047895979</v>
      </c>
    </row>
    <row r="11" spans="1:4" x14ac:dyDescent="0.25">
      <c r="A11" s="9">
        <v>60.649791717529297</v>
      </c>
      <c r="B11" s="6">
        <f t="shared" si="0"/>
        <v>420.01444964983369</v>
      </c>
      <c r="C11" s="9">
        <v>18295829.426746756</v>
      </c>
    </row>
    <row r="12" spans="1:4" x14ac:dyDescent="0.25">
      <c r="A12" s="9">
        <v>67.370362830285586</v>
      </c>
      <c r="B12" s="6">
        <f t="shared" si="0"/>
        <v>428.98278522094637</v>
      </c>
      <c r="C12" s="9">
        <v>18686490.124224424</v>
      </c>
    </row>
    <row r="13" spans="1:4" x14ac:dyDescent="0.25">
      <c r="A13" s="9">
        <v>68.310846397913792</v>
      </c>
      <c r="B13" s="6">
        <f t="shared" si="0"/>
        <v>432.86470648351985</v>
      </c>
      <c r="C13" s="9">
        <v>18855586.614422124</v>
      </c>
    </row>
    <row r="14" spans="1:4" x14ac:dyDescent="0.25">
      <c r="A14" s="9">
        <v>81.066915185957996</v>
      </c>
      <c r="B14" s="6">
        <f t="shared" si="0"/>
        <v>444.25432559695435</v>
      </c>
      <c r="C14" s="9">
        <v>19351718.423003331</v>
      </c>
    </row>
    <row r="15" spans="1:4" x14ac:dyDescent="0.25">
      <c r="A15" s="9">
        <v>89.785087585449219</v>
      </c>
      <c r="B15" s="6">
        <f t="shared" si="0"/>
        <v>471.08663109083858</v>
      </c>
      <c r="C15" s="9">
        <v>20520533.650316928</v>
      </c>
    </row>
    <row r="16" spans="1:4" x14ac:dyDescent="0.25">
      <c r="A16" s="9">
        <v>93.38906176473192</v>
      </c>
      <c r="B16" s="6">
        <f t="shared" si="0"/>
        <v>478.76809736381188</v>
      </c>
      <c r="C16" s="9">
        <v>20855138.321167644</v>
      </c>
    </row>
    <row r="17" spans="1:3" x14ac:dyDescent="0.25">
      <c r="A17" s="9">
        <v>118.13784930372485</v>
      </c>
      <c r="B17" s="6">
        <f t="shared" si="0"/>
        <v>484.89365266853912</v>
      </c>
      <c r="C17" s="9">
        <v>21121967.510241564</v>
      </c>
    </row>
    <row r="18" spans="1:3" x14ac:dyDescent="0.25">
      <c r="A18" s="9">
        <v>150.75902031616843</v>
      </c>
      <c r="B18" s="6">
        <f t="shared" si="0"/>
        <v>527.34449216347377</v>
      </c>
      <c r="C18" s="9">
        <v>22971126.078640919</v>
      </c>
    </row>
    <row r="19" spans="1:3" x14ac:dyDescent="0.25">
      <c r="A19" s="9">
        <v>195.6168115250187</v>
      </c>
      <c r="B19" s="6">
        <f t="shared" si="0"/>
        <v>631.5537948791507</v>
      </c>
      <c r="C19" s="9">
        <v>27510483.304935805</v>
      </c>
    </row>
    <row r="20" spans="1:3" x14ac:dyDescent="0.25">
      <c r="A20" s="9">
        <v>249.99049772746821</v>
      </c>
      <c r="B20" s="6">
        <f t="shared" si="0"/>
        <v>678.81889874417027</v>
      </c>
      <c r="C20" s="9">
        <v>29569351.229296058</v>
      </c>
    </row>
    <row r="21" spans="1:3" x14ac:dyDescent="0.25">
      <c r="A21" s="9">
        <v>281.52488953585453</v>
      </c>
      <c r="B21" s="6">
        <f t="shared" si="0"/>
        <v>735.55546611669286</v>
      </c>
      <c r="C21" s="9">
        <v>32040796.104043141</v>
      </c>
    </row>
    <row r="22" spans="1:3" x14ac:dyDescent="0.25">
      <c r="A22" s="9">
        <v>395.01193727483405</v>
      </c>
      <c r="B22" s="6">
        <f t="shared" si="0"/>
        <v>820.01910657577616</v>
      </c>
      <c r="C22" s="9">
        <v>35720032.282440811</v>
      </c>
    </row>
    <row r="23" spans="1:3" x14ac:dyDescent="0.25">
      <c r="A23" s="9">
        <v>487.7955007602514</v>
      </c>
      <c r="B23" s="6">
        <f t="shared" si="0"/>
        <v>897.35766948392779</v>
      </c>
      <c r="C23" s="9">
        <v>39088900.082719892</v>
      </c>
    </row>
    <row r="24" spans="1:3" x14ac:dyDescent="0.25">
      <c r="A24" s="9">
        <v>552.15942762305701</v>
      </c>
      <c r="B24" s="6">
        <f t="shared" si="0"/>
        <v>932.11335530999088</v>
      </c>
      <c r="C24" s="9">
        <v>40602857.757303201</v>
      </c>
    </row>
    <row r="25" spans="1:3" x14ac:dyDescent="0.25">
      <c r="A25" s="9">
        <v>588.9417920680861</v>
      </c>
      <c r="B25" s="6">
        <f t="shared" si="0"/>
        <v>954.0091191781471</v>
      </c>
      <c r="C25" s="9">
        <v>41556637.231400087</v>
      </c>
    </row>
    <row r="26" spans="1:3" x14ac:dyDescent="0.25">
      <c r="A26" s="9">
        <v>692.54604027308335</v>
      </c>
      <c r="B26" s="6">
        <f t="shared" si="0"/>
        <v>1009.4774900767968</v>
      </c>
      <c r="C26" s="9">
        <v>43972839.467745267</v>
      </c>
    </row>
    <row r="27" spans="1:3" x14ac:dyDescent="0.25">
      <c r="A27" s="9">
        <v>752.38667068086147</v>
      </c>
      <c r="B27" s="6">
        <f t="shared" si="0"/>
        <v>1029.5390336450857</v>
      </c>
      <c r="C27" s="9">
        <v>44846720.305579931</v>
      </c>
    </row>
    <row r="28" spans="1:3" x14ac:dyDescent="0.25">
      <c r="A28" s="9">
        <v>813.55856149307806</v>
      </c>
      <c r="B28" s="6">
        <f t="shared" si="0"/>
        <v>1054.8356138582303</v>
      </c>
      <c r="C28" s="9">
        <v>45948639.339664511</v>
      </c>
    </row>
    <row r="29" spans="1:3" x14ac:dyDescent="0.25">
      <c r="A29" s="9">
        <v>877.83226005277493</v>
      </c>
      <c r="B29" s="6">
        <f t="shared" si="0"/>
        <v>1098.0255856249166</v>
      </c>
      <c r="C29" s="9">
        <v>47829994.50982137</v>
      </c>
    </row>
    <row r="30" spans="1:3" x14ac:dyDescent="0.25">
      <c r="A30" s="9">
        <v>1082.0142215076507</v>
      </c>
      <c r="B30" s="6">
        <f t="shared" si="0"/>
        <v>1152.9926624169093</v>
      </c>
      <c r="C30" s="9">
        <v>50224360.374880567</v>
      </c>
    </row>
    <row r="31" spans="1:3" x14ac:dyDescent="0.25">
      <c r="A31" s="9">
        <v>1204.1369347448795</v>
      </c>
      <c r="B31" s="6">
        <f t="shared" si="0"/>
        <v>1179.7960259278034</v>
      </c>
      <c r="C31" s="9">
        <v>51391914.889415115</v>
      </c>
    </row>
    <row r="32" spans="1:3" x14ac:dyDescent="0.25">
      <c r="A32" s="9">
        <v>1324.8699375607189</v>
      </c>
      <c r="B32" s="6">
        <f t="shared" si="0"/>
        <v>1205.092606140948</v>
      </c>
      <c r="C32" s="9">
        <v>52493833.923499696</v>
      </c>
    </row>
    <row r="33" spans="1:3" x14ac:dyDescent="0.25">
      <c r="A33" s="9">
        <v>1330.7133796968608</v>
      </c>
      <c r="B33" s="6">
        <f t="shared" si="0"/>
        <v>1228.6069765619181</v>
      </c>
      <c r="C33" s="9">
        <v>53518119.899037153</v>
      </c>
    </row>
    <row r="34" spans="1:3" x14ac:dyDescent="0.25">
      <c r="A34" s="9">
        <v>1895.2793485809484</v>
      </c>
      <c r="B34" s="6">
        <f t="shared" si="0"/>
        <v>1365.2515566082882</v>
      </c>
      <c r="C34" s="9">
        <v>59470357.805857033</v>
      </c>
    </row>
    <row r="35" spans="1:3" x14ac:dyDescent="0.25">
      <c r="A35" s="9">
        <v>2181.7589952538051</v>
      </c>
      <c r="B35" s="6">
        <f t="shared" si="0"/>
        <v>1439.6308413437587</v>
      </c>
      <c r="C35" s="9">
        <v>62710319.44893413</v>
      </c>
    </row>
    <row r="36" spans="1:3" x14ac:dyDescent="0.25">
      <c r="A36" s="9">
        <v>2385.0698849376622</v>
      </c>
      <c r="B36" s="6">
        <f>+C36/43560</f>
        <v>1453.1903877753439</v>
      </c>
      <c r="C36" s="9">
        <v>63300973.291493975</v>
      </c>
    </row>
    <row r="37" spans="1:3" x14ac:dyDescent="0.25">
      <c r="A37" s="9">
        <v>2430.8276620182965</v>
      </c>
      <c r="B37" s="6">
        <f>+C37/43560</f>
        <v>1511.7255018727369</v>
      </c>
      <c r="C37" s="9">
        <v>65850762.861576423</v>
      </c>
    </row>
    <row r="38" spans="1:3" x14ac:dyDescent="0.25">
      <c r="A38" s="9">
        <v>3349.2218937849134</v>
      </c>
      <c r="B38" s="6">
        <f>+C38/43560</f>
        <v>1742.6587283477941</v>
      </c>
      <c r="C38" s="9">
        <v>75910214.206829906</v>
      </c>
    </row>
    <row r="39" spans="1:3" x14ac:dyDescent="0.25">
      <c r="A39" s="9">
        <v>6332.440782616176</v>
      </c>
      <c r="B39" s="6">
        <f t="shared" ref="B39:B59" si="1">+C39/43560</f>
        <v>2114.3252993839224</v>
      </c>
      <c r="C39" s="9">
        <v>92100010.041163653</v>
      </c>
    </row>
    <row r="40" spans="1:3" x14ac:dyDescent="0.25">
      <c r="A40" s="9">
        <v>8440.3642951293314</v>
      </c>
      <c r="B40" s="6">
        <f t="shared" si="1"/>
        <v>2125.5053103889363</v>
      </c>
      <c r="C40" s="9">
        <v>92587011.320542067</v>
      </c>
    </row>
    <row r="41" spans="1:3" x14ac:dyDescent="0.25">
      <c r="A41" s="9">
        <v>9489.7459267729919</v>
      </c>
      <c r="B41" s="6">
        <f t="shared" si="1"/>
        <v>2204.8036334904964</v>
      </c>
      <c r="C41" s="9">
        <v>96041246.274846017</v>
      </c>
    </row>
    <row r="42" spans="1:3" x14ac:dyDescent="0.25">
      <c r="A42" s="9">
        <v>10759.254371761657</v>
      </c>
      <c r="B42" s="6">
        <f t="shared" si="1"/>
        <v>2366.9214628462137</v>
      </c>
      <c r="C42" s="9">
        <v>103103098.92158107</v>
      </c>
    </row>
    <row r="43" spans="1:3" x14ac:dyDescent="0.25">
      <c r="A43" s="9">
        <v>11253.287476218426</v>
      </c>
      <c r="B43" s="6">
        <f t="shared" si="1"/>
        <v>2434.9225914013891</v>
      </c>
      <c r="C43" s="9">
        <v>106065228.0814445</v>
      </c>
    </row>
    <row r="44" spans="1:3" x14ac:dyDescent="0.25">
      <c r="A44" s="9">
        <v>12869.101949583064</v>
      </c>
      <c r="B44" s="6">
        <f t="shared" si="1"/>
        <v>2481.9242224487766</v>
      </c>
      <c r="C44" s="9">
        <v>108112619.12986872</v>
      </c>
    </row>
    <row r="45" spans="1:3" x14ac:dyDescent="0.25">
      <c r="A45" s="9">
        <v>13772.844597534811</v>
      </c>
      <c r="B45" s="6">
        <f t="shared" si="1"/>
        <v>2510.7549219692673</v>
      </c>
      <c r="C45" s="9">
        <v>109368484.40098128</v>
      </c>
    </row>
    <row r="46" spans="1:3" x14ac:dyDescent="0.25">
      <c r="A46" s="9">
        <v>14713.089074643782</v>
      </c>
      <c r="B46" s="6">
        <f t="shared" si="1"/>
        <v>2533.2796749088302</v>
      </c>
      <c r="C46" s="9">
        <v>110349662.63902865</v>
      </c>
    </row>
    <row r="47" spans="1:3" x14ac:dyDescent="0.25">
      <c r="A47" s="9">
        <v>17820.833584642161</v>
      </c>
      <c r="B47" s="6">
        <f t="shared" si="1"/>
        <v>2556.6098780200282</v>
      </c>
      <c r="C47" s="9">
        <v>111365926.28655243</v>
      </c>
    </row>
    <row r="48" spans="1:3" x14ac:dyDescent="0.25">
      <c r="A48" s="9">
        <v>20430.904592879699</v>
      </c>
      <c r="B48" s="6">
        <f t="shared" si="1"/>
        <v>2583.7095364115507</v>
      </c>
      <c r="C48" s="9">
        <v>112546387.40608716</v>
      </c>
    </row>
    <row r="49" spans="1:3" x14ac:dyDescent="0.25">
      <c r="A49" s="9">
        <v>24566.443662969559</v>
      </c>
      <c r="B49" s="6">
        <f t="shared" si="1"/>
        <v>2677.2441755408431</v>
      </c>
      <c r="C49" s="9">
        <v>116620756.28655912</v>
      </c>
    </row>
    <row r="50" spans="1:3" x14ac:dyDescent="0.25">
      <c r="A50" s="9">
        <v>30396.925563673896</v>
      </c>
      <c r="B50" s="6">
        <f t="shared" si="1"/>
        <v>2694.019804787205</v>
      </c>
      <c r="C50" s="9">
        <v>117351502.69653066</v>
      </c>
    </row>
    <row r="51" spans="1:3" x14ac:dyDescent="0.25">
      <c r="A51" s="9">
        <v>35202.587273316065</v>
      </c>
      <c r="B51" s="6">
        <f t="shared" si="1"/>
        <v>2742.0677593946384</v>
      </c>
      <c r="C51" s="9">
        <v>119444471.59923045</v>
      </c>
    </row>
    <row r="52" spans="1:3" x14ac:dyDescent="0.25">
      <c r="A52" s="9">
        <v>39637.950266151231</v>
      </c>
      <c r="B52" s="6">
        <f t="shared" si="1"/>
        <v>2754.8140599715239</v>
      </c>
      <c r="C52" s="9">
        <v>119999700.45235957</v>
      </c>
    </row>
    <row r="53" spans="1:3" x14ac:dyDescent="0.25">
      <c r="A53" s="9">
        <v>46585.486257286269</v>
      </c>
      <c r="B53" s="6">
        <f t="shared" si="1"/>
        <v>2781.0580028958116</v>
      </c>
      <c r="C53" s="9">
        <v>121142886.60614155</v>
      </c>
    </row>
    <row r="54" spans="1:3" x14ac:dyDescent="0.25">
      <c r="A54" s="9">
        <v>51104.32971381153</v>
      </c>
      <c r="B54" s="6">
        <f t="shared" si="1"/>
        <v>2797.6249403415477</v>
      </c>
      <c r="C54" s="9">
        <v>121864542.40127783</v>
      </c>
    </row>
    <row r="55" spans="1:3" x14ac:dyDescent="0.25">
      <c r="A55" s="9">
        <v>61974.880879614633</v>
      </c>
      <c r="B55" s="6">
        <f t="shared" si="1"/>
        <v>2847.5339908969377</v>
      </c>
      <c r="C55" s="9">
        <v>124038580.6434706</v>
      </c>
    </row>
    <row r="56" spans="1:3" x14ac:dyDescent="0.25">
      <c r="A56" s="9">
        <v>67821.241013601029</v>
      </c>
      <c r="B56" s="6">
        <f t="shared" si="1"/>
        <v>2867.6301971083603</v>
      </c>
      <c r="C56" s="9">
        <v>124913971.38604018</v>
      </c>
    </row>
    <row r="57" spans="1:3" x14ac:dyDescent="0.25">
      <c r="A57" s="9">
        <v>82601.433047279803</v>
      </c>
      <c r="B57" s="6">
        <f t="shared" si="1"/>
        <v>2886.9888809587837</v>
      </c>
      <c r="C57" s="9">
        <v>125757235.65456462</v>
      </c>
    </row>
    <row r="58" spans="1:3" x14ac:dyDescent="0.25">
      <c r="A58" s="9">
        <v>92514.401999676164</v>
      </c>
      <c r="B58" s="6">
        <f t="shared" si="1"/>
        <v>2902.803270775516</v>
      </c>
      <c r="C58" s="9">
        <v>126446110.47498149</v>
      </c>
    </row>
    <row r="59" spans="1:3" x14ac:dyDescent="0.25">
      <c r="A59" s="9">
        <v>112371.91778659326</v>
      </c>
      <c r="B59" s="6">
        <f t="shared" si="1"/>
        <v>2941.4261178508523</v>
      </c>
      <c r="C59" s="9">
        <v>128128521.69358313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UpperSac</vt:lpstr>
      <vt:lpstr>Cottonwood</vt:lpstr>
      <vt:lpstr>Elder</vt:lpstr>
      <vt:lpstr>Deer</vt:lpstr>
      <vt:lpstr>MidSac</vt:lpstr>
      <vt:lpstr>BigChico</vt:lpstr>
      <vt:lpstr>Butte</vt:lpstr>
      <vt:lpstr>Colusa</vt:lpstr>
      <vt:lpstr>Sutter</vt:lpstr>
      <vt:lpstr>Feather</vt:lpstr>
      <vt:lpstr>BearR</vt:lpstr>
      <vt:lpstr>Yuba</vt:lpstr>
      <vt:lpstr>LowerSac</vt:lpstr>
      <vt:lpstr>Yolo</vt:lpstr>
      <vt:lpstr>American</vt:lpstr>
      <vt:lpstr>SacDelta</vt:lpstr>
      <vt:lpstr>Cosumnes</vt:lpstr>
      <vt:lpstr>Mokelumne</vt:lpstr>
      <vt:lpstr>Calaveras</vt:lpstr>
      <vt:lpstr>San Joaquin</vt:lpstr>
      <vt:lpstr>Stanislaus</vt:lpstr>
      <vt:lpstr>Tuolumne</vt:lpstr>
      <vt:lpstr>Merced</vt:lpstr>
    </vt:vector>
  </TitlesOfParts>
  <Company>U.S. Fish &amp; Wildlife Service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Gard, Mark</dc:creator>
  <cp:lastModifiedBy>Erin Cain</cp:lastModifiedBy>
  <dcterms:created xsi:type="dcterms:W3CDTF">2016-06-06T21:31:34Z</dcterms:created>
  <dcterms:modified xsi:type="dcterms:W3CDTF">2019-07-30T18:49:19Z</dcterms:modified>
</cp:coreProperties>
</file>