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00" yWindow="75" windowWidth="5355" windowHeight="5355" activeTab="3"/>
  </bookViews>
  <sheets>
    <sheet name="厂商对接Profile技术标准" sheetId="1" r:id="rId1"/>
    <sheet name="coap" sheetId="2" r:id="rId2"/>
    <sheet name="imei" sheetId="3" r:id="rId3"/>
    <sheet name="标定&amp;单位换算" sheetId="5" r:id="rId4"/>
    <sheet name="IrC" sheetId="8" r:id="rId5"/>
    <sheet name="lora" sheetId="9" r:id="rId6"/>
    <sheet name="ctwing" sheetId="10" r:id="rId7"/>
    <sheet name="恒流源（内阻）" sheetId="11" r:id="rId8"/>
    <sheet name="fs" sheetId="13" r:id="rId9"/>
  </sheets>
  <definedNames>
    <definedName name="_Toc373407532" localSheetId="0">coap!$A$1</definedName>
    <definedName name="_Toc373826319" localSheetId="0">厂商对接Profile技术标准!#REF!</definedName>
    <definedName name="_Toc482199963" localSheetId="0">coap!$A$1</definedName>
    <definedName name="_Toc510596248" localSheetId="0">厂商对接Profile技术标准!#REF!</definedName>
    <definedName name="_Toc510596249" localSheetId="0">coap!$A$6</definedName>
    <definedName name="SectionMark0" localSheetId="0">coap!$A$1</definedName>
  </definedNames>
  <calcPr calcId="124519"/>
</workbook>
</file>

<file path=xl/calcChain.xml><?xml version="1.0" encoding="utf-8"?>
<calcChain xmlns="http://schemas.openxmlformats.org/spreadsheetml/2006/main">
  <c r="H36" i="5"/>
  <c r="L36"/>
  <c r="K36"/>
  <c r="J36"/>
  <c r="G36"/>
  <c r="F36"/>
  <c r="L32"/>
  <c r="K32"/>
  <c r="J32"/>
  <c r="H32"/>
  <c r="G32"/>
  <c r="F32"/>
  <c r="L28"/>
  <c r="K28"/>
  <c r="J28"/>
  <c r="H28"/>
  <c r="G28"/>
  <c r="F28"/>
  <c r="K22"/>
  <c r="G22"/>
  <c r="H22" s="1"/>
  <c r="F22"/>
  <c r="J22" s="1"/>
  <c r="L18"/>
  <c r="J18"/>
  <c r="H18"/>
  <c r="G18"/>
  <c r="F18"/>
  <c r="K18" s="1"/>
  <c r="F14"/>
  <c r="H14" s="1"/>
  <c r="L29"/>
  <c r="L33"/>
  <c r="L25"/>
  <c r="K29"/>
  <c r="K33"/>
  <c r="K25"/>
  <c r="J29"/>
  <c r="J33"/>
  <c r="J25"/>
  <c r="H29"/>
  <c r="H33"/>
  <c r="H25"/>
  <c r="G29"/>
  <c r="G33"/>
  <c r="G25"/>
  <c r="F29"/>
  <c r="F33"/>
  <c r="F25"/>
  <c r="J15"/>
  <c r="K15"/>
  <c r="L15"/>
  <c r="J19"/>
  <c r="K19"/>
  <c r="L19"/>
  <c r="L11"/>
  <c r="K11"/>
  <c r="J11"/>
  <c r="F19"/>
  <c r="G19" s="1"/>
  <c r="F15"/>
  <c r="G15" s="1"/>
  <c r="F11"/>
  <c r="G11" s="1"/>
  <c r="L2" i="11"/>
  <c r="K2"/>
  <c r="J2"/>
  <c r="F2"/>
  <c r="C2"/>
  <c r="H91" i="1"/>
  <c r="E4" i="5"/>
  <c r="D4"/>
  <c r="C4"/>
  <c r="B4"/>
  <c r="L14" l="1"/>
  <c r="G14"/>
  <c r="K14"/>
  <c r="L22"/>
  <c r="J14"/>
  <c r="H15"/>
  <c r="H19"/>
  <c r="H11"/>
  <c r="G2" i="11"/>
  <c r="D2"/>
</calcChain>
</file>

<file path=xl/sharedStrings.xml><?xml version="1.0" encoding="utf-8"?>
<sst xmlns="http://schemas.openxmlformats.org/spreadsheetml/2006/main" count="1858" uniqueCount="608">
  <si>
    <t>…</t>
  </si>
  <si>
    <t>service</t>
  </si>
  <si>
    <t>String</t>
  </si>
  <si>
    <t>下行参数</t>
  </si>
  <si>
    <t>命令回复</t>
  </si>
  <si>
    <t>Int</t>
  </si>
  <si>
    <t>设置自动上报时间点，小时</t>
  </si>
  <si>
    <r>
      <t>返回结果（</t>
    </r>
    <r>
      <rPr>
        <sz val="10.5"/>
        <color rgb="FF000000"/>
        <rFont val="Times New Roman"/>
        <family val="1"/>
      </rPr>
      <t>0</t>
    </r>
    <r>
      <rPr>
        <sz val="10.5"/>
        <color rgb="FF000000"/>
        <rFont val="宋体"/>
        <family val="3"/>
        <charset val="134"/>
      </rPr>
      <t>成功</t>
    </r>
    <r>
      <rPr>
        <sz val="10.5"/>
        <color rgb="FF000000"/>
        <rFont val="Times New Roman"/>
        <family val="1"/>
      </rPr>
      <t xml:space="preserve"> </t>
    </r>
    <r>
      <rPr>
        <sz val="10.5"/>
        <color rgb="FF000000"/>
        <rFont val="宋体"/>
        <family val="3"/>
        <charset val="134"/>
      </rPr>
      <t>，</t>
    </r>
    <r>
      <rPr>
        <sz val="10.5"/>
        <color rgb="FF000000"/>
        <rFont val="Times New Roman"/>
        <family val="1"/>
      </rPr>
      <t>1</t>
    </r>
    <r>
      <rPr>
        <sz val="10.5"/>
        <color rgb="FF000000"/>
        <rFont val="宋体"/>
        <family val="3"/>
        <charset val="134"/>
      </rPr>
      <t>失败）</t>
    </r>
  </si>
  <si>
    <t>int</t>
  </si>
  <si>
    <t>上报数据</t>
  </si>
  <si>
    <t>信号强度</t>
  </si>
  <si>
    <t>小区号</t>
  </si>
  <si>
    <t>频点</t>
  </si>
  <si>
    <r>
      <t>电池状态（</t>
    </r>
    <r>
      <rPr>
        <sz val="10.5"/>
        <color rgb="FF000000"/>
        <rFont val="Times New Roman"/>
        <family val="1"/>
      </rPr>
      <t>0</t>
    </r>
    <r>
      <rPr>
        <sz val="10.5"/>
        <color rgb="FF000000"/>
        <rFont val="宋体"/>
        <family val="3"/>
        <charset val="134"/>
      </rPr>
      <t>正常，</t>
    </r>
    <r>
      <rPr>
        <sz val="10.5"/>
        <color rgb="FF000000"/>
        <rFont val="Times New Roman"/>
        <family val="1"/>
      </rPr>
      <t xml:space="preserve"> 1</t>
    </r>
    <r>
      <rPr>
        <sz val="10.5"/>
        <color rgb="FF000000"/>
        <rFont val="宋体"/>
        <family val="3"/>
        <charset val="134"/>
      </rPr>
      <t>低电压）</t>
    </r>
  </si>
  <si>
    <t>cellId</t>
  </si>
  <si>
    <t>最后一次采样时间（例如20170101121212)</t>
  </si>
  <si>
    <t>消息ID划分</t>
    <phoneticPr fontId="28" type="noConversion"/>
  </si>
  <si>
    <t>上报应答</t>
    <phoneticPr fontId="28" type="noConversion"/>
  </si>
  <si>
    <t>数据上报</t>
    <phoneticPr fontId="28" type="noConversion"/>
  </si>
  <si>
    <t>命令下发</t>
    <phoneticPr fontId="28" type="noConversion"/>
  </si>
  <si>
    <t>命令应答</t>
    <phoneticPr fontId="28" type="noConversion"/>
  </si>
  <si>
    <t>…</t>
    <phoneticPr fontId="28" type="noConversion"/>
  </si>
  <si>
    <t>Int</t>
    <phoneticPr fontId="28" type="noConversion"/>
  </si>
  <si>
    <t>AAAA0000-AAAA0019</t>
    <phoneticPr fontId="28" type="noConversion"/>
  </si>
  <si>
    <t>methodName</t>
    <phoneticPr fontId="28" type="noConversion"/>
  </si>
  <si>
    <t>errCode</t>
    <phoneticPr fontId="28" type="noConversion"/>
  </si>
  <si>
    <t>antoTimeMin</t>
    <phoneticPr fontId="28" type="noConversion"/>
  </si>
  <si>
    <t>antoTimeHur</t>
    <phoneticPr fontId="28" type="noConversion"/>
  </si>
  <si>
    <t>hourInterval</t>
    <phoneticPr fontId="28" type="noConversion"/>
  </si>
  <si>
    <t>meterhdVer</t>
    <phoneticPr fontId="28" type="noConversion"/>
  </si>
  <si>
    <t>meterswVer</t>
    <phoneticPr fontId="28" type="noConversion"/>
  </si>
  <si>
    <t>modulehwVer</t>
    <phoneticPr fontId="28" type="noConversion"/>
  </si>
  <si>
    <t>moduleswVer</t>
    <phoneticPr fontId="28" type="noConversion"/>
  </si>
  <si>
    <t>imei</t>
    <phoneticPr fontId="28" type="noConversion"/>
  </si>
  <si>
    <t>imsi</t>
    <phoneticPr fontId="28" type="noConversion"/>
  </si>
  <si>
    <t>snr</t>
    <phoneticPr fontId="28" type="noConversion"/>
  </si>
  <si>
    <t>rsrp</t>
    <phoneticPr fontId="28" type="noConversion"/>
  </si>
  <si>
    <t>pci</t>
    <phoneticPr fontId="28" type="noConversion"/>
  </si>
  <si>
    <t>earFcn</t>
    <phoneticPr fontId="28" type="noConversion"/>
  </si>
  <si>
    <t>ecl</t>
    <phoneticPr fontId="28" type="noConversion"/>
  </si>
  <si>
    <t>dataMode</t>
    <phoneticPr fontId="28" type="noConversion"/>
  </si>
  <si>
    <t>currentTime</t>
    <phoneticPr fontId="28" type="noConversion"/>
  </si>
  <si>
    <t>cellId</t>
    <phoneticPr fontId="28" type="noConversion"/>
  </si>
  <si>
    <t>serviceType</t>
    <phoneticPr fontId="28" type="noConversion"/>
  </si>
  <si>
    <t>字段</t>
    <phoneticPr fontId="28" type="noConversion"/>
  </si>
  <si>
    <t>类型</t>
    <phoneticPr fontId="28" type="noConversion"/>
  </si>
  <si>
    <t>数据类型</t>
    <phoneticPr fontId="28" type="noConversion"/>
  </si>
  <si>
    <t>说明</t>
    <phoneticPr fontId="28" type="noConversion"/>
  </si>
  <si>
    <t>设备类型</t>
    <phoneticPr fontId="28" type="noConversion"/>
  </si>
  <si>
    <t>厂商名称</t>
    <phoneticPr fontId="28" type="noConversion"/>
  </si>
  <si>
    <r>
      <t>厂商</t>
    </r>
    <r>
      <rPr>
        <sz val="11"/>
        <color rgb="FF000000"/>
        <rFont val="Tahoma"/>
        <family val="2"/>
      </rPr>
      <t>ID</t>
    </r>
    <phoneticPr fontId="28" type="noConversion"/>
  </si>
  <si>
    <t>协议类型</t>
    <phoneticPr fontId="28" type="noConversion"/>
  </si>
  <si>
    <t>设备型号</t>
    <phoneticPr fontId="28" type="noConversion"/>
  </si>
  <si>
    <t>profile</t>
    <phoneticPr fontId="28" type="noConversion"/>
  </si>
  <si>
    <r>
      <t>设置自动上报小时间隔，默认</t>
    </r>
    <r>
      <rPr>
        <sz val="10.5"/>
        <color rgb="FF000000"/>
        <rFont val="Times New Roman"/>
        <family val="1"/>
      </rPr>
      <t>24</t>
    </r>
    <r>
      <rPr>
        <sz val="10.5"/>
        <color rgb="FF000000"/>
        <rFont val="宋体"/>
        <family val="3"/>
        <charset val="134"/>
      </rPr>
      <t>小时</t>
    </r>
    <phoneticPr fontId="28" type="noConversion"/>
  </si>
  <si>
    <t>disFactor</t>
    <phoneticPr fontId="28" type="noConversion"/>
  </si>
  <si>
    <t>bytes</t>
    <phoneticPr fontId="28" type="noConversion"/>
  </si>
  <si>
    <t>auto</t>
    <phoneticPr fontId="28" type="noConversion"/>
  </si>
  <si>
    <t>1</t>
    <phoneticPr fontId="28" type="noConversion"/>
  </si>
  <si>
    <t>14</t>
    <phoneticPr fontId="28" type="noConversion"/>
  </si>
  <si>
    <t>4</t>
    <phoneticPr fontId="28" type="noConversion"/>
  </si>
  <si>
    <t>2</t>
    <phoneticPr fontId="28" type="noConversion"/>
  </si>
  <si>
    <t>hasCacheCmd</t>
    <phoneticPr fontId="28" type="noConversion"/>
  </si>
  <si>
    <t>Int</t>
    <phoneticPr fontId="28" type="noConversion"/>
  </si>
  <si>
    <t>型号</t>
    <phoneticPr fontId="28" type="noConversion"/>
  </si>
  <si>
    <t>描述</t>
    <phoneticPr fontId="28" type="noConversion"/>
  </si>
  <si>
    <t>备注</t>
    <phoneticPr fontId="28" type="noConversion"/>
  </si>
  <si>
    <t>14</t>
    <phoneticPr fontId="28" type="noConversion"/>
  </si>
  <si>
    <t>1</t>
    <phoneticPr fontId="28" type="noConversion"/>
  </si>
  <si>
    <t>auto</t>
    <phoneticPr fontId="28" type="noConversion"/>
  </si>
  <si>
    <t>设备型号备注</t>
    <phoneticPr fontId="28" type="noConversion"/>
  </si>
  <si>
    <t>wkpsw</t>
    <phoneticPr fontId="28" type="noConversion"/>
  </si>
  <si>
    <t>加密地址：</t>
  </si>
  <si>
    <t>非加密地址：</t>
  </si>
  <si>
    <t>测试平台</t>
    <phoneticPr fontId="28" type="noConversion"/>
  </si>
  <si>
    <t>商用平台</t>
    <phoneticPr fontId="28" type="noConversion"/>
  </si>
  <si>
    <r>
      <t>180.101.147.115:5684</t>
    </r>
    <r>
      <rPr>
        <b/>
        <sz val="11"/>
        <color theme="1"/>
        <rFont val="宋体"/>
        <charset val="134"/>
        <scheme val="minor"/>
      </rPr>
      <t>(CoAPS/DTLS)</t>
    </r>
    <phoneticPr fontId="28" type="noConversion"/>
  </si>
  <si>
    <t>b4 65 93 73 16 33</t>
    <phoneticPr fontId="28" type="noConversion"/>
  </si>
  <si>
    <t>在SP门户上新建应用时，需要注意的问题：</t>
  </si>
  <si>
    <t>答案：</t>
  </si>
  <si>
    <t>1、</t>
  </si>
  <si>
    <t>所属行业，必须选择“公共事业 NB-IOT”</t>
  </si>
  <si>
    <t>2、</t>
  </si>
  <si>
    <t>关联api包，必须选择“公共事业 NB-IOT”和“基础API包”</t>
  </si>
  <si>
    <t>3、</t>
  </si>
  <si>
    <t>平台能力，必须选择“规则引擎”（在开发者门户-对接基本信息中）</t>
  </si>
  <si>
    <t>25</t>
    <phoneticPr fontId="28" type="noConversion"/>
  </si>
  <si>
    <t xml:space="preserve">西安云仪协议V1.0  </t>
    <phoneticPr fontId="28" type="noConversion"/>
  </si>
  <si>
    <t>更新项目：</t>
    <phoneticPr fontId="28" type="noConversion"/>
  </si>
  <si>
    <t>XIANYUNYI</t>
    <phoneticPr fontId="28" type="noConversion"/>
  </si>
  <si>
    <t>setDeviceOffline</t>
    <phoneticPr fontId="28" type="noConversion"/>
  </si>
  <si>
    <t>PT_Measure</t>
    <phoneticPr fontId="28" type="noConversion"/>
  </si>
  <si>
    <t>PT_Monitor</t>
    <phoneticPr fontId="28" type="noConversion"/>
  </si>
  <si>
    <t>厂家编码(2bytes)</t>
    <phoneticPr fontId="28" type="noConversion"/>
  </si>
  <si>
    <t>xx xx</t>
    <phoneticPr fontId="28" type="noConversion"/>
  </si>
  <si>
    <t>产品标识（1byte)</t>
    <phoneticPr fontId="28" type="noConversion"/>
  </si>
  <si>
    <t>xx</t>
    <phoneticPr fontId="28" type="noConversion"/>
  </si>
  <si>
    <t>0:pt 1:flow etc</t>
    <phoneticPr fontId="28" type="noConversion"/>
  </si>
  <si>
    <t>00-19</t>
    <phoneticPr fontId="28" type="noConversion"/>
  </si>
  <si>
    <t>生产年月</t>
    <phoneticPr fontId="28" type="noConversion"/>
  </si>
  <si>
    <t>xx.xx</t>
    <phoneticPr fontId="28" type="noConversion"/>
  </si>
  <si>
    <t>产品流水号</t>
    <phoneticPr fontId="28" type="noConversion"/>
  </si>
  <si>
    <t>xxxx</t>
    <phoneticPr fontId="28" type="noConversion"/>
  </si>
  <si>
    <t>61 0x</t>
    <phoneticPr fontId="28" type="noConversion"/>
  </si>
  <si>
    <t>19 05</t>
    <phoneticPr fontId="28" type="noConversion"/>
  </si>
  <si>
    <t>00 00-99 99</t>
    <phoneticPr fontId="28" type="noConversion"/>
  </si>
  <si>
    <t>其他说明</t>
    <phoneticPr fontId="28" type="noConversion"/>
  </si>
  <si>
    <t>getAccessAddr</t>
    <phoneticPr fontId="28" type="noConversion"/>
  </si>
  <si>
    <t>AccessAddr</t>
    <phoneticPr fontId="28" type="noConversion"/>
  </si>
  <si>
    <t>AccessAddr</t>
    <phoneticPr fontId="28" type="noConversion"/>
  </si>
  <si>
    <t>deviceAdd</t>
  </si>
  <si>
    <t>设备地址</t>
  </si>
  <si>
    <t>设备地址</t>
    <phoneticPr fontId="28" type="noConversion"/>
  </si>
  <si>
    <t>表地址编码(14bytes)</t>
    <phoneticPr fontId="28" type="noConversion"/>
  </si>
  <si>
    <t>调用的方法("setReportTime")</t>
    <phoneticPr fontId="28" type="noConversion"/>
  </si>
  <si>
    <t>调用的方法("getReportTime")</t>
    <phoneticPr fontId="28" type="noConversion"/>
  </si>
  <si>
    <t>调用的方法("getDeviceInfo")</t>
    <phoneticPr fontId="28" type="noConversion"/>
  </si>
  <si>
    <t>调用的方法("setAccessAddr")</t>
    <phoneticPr fontId="28" type="noConversion"/>
  </si>
  <si>
    <t>调用的方法("getAccessAddr")</t>
    <phoneticPr fontId="28" type="noConversion"/>
  </si>
  <si>
    <t>调用的方法("setDeviceOffline")</t>
    <phoneticPr fontId="28" type="noConversion"/>
  </si>
  <si>
    <t>0,平台无缓存命令，1平台有缓存命令</t>
    <phoneticPr fontId="28" type="noConversion"/>
  </si>
  <si>
    <t>currentPreasure</t>
    <phoneticPr fontId="28" type="noConversion"/>
  </si>
  <si>
    <t>csq</t>
    <phoneticPr fontId="28" type="noConversion"/>
  </si>
  <si>
    <t>信噪比</t>
    <phoneticPr fontId="28" type="noConversion"/>
  </si>
  <si>
    <t>接收电平</t>
    <phoneticPr fontId="28" type="noConversion"/>
  </si>
  <si>
    <t>fullRange</t>
    <phoneticPr fontId="28" type="noConversion"/>
  </si>
  <si>
    <t>int</t>
    <phoneticPr fontId="28" type="noConversion"/>
  </si>
  <si>
    <t>满量程（4位定点小数）</t>
    <phoneticPr fontId="28" type="noConversion"/>
  </si>
  <si>
    <t>unit</t>
    <phoneticPr fontId="28" type="noConversion"/>
  </si>
  <si>
    <t>当前压力（4位定点小数）</t>
    <phoneticPr fontId="28" type="noConversion"/>
  </si>
  <si>
    <r>
      <t>数据状态：（</t>
    </r>
    <r>
      <rPr>
        <sz val="12"/>
        <color rgb="FF000000"/>
        <rFont val="Times New Roman"/>
        <family val="1"/>
      </rPr>
      <t>0</t>
    </r>
    <r>
      <rPr>
        <sz val="12"/>
        <color rgb="FF000000"/>
        <rFont val="宋体"/>
        <family val="3"/>
        <charset val="134"/>
      </rPr>
      <t>数据正常，</t>
    </r>
    <r>
      <rPr>
        <sz val="12"/>
        <color rgb="FF000000"/>
        <rFont val="Times New Roman"/>
        <family val="1"/>
      </rPr>
      <t>1</t>
    </r>
    <r>
      <rPr>
        <sz val="12"/>
        <color rgb="FF000000"/>
        <rFont val="宋体"/>
        <family val="3"/>
        <charset val="134"/>
      </rPr>
      <t>数据异常）</t>
    </r>
    <phoneticPr fontId="28" type="noConversion"/>
  </si>
  <si>
    <t>currentTemp</t>
    <phoneticPr fontId="28" type="noConversion"/>
  </si>
  <si>
    <t xml:space="preserve">int </t>
    <phoneticPr fontId="28" type="noConversion"/>
  </si>
  <si>
    <t>当前温度（1位定点小数，单位℃）</t>
    <phoneticPr fontId="28" type="noConversion"/>
  </si>
  <si>
    <t>覆盖等级</t>
    <phoneticPr fontId="28" type="noConversion"/>
  </si>
  <si>
    <t>deviceAdd</t>
    <phoneticPr fontId="28" type="noConversion"/>
  </si>
  <si>
    <t>setPAlarmThreshold</t>
    <phoneticPr fontId="28" type="noConversion"/>
  </si>
  <si>
    <t>alarmPHighUpper</t>
    <phoneticPr fontId="28" type="noConversion"/>
  </si>
  <si>
    <t>alarmPHighLower</t>
    <phoneticPr fontId="28" type="noConversion"/>
  </si>
  <si>
    <t>alarmPLowUpper</t>
    <phoneticPr fontId="28" type="noConversion"/>
  </si>
  <si>
    <t>alarmPLowLower</t>
    <phoneticPr fontId="28" type="noConversion"/>
  </si>
  <si>
    <t>setTAlarmThreshold</t>
    <phoneticPr fontId="28" type="noConversion"/>
  </si>
  <si>
    <t>alarmTHigh</t>
    <phoneticPr fontId="28" type="noConversion"/>
  </si>
  <si>
    <t>alarmTLow</t>
    <phoneticPr fontId="28" type="noConversion"/>
  </si>
  <si>
    <t>调用的方法("setPAlarmThreshold")</t>
    <phoneticPr fontId="28" type="noConversion"/>
  </si>
  <si>
    <t>获取自动上报时间点，分钟</t>
    <phoneticPr fontId="28" type="noConversion"/>
  </si>
  <si>
    <t>获取自动上报时间点，小时</t>
    <phoneticPr fontId="28" type="noConversion"/>
  </si>
  <si>
    <t>获取自动上报小时间隔</t>
    <phoneticPr fontId="28" type="noConversion"/>
  </si>
  <si>
    <t>获取上报离散因子,单位s</t>
    <phoneticPr fontId="28" type="noConversion"/>
  </si>
  <si>
    <t>设置高位压力报警上限（4位定点小数）</t>
    <phoneticPr fontId="28" type="noConversion"/>
  </si>
  <si>
    <t>设置高位压力报警下限（4位定点小数）</t>
    <phoneticPr fontId="28" type="noConversion"/>
  </si>
  <si>
    <t>设置低位压力报警上限（4位定点小数）</t>
    <phoneticPr fontId="28" type="noConversion"/>
  </si>
  <si>
    <t>设置低位压力报警下限（4位定点小数）</t>
    <phoneticPr fontId="28" type="noConversion"/>
  </si>
  <si>
    <t>getPAlarmThreshold</t>
    <phoneticPr fontId="28" type="noConversion"/>
  </si>
  <si>
    <t>获取高位压力报警上限（4位定点小数）</t>
    <phoneticPr fontId="28" type="noConversion"/>
  </si>
  <si>
    <t>获取高位压力报警下限（4位定点小数）</t>
    <phoneticPr fontId="28" type="noConversion"/>
  </si>
  <si>
    <t>获取低位压力报警上限（4位定点小数）</t>
    <phoneticPr fontId="28" type="noConversion"/>
  </si>
  <si>
    <t>获取低位压力报警下限（4位定点小数）</t>
    <phoneticPr fontId="28" type="noConversion"/>
  </si>
  <si>
    <t>调用的方法("getPAlarmThreshold")</t>
    <phoneticPr fontId="28" type="noConversion"/>
  </si>
  <si>
    <t>调用的方法("getTAlarmThreshold")</t>
    <phoneticPr fontId="28" type="noConversion"/>
  </si>
  <si>
    <t>调用的方法("setTAlarmThreshold")</t>
    <phoneticPr fontId="28" type="noConversion"/>
  </si>
  <si>
    <t>paramPUnit</t>
    <phoneticPr fontId="28" type="noConversion"/>
  </si>
  <si>
    <t>获取设备地址</t>
    <phoneticPr fontId="28" type="noConversion"/>
  </si>
  <si>
    <t>设备地址（"99999999999999"）</t>
    <phoneticPr fontId="28" type="noConversion"/>
  </si>
  <si>
    <t>获取设备硬件版本</t>
    <phoneticPr fontId="28" type="noConversion"/>
  </si>
  <si>
    <t>获取设备软件版本</t>
    <phoneticPr fontId="28" type="noConversion"/>
  </si>
  <si>
    <t>获取通讯模组硬件版本</t>
    <phoneticPr fontId="28" type="noConversion"/>
  </si>
  <si>
    <t>获取通讯模组软件版本</t>
    <phoneticPr fontId="28" type="noConversion"/>
  </si>
  <si>
    <r>
      <t>获取通讯模组</t>
    </r>
    <r>
      <rPr>
        <sz val="10.5"/>
        <color rgb="FF000000"/>
        <rFont val="Times New Roman"/>
        <family val="1"/>
      </rPr>
      <t>imei</t>
    </r>
    <r>
      <rPr>
        <sz val="10.5"/>
        <color rgb="FF000000"/>
        <rFont val="宋体"/>
        <family val="3"/>
        <charset val="134"/>
      </rPr>
      <t>码</t>
    </r>
    <phoneticPr fontId="28" type="noConversion"/>
  </si>
  <si>
    <r>
      <t>获取通讯卡</t>
    </r>
    <r>
      <rPr>
        <sz val="10.5"/>
        <color rgb="FF000000"/>
        <rFont val="Times New Roman"/>
        <family val="1"/>
      </rPr>
      <t>imsi</t>
    </r>
    <r>
      <rPr>
        <sz val="10.5"/>
        <color rgb="FF000000"/>
        <rFont val="宋体"/>
        <family val="3"/>
        <charset val="134"/>
      </rPr>
      <t>号</t>
    </r>
    <phoneticPr fontId="28" type="noConversion"/>
  </si>
  <si>
    <t>设置设备接入iot平台的地址和端口</t>
    <phoneticPr fontId="28" type="noConversion"/>
  </si>
  <si>
    <t>获取设备接入iot平台的地址和端口</t>
    <phoneticPr fontId="28" type="noConversion"/>
  </si>
  <si>
    <t>property</t>
    <phoneticPr fontId="28" type="noConversion"/>
  </si>
  <si>
    <t>batteryStatus</t>
    <phoneticPr fontId="28" type="noConversion"/>
  </si>
  <si>
    <t>1</t>
    <phoneticPr fontId="28" type="noConversion"/>
  </si>
  <si>
    <t>2</t>
    <phoneticPr fontId="28" type="noConversion"/>
  </si>
  <si>
    <t>auto</t>
    <phoneticPr fontId="28" type="noConversion"/>
  </si>
  <si>
    <t>4</t>
    <phoneticPr fontId="28" type="noConversion"/>
  </si>
  <si>
    <t>14</t>
    <phoneticPr fontId="28" type="noConversion"/>
  </si>
  <si>
    <t>设置上报离散因子,单位s（默认60S,范围60-600）</t>
    <phoneticPr fontId="28" type="noConversion"/>
  </si>
  <si>
    <t>iccid</t>
    <phoneticPr fontId="28" type="noConversion"/>
  </si>
  <si>
    <t>14</t>
    <phoneticPr fontId="28" type="noConversion"/>
  </si>
  <si>
    <t>1</t>
    <phoneticPr fontId="28" type="noConversion"/>
  </si>
  <si>
    <r>
      <t>返回结果（</t>
    </r>
    <r>
      <rPr>
        <sz val="10.5"/>
        <color rgb="FF000000"/>
        <rFont val="Times New Roman"/>
        <family val="1"/>
      </rPr>
      <t>0</t>
    </r>
    <r>
      <rPr>
        <sz val="10.5"/>
        <color rgb="FF000000"/>
        <rFont val="宋体"/>
        <family val="3"/>
        <charset val="134"/>
      </rPr>
      <t>成功</t>
    </r>
    <r>
      <rPr>
        <sz val="10.5"/>
        <color rgb="FF000000"/>
        <rFont val="Times New Roman"/>
        <family val="1"/>
      </rPr>
      <t xml:space="preserve"> </t>
    </r>
    <r>
      <rPr>
        <sz val="10.5"/>
        <color rgb="FF000000"/>
        <rFont val="宋体"/>
        <family val="3"/>
        <charset val="134"/>
      </rPr>
      <t>，</t>
    </r>
    <r>
      <rPr>
        <sz val="10.5"/>
        <color rgb="FF000000"/>
        <rFont val="Times New Roman"/>
        <family val="1"/>
      </rPr>
      <t>1</t>
    </r>
    <r>
      <rPr>
        <sz val="10.5"/>
        <color rgb="FF000000"/>
        <rFont val="宋体"/>
        <family val="3"/>
        <charset val="134"/>
      </rPr>
      <t>失败）</t>
    </r>
    <phoneticPr fontId="28" type="noConversion"/>
  </si>
  <si>
    <t>满量程及当前压力的单位（0：Mpa,1：Kpa)</t>
    <phoneticPr fontId="28" type="noConversion"/>
  </si>
  <si>
    <t>获取高低位压力报警参数单位（0：Mpa,1：Kpa）</t>
    <phoneticPr fontId="28" type="noConversion"/>
  </si>
  <si>
    <t>设置温度报警上限（1位定点小数0.1℃）</t>
    <phoneticPr fontId="28" type="noConversion"/>
  </si>
  <si>
    <t>设置温度报警下限（1位定点小数0.1℃）</t>
    <phoneticPr fontId="28" type="noConversion"/>
  </si>
  <si>
    <t>获取温度报警上限（1位定点小数0.1℃）</t>
    <phoneticPr fontId="28" type="noConversion"/>
  </si>
  <si>
    <t>获取温度报警下限（1位定点小数0.1℃）</t>
    <phoneticPr fontId="28" type="noConversion"/>
  </si>
  <si>
    <t>batt</t>
    <phoneticPr fontId="28" type="noConversion"/>
  </si>
  <si>
    <r>
      <t>获取通讯卡n</t>
    </r>
    <r>
      <rPr>
        <sz val="10.5"/>
        <color rgb="FF000000"/>
        <rFont val="宋体"/>
        <family val="3"/>
        <charset val="134"/>
      </rPr>
      <t>ccid码</t>
    </r>
    <phoneticPr fontId="28" type="noConversion"/>
  </si>
  <si>
    <t>说明</t>
    <phoneticPr fontId="28" type="noConversion"/>
  </si>
  <si>
    <t>数据</t>
    <phoneticPr fontId="28" type="noConversion"/>
  </si>
  <si>
    <t>帧头</t>
    <phoneticPr fontId="28" type="noConversion"/>
  </si>
  <si>
    <t>控制字</t>
    <phoneticPr fontId="28" type="noConversion"/>
  </si>
  <si>
    <t>数据长度</t>
    <phoneticPr fontId="28" type="noConversion"/>
  </si>
  <si>
    <t>校验和</t>
    <phoneticPr fontId="28" type="noConversion"/>
  </si>
  <si>
    <t>帧尾</t>
    <phoneticPr fontId="28" type="noConversion"/>
  </si>
  <si>
    <t>7字节BCD设备地址编码，全99H时为广播</t>
    <phoneticPr fontId="28" type="noConversion"/>
  </si>
  <si>
    <t xml:space="preserve">00H </t>
    <phoneticPr fontId="28" type="noConversion"/>
  </si>
  <si>
    <t>数据标识</t>
    <phoneticPr fontId="28" type="noConversion"/>
  </si>
  <si>
    <t>02H</t>
    <phoneticPr fontId="28" type="noConversion"/>
  </si>
  <si>
    <t>hex</t>
    <phoneticPr fontId="28" type="noConversion"/>
  </si>
  <si>
    <t>9020H</t>
    <phoneticPr fontId="28" type="noConversion"/>
  </si>
  <si>
    <t xml:space="preserve"> 68H A0….A6 68H</t>
    <phoneticPr fontId="28" type="noConversion"/>
  </si>
  <si>
    <t xml:space="preserve">  长度
（bytes)</t>
    <phoneticPr fontId="28" type="noConversion"/>
  </si>
  <si>
    <t>第一个68H（含）开始，校验和前所有数据累加和</t>
    <phoneticPr fontId="28" type="noConversion"/>
  </si>
  <si>
    <t>16H</t>
    <phoneticPr fontId="28" type="noConversion"/>
  </si>
  <si>
    <t>CS</t>
    <phoneticPr fontId="28" type="noConversion"/>
  </si>
  <si>
    <t>PC-&gt;DEV</t>
    <phoneticPr fontId="28" type="noConversion"/>
  </si>
  <si>
    <t>DEV-&gt;PC</t>
    <phoneticPr fontId="28" type="noConversion"/>
  </si>
  <si>
    <t>7字节BCD设备地址编码</t>
    <phoneticPr fontId="28" type="noConversion"/>
  </si>
  <si>
    <t xml:space="preserve">80H </t>
    <phoneticPr fontId="28" type="noConversion"/>
  </si>
  <si>
    <t>控制字80H时为读数据应答</t>
    <phoneticPr fontId="28" type="noConversion"/>
  </si>
  <si>
    <t>protocolVer</t>
    <phoneticPr fontId="28" type="noConversion"/>
  </si>
  <si>
    <t>modelVersion</t>
    <phoneticPr fontId="28" type="noConversion"/>
  </si>
  <si>
    <t>iccid</t>
    <phoneticPr fontId="28" type="noConversion"/>
  </si>
  <si>
    <t>"…………"</t>
    <phoneticPr fontId="28" type="noConversion"/>
  </si>
  <si>
    <t>string</t>
    <phoneticPr fontId="28" type="noConversion"/>
  </si>
  <si>
    <t>901FH</t>
    <phoneticPr fontId="28" type="noConversion"/>
  </si>
  <si>
    <t>currentP</t>
    <phoneticPr fontId="28" type="noConversion"/>
  </si>
  <si>
    <t>currentT</t>
    <phoneticPr fontId="28" type="noConversion"/>
  </si>
  <si>
    <t>抄读测量信息</t>
  </si>
  <si>
    <t xml:space="preserve">01H </t>
    <phoneticPr fontId="28" type="noConversion"/>
  </si>
  <si>
    <t>控制字00H时为读数据</t>
    <phoneticPr fontId="28" type="noConversion"/>
  </si>
  <si>
    <t>控制字01H时为写数据</t>
    <phoneticPr fontId="28" type="noConversion"/>
  </si>
  <si>
    <t xml:space="preserve">81H </t>
    <phoneticPr fontId="28" type="noConversion"/>
  </si>
  <si>
    <t>控制字81H时为写数据应答</t>
    <phoneticPr fontId="28" type="noConversion"/>
  </si>
  <si>
    <t>写设备地址</t>
    <phoneticPr fontId="28" type="noConversion"/>
  </si>
  <si>
    <t>9018H</t>
    <phoneticPr fontId="28" type="noConversion"/>
  </si>
  <si>
    <t>7字节BCD</t>
    <phoneticPr fontId="28" type="noConversion"/>
  </si>
  <si>
    <t>设备地址</t>
    <phoneticPr fontId="28" type="noConversion"/>
  </si>
  <si>
    <t>7字节设备地址编码</t>
    <phoneticPr fontId="28" type="noConversion"/>
  </si>
  <si>
    <t>设置后的7字节BCD设备地址编码</t>
    <phoneticPr fontId="28" type="noConversion"/>
  </si>
  <si>
    <t>抄读测量信息（901FH）</t>
    <phoneticPr fontId="28" type="noConversion"/>
  </si>
  <si>
    <t>09H</t>
    <phoneticPr fontId="28" type="noConversion"/>
  </si>
  <si>
    <t>设置设备地址(9018H)</t>
    <phoneticPr fontId="28" type="noConversion"/>
  </si>
  <si>
    <t>设置接入地址(9005H)</t>
    <phoneticPr fontId="28" type="noConversion"/>
  </si>
  <si>
    <t>08H</t>
    <phoneticPr fontId="28" type="noConversion"/>
  </si>
  <si>
    <t>6字节hex</t>
    <phoneticPr fontId="28" type="noConversion"/>
  </si>
  <si>
    <t>75  3c  9d  89 16 33</t>
    <phoneticPr fontId="28" type="noConversion"/>
  </si>
  <si>
    <t>117.60.157.137：5683  75 3c 9d 89 16 33</t>
    <phoneticPr fontId="28" type="noConversion"/>
  </si>
  <si>
    <t>9005H</t>
    <phoneticPr fontId="28" type="noConversion"/>
  </si>
  <si>
    <t>FA55/99H</t>
    <phoneticPr fontId="28" type="noConversion"/>
  </si>
  <si>
    <t>设备新地址</t>
    <phoneticPr fontId="28" type="noConversion"/>
  </si>
  <si>
    <t>04H</t>
    <phoneticPr fontId="28" type="noConversion"/>
  </si>
  <si>
    <t>定点小数位数</t>
    <phoneticPr fontId="28" type="noConversion"/>
  </si>
  <si>
    <t>参变量单位</t>
    <phoneticPr fontId="28" type="noConversion"/>
  </si>
  <si>
    <t>hex</t>
    <phoneticPr fontId="28" type="noConversion"/>
  </si>
  <si>
    <t>0-5</t>
    <phoneticPr fontId="28" type="noConversion"/>
  </si>
  <si>
    <t>hex</t>
    <phoneticPr fontId="28" type="noConversion"/>
  </si>
  <si>
    <t>9001H</t>
    <phoneticPr fontId="28" type="noConversion"/>
  </si>
  <si>
    <t>报警上上限</t>
    <phoneticPr fontId="28" type="noConversion"/>
  </si>
  <si>
    <t>报警上限</t>
    <phoneticPr fontId="28" type="noConversion"/>
  </si>
  <si>
    <t>报警下限</t>
    <phoneticPr fontId="28" type="noConversion"/>
  </si>
  <si>
    <t>报警下下限</t>
    <phoneticPr fontId="28" type="noConversion"/>
  </si>
  <si>
    <t>报警参数单位</t>
    <phoneticPr fontId="28" type="noConversion"/>
  </si>
  <si>
    <t>hex符号数</t>
    <phoneticPr fontId="28" type="noConversion"/>
  </si>
  <si>
    <t>hex符号数，4位定点小数</t>
    <phoneticPr fontId="28" type="noConversion"/>
  </si>
  <si>
    <t>0：Mpa,1:Kpa</t>
    <phoneticPr fontId="28" type="noConversion"/>
  </si>
  <si>
    <t>温度报警上限</t>
    <phoneticPr fontId="28" type="noConversion"/>
  </si>
  <si>
    <t>温度报警下限</t>
    <phoneticPr fontId="28" type="noConversion"/>
  </si>
  <si>
    <t>2字节hex符号数，0.1℃</t>
    <phoneticPr fontId="28" type="noConversion"/>
  </si>
  <si>
    <t>17H</t>
    <phoneticPr fontId="28" type="noConversion"/>
  </si>
  <si>
    <t>数据项</t>
  </si>
  <si>
    <t xml:space="preserve">53H </t>
    <phoneticPr fontId="28" type="noConversion"/>
  </si>
  <si>
    <t>hex 单位：0.1℃</t>
    <phoneticPr fontId="28" type="noConversion"/>
  </si>
  <si>
    <t>hex，0.1V</t>
    <phoneticPr fontId="28" type="noConversion"/>
  </si>
  <si>
    <t>电池电压（单位0.1V)</t>
    <phoneticPr fontId="28" type="noConversion"/>
  </si>
  <si>
    <t>0FH</t>
    <phoneticPr fontId="28" type="noConversion"/>
  </si>
  <si>
    <t>9021H</t>
    <phoneticPr fontId="28" type="noConversion"/>
  </si>
  <si>
    <t>17H</t>
    <phoneticPr fontId="28" type="noConversion"/>
  </si>
  <si>
    <t>数据标识</t>
    <phoneticPr fontId="28" type="noConversion"/>
  </si>
  <si>
    <t>命令</t>
    <phoneticPr fontId="28" type="noConversion"/>
  </si>
  <si>
    <t>9020H</t>
    <phoneticPr fontId="28" type="noConversion"/>
  </si>
  <si>
    <t>9021H</t>
    <phoneticPr fontId="28" type="noConversion"/>
  </si>
  <si>
    <t>抄读测量信息</t>
    <phoneticPr fontId="28" type="noConversion"/>
  </si>
  <si>
    <t>901FH</t>
    <phoneticPr fontId="28" type="noConversion"/>
  </si>
  <si>
    <t>设置设备地址</t>
    <phoneticPr fontId="28" type="noConversion"/>
  </si>
  <si>
    <t>9018H</t>
    <phoneticPr fontId="28" type="noConversion"/>
  </si>
  <si>
    <t>9005H</t>
    <phoneticPr fontId="28" type="noConversion"/>
  </si>
  <si>
    <t>设置接入地址</t>
    <phoneticPr fontId="28" type="noConversion"/>
  </si>
  <si>
    <t>进入/推出标定</t>
    <phoneticPr fontId="28" type="noConversion"/>
  </si>
  <si>
    <t>FA55/99H</t>
    <phoneticPr fontId="28" type="noConversion"/>
  </si>
  <si>
    <t>9001H</t>
    <phoneticPr fontId="28" type="noConversion"/>
  </si>
  <si>
    <t>说明</t>
    <phoneticPr fontId="28" type="noConversion"/>
  </si>
  <si>
    <t>写标定点</t>
    <phoneticPr fontId="28" type="noConversion"/>
  </si>
  <si>
    <t>9002H</t>
    <phoneticPr fontId="28" type="noConversion"/>
  </si>
  <si>
    <t>写标定点(9002H)</t>
    <phoneticPr fontId="28" type="noConversion"/>
  </si>
  <si>
    <t>9002H</t>
    <phoneticPr fontId="28" type="noConversion"/>
  </si>
  <si>
    <t>标定第i个点</t>
    <phoneticPr fontId="28" type="noConversion"/>
  </si>
  <si>
    <t>第i个点的值</t>
    <phoneticPr fontId="28" type="noConversion"/>
  </si>
  <si>
    <t>写标定点</t>
    <phoneticPr fontId="28" type="noConversion"/>
  </si>
  <si>
    <t>meterhdVer</t>
    <phoneticPr fontId="28" type="noConversion"/>
  </si>
  <si>
    <t>抄读设备报警参数（9021H）</t>
    <phoneticPr fontId="28" type="noConversion"/>
  </si>
  <si>
    <t>抄读设备报警参数</t>
    <phoneticPr fontId="28" type="noConversion"/>
  </si>
  <si>
    <t>抄读基础信息</t>
    <phoneticPr fontId="28" type="noConversion"/>
  </si>
  <si>
    <t>抄读基础信息（9020H）</t>
    <phoneticPr fontId="28" type="noConversion"/>
  </si>
  <si>
    <t>设置设备报警参数</t>
    <phoneticPr fontId="28" type="noConversion"/>
  </si>
  <si>
    <t>9003H</t>
    <phoneticPr fontId="28" type="noConversion"/>
  </si>
  <si>
    <t>写设备报警参数</t>
    <phoneticPr fontId="28" type="noConversion"/>
  </si>
  <si>
    <t>写设备上报参数</t>
    <phoneticPr fontId="28" type="noConversion"/>
  </si>
  <si>
    <t>设置设备上报参数</t>
    <phoneticPr fontId="28" type="noConversion"/>
  </si>
  <si>
    <t>9003H</t>
    <phoneticPr fontId="28" type="noConversion"/>
  </si>
  <si>
    <t>上报分钟</t>
    <phoneticPr fontId="28" type="noConversion"/>
  </si>
  <si>
    <t>上报小时</t>
    <phoneticPr fontId="28" type="noConversion"/>
  </si>
  <si>
    <t>上报间隔</t>
    <phoneticPr fontId="28" type="noConversion"/>
  </si>
  <si>
    <t>上报离散因子</t>
    <phoneticPr fontId="28" type="noConversion"/>
  </si>
  <si>
    <t>设置自动上报时间点，分钟</t>
    <phoneticPr fontId="28" type="noConversion"/>
  </si>
  <si>
    <t>设置离散因子,单位s（默认60，范围60-600）</t>
    <phoneticPr fontId="28" type="noConversion"/>
  </si>
  <si>
    <t>07H</t>
    <phoneticPr fontId="28" type="noConversion"/>
  </si>
  <si>
    <t>抄读设备上报参数</t>
    <phoneticPr fontId="28" type="noConversion"/>
  </si>
  <si>
    <t>9023H</t>
    <phoneticPr fontId="28" type="noConversion"/>
  </si>
  <si>
    <t>9022H</t>
    <phoneticPr fontId="28" type="noConversion"/>
  </si>
  <si>
    <t>抄读设备上报参数（9022H）</t>
    <phoneticPr fontId="28" type="noConversion"/>
  </si>
  <si>
    <t>抄读设备上报参数</t>
    <phoneticPr fontId="28" type="noConversion"/>
  </si>
  <si>
    <t>抄读设备报警参数</t>
    <phoneticPr fontId="28" type="noConversion"/>
  </si>
  <si>
    <t>9022H</t>
    <phoneticPr fontId="28" type="noConversion"/>
  </si>
  <si>
    <t>抄读设备接入地址</t>
    <phoneticPr fontId="28" type="noConversion"/>
  </si>
  <si>
    <t>抄读设备接入地址（9023H）</t>
    <phoneticPr fontId="28" type="noConversion"/>
  </si>
  <si>
    <t>9023H</t>
    <phoneticPr fontId="28" type="noConversion"/>
  </si>
  <si>
    <t>抄读设备接入地址</t>
    <phoneticPr fontId="28" type="noConversion"/>
  </si>
  <si>
    <t>9023H</t>
    <phoneticPr fontId="28" type="noConversion"/>
  </si>
  <si>
    <t>抄读设备接入地址</t>
    <phoneticPr fontId="28" type="noConversion"/>
  </si>
  <si>
    <t>08H</t>
    <phoneticPr fontId="28" type="noConversion"/>
  </si>
  <si>
    <t>以下所有数据大端传输</t>
    <phoneticPr fontId="28" type="noConversion"/>
  </si>
  <si>
    <t>hex,0Mpa;1Kpa</t>
    <phoneticPr fontId="28" type="noConversion"/>
  </si>
  <si>
    <t>4字节hex 4位定点小数</t>
    <phoneticPr fontId="28" type="noConversion"/>
  </si>
  <si>
    <t>基础信息</t>
    <phoneticPr fontId="28" type="noConversion"/>
  </si>
  <si>
    <t>控制字81H时为写数据应答，91H为错误应答</t>
    <phoneticPr fontId="28" type="noConversion"/>
  </si>
  <si>
    <t>第0至3（共4个点，最后一个位满量程）</t>
    <phoneticPr fontId="28" type="noConversion"/>
  </si>
  <si>
    <t>进入标定、正常模式</t>
    <phoneticPr fontId="28" type="noConversion"/>
  </si>
  <si>
    <t>dsw</t>
    <phoneticPr fontId="28" type="noConversion"/>
  </si>
  <si>
    <t>设置设备报警参数(9001H)（没有测试）</t>
    <phoneticPr fontId="28" type="noConversion"/>
  </si>
  <si>
    <t>117.60.157.137：5683  75 3c 9d 89 16 33</t>
    <phoneticPr fontId="28" type="noConversion"/>
  </si>
  <si>
    <t>设置设备上报参数(9003H)</t>
    <phoneticPr fontId="28" type="noConversion"/>
  </si>
  <si>
    <t>满量程</t>
    <phoneticPr fontId="28" type="noConversion"/>
  </si>
  <si>
    <t>第0个点</t>
    <phoneticPr fontId="28" type="noConversion"/>
  </si>
  <si>
    <t>第1个点</t>
  </si>
  <si>
    <t>第2个点</t>
  </si>
  <si>
    <t>第3个点</t>
  </si>
  <si>
    <t>setReportTime</t>
    <phoneticPr fontId="28" type="noConversion"/>
  </si>
  <si>
    <t>getReportTime</t>
    <phoneticPr fontId="28" type="noConversion"/>
  </si>
  <si>
    <t>03H</t>
    <phoneticPr fontId="28" type="noConversion"/>
  </si>
  <si>
    <t>标定第i个点</t>
    <phoneticPr fontId="28" type="noConversion"/>
  </si>
  <si>
    <t>第0至3（共4个点，最后一个位满量程）</t>
    <phoneticPr fontId="28" type="noConversion"/>
  </si>
  <si>
    <t>setAccessAddr</t>
    <phoneticPr fontId="28" type="noConversion"/>
  </si>
  <si>
    <t>getDeviceInfo</t>
    <phoneticPr fontId="28" type="noConversion"/>
  </si>
  <si>
    <t>getTAlarmThreshold</t>
    <phoneticPr fontId="28" type="noConversion"/>
  </si>
  <si>
    <t>hex，设备状态字(预留）</t>
    <phoneticPr fontId="28" type="noConversion"/>
  </si>
  <si>
    <t>数据上报时间（例如190501121212)</t>
    <phoneticPr fontId="28" type="noConversion"/>
  </si>
  <si>
    <t>alarmPHighLower</t>
    <phoneticPr fontId="28" type="noConversion"/>
  </si>
  <si>
    <t>0x28--</t>
    <phoneticPr fontId="28" type="noConversion"/>
  </si>
  <si>
    <t>0x48--</t>
    <phoneticPr fontId="28" type="noConversion"/>
  </si>
  <si>
    <t>deviceAdd</t>
    <phoneticPr fontId="28" type="noConversion"/>
  </si>
  <si>
    <t>57</t>
    <phoneticPr fontId="28" type="noConversion"/>
  </si>
  <si>
    <r>
      <t>D2-D0：触发上报类型，0手动触发，1压力上限报警触发，2压力上限报警解除触发，3压力下限报警触发，4压力下限报警解除触发，5定时触发，6间隔触发,</t>
    </r>
    <r>
      <rPr>
        <sz val="11"/>
        <color rgb="FFFF0000"/>
        <rFont val="宋体"/>
        <family val="3"/>
        <charset val="134"/>
      </rPr>
      <t>7过温触发</t>
    </r>
    <phoneticPr fontId="28" type="noConversion"/>
  </si>
  <si>
    <t>pressSample1</t>
    <phoneticPr fontId="28" type="noConversion"/>
  </si>
  <si>
    <t>pressSample48</t>
    <phoneticPr fontId="28" type="noConversion"/>
  </si>
  <si>
    <t>压力点48</t>
    <phoneticPr fontId="28" type="noConversion"/>
  </si>
  <si>
    <t>压力点1（单位同满量程的单位）</t>
    <phoneticPr fontId="28" type="noConversion"/>
  </si>
  <si>
    <t>lastSampleTime</t>
    <phoneticPr fontId="28" type="noConversion"/>
  </si>
  <si>
    <t>xagj02988622793</t>
    <phoneticPr fontId="28" type="noConversion"/>
  </si>
  <si>
    <t>用户名</t>
    <phoneticPr fontId="28" type="noConversion"/>
  </si>
  <si>
    <t>密码</t>
    <phoneticPr fontId="28" type="noConversion"/>
  </si>
  <si>
    <t>Xagjm2019#$</t>
    <phoneticPr fontId="28" type="noConversion"/>
  </si>
  <si>
    <t>测试主账号</t>
    <phoneticPr fontId="28" type="noConversion"/>
  </si>
  <si>
    <t>1670034095@qq.com</t>
    <phoneticPr fontId="28" type="noConversion"/>
  </si>
  <si>
    <t>子账号</t>
    <phoneticPr fontId="28" type="noConversion"/>
  </si>
  <si>
    <t>账号名</t>
    <phoneticPr fontId="28" type="noConversion"/>
  </si>
  <si>
    <t>xagj02988622793_1</t>
    <phoneticPr fontId="28" type="noConversion"/>
  </si>
  <si>
    <t>4799wrpLUBSX&amp;@~#+</t>
    <phoneticPr fontId="28" type="noConversion"/>
  </si>
  <si>
    <t>appId</t>
    <phoneticPr fontId="28" type="noConversion"/>
  </si>
  <si>
    <t>key</t>
    <phoneticPr fontId="28" type="noConversion"/>
  </si>
  <si>
    <t>kDIAsABiaDhEZk92Vvi9cF6dRbAa</t>
    <phoneticPr fontId="28" type="noConversion"/>
  </si>
  <si>
    <t>NBIoT压力温度仪器</t>
    <phoneticPr fontId="28" type="noConversion"/>
  </si>
  <si>
    <t>hTY3Y2ULNwhIoFvWTt0_JONMGiEa</t>
    <phoneticPr fontId="28" type="noConversion"/>
  </si>
  <si>
    <t>0:Mpa ,1:Kpa， 0x81:M （标定方法同Kpa)</t>
    <phoneticPr fontId="28" type="noConversion"/>
  </si>
  <si>
    <t>样表imei</t>
    <phoneticPr fontId="28" type="noConversion"/>
  </si>
  <si>
    <r>
      <t>180.101.147.115:5683</t>
    </r>
    <r>
      <rPr>
        <b/>
        <sz val="11"/>
        <color theme="1"/>
        <rFont val="宋体"/>
        <charset val="134"/>
        <scheme val="minor"/>
      </rPr>
      <t>(CoAP/UDP)</t>
    </r>
    <phoneticPr fontId="28" type="noConversion"/>
  </si>
  <si>
    <t>117.60.157.137:5684(CoAPS/DTLS)</t>
    <phoneticPr fontId="28" type="noConversion"/>
  </si>
  <si>
    <t>117.60.157.137:5683(CoAPS/DTLS)</t>
    <phoneticPr fontId="28" type="noConversion"/>
  </si>
  <si>
    <t>PressTempMonitorDevice</t>
    <phoneticPr fontId="28" type="noConversion"/>
  </si>
  <si>
    <t xml:space="preserve">NBIoTPTI
</t>
    <phoneticPr fontId="28" type="noConversion"/>
  </si>
  <si>
    <t>CoAP</t>
    <phoneticPr fontId="28" type="noConversion"/>
  </si>
  <si>
    <t>设置高低位压力报警参数单位（0：Mpa,1：Kpa,需要和标定的单位一致）</t>
    <phoneticPr fontId="28" type="noConversion"/>
  </si>
  <si>
    <t xml:space="preserve">网关ID </t>
  </si>
  <si>
    <t xml:space="preserve">命令字 </t>
  </si>
  <si>
    <t xml:space="preserve">命令描述符 </t>
  </si>
  <si>
    <t xml:space="preserve">数据长度 </t>
  </si>
  <si>
    <t xml:space="preserve">校验 </t>
  </si>
  <si>
    <t xml:space="preserve">帧尾 </t>
  </si>
  <si>
    <t xml:space="preserve">68H </t>
    <phoneticPr fontId="28" type="noConversion"/>
  </si>
  <si>
    <t>6bytes</t>
    <phoneticPr fontId="28" type="noConversion"/>
  </si>
  <si>
    <t>1bytes</t>
    <phoneticPr fontId="28" type="noConversion"/>
  </si>
  <si>
    <t>2bytes</t>
    <phoneticPr fontId="28" type="noConversion"/>
  </si>
  <si>
    <t>2bytes checksum</t>
    <phoneticPr fontId="28" type="noConversion"/>
  </si>
  <si>
    <t>16H</t>
    <phoneticPr fontId="28" type="noConversion"/>
  </si>
  <si>
    <t>见有效数据</t>
    <phoneticPr fontId="28" type="noConversion"/>
  </si>
  <si>
    <t>有效数据</t>
    <phoneticPr fontId="28" type="noConversion"/>
  </si>
  <si>
    <t>节点ID</t>
    <phoneticPr fontId="28" type="noConversion"/>
  </si>
  <si>
    <t>2bytes(1-65535)</t>
    <phoneticPr fontId="28" type="noConversion"/>
  </si>
  <si>
    <t>控制字</t>
    <phoneticPr fontId="28" type="noConversion"/>
  </si>
  <si>
    <t>数据标识+数据</t>
    <phoneticPr fontId="28" type="noConversion"/>
  </si>
  <si>
    <t>校验和</t>
    <phoneticPr fontId="28" type="noConversion"/>
  </si>
  <si>
    <t>1bytes
00H:读
01H:写</t>
    <phoneticPr fontId="28" type="noConversion"/>
  </si>
  <si>
    <t>(2+N)bytes</t>
    <phoneticPr fontId="28" type="noConversion"/>
  </si>
  <si>
    <t>1bytes
80H:读
81H:写
82H:URC</t>
    <phoneticPr fontId="28" type="noConversion"/>
  </si>
  <si>
    <t>协议架构</t>
    <phoneticPr fontId="28" type="noConversion"/>
  </si>
  <si>
    <t>下行有效数据（ 除节点ID外全部透传到设备）</t>
    <phoneticPr fontId="28" type="noConversion"/>
  </si>
  <si>
    <t>上行有效数据</t>
    <phoneticPr fontId="28" type="noConversion"/>
  </si>
  <si>
    <t xml:space="preserve">82H </t>
    <phoneticPr fontId="28" type="noConversion"/>
  </si>
  <si>
    <t>900XH</t>
    <phoneticPr fontId="28" type="noConversion"/>
  </si>
  <si>
    <t>82H,URC</t>
    <phoneticPr fontId="28" type="noConversion"/>
  </si>
  <si>
    <t>压力报警</t>
    <phoneticPr fontId="28" type="noConversion"/>
  </si>
  <si>
    <t>温度报警</t>
    <phoneticPr fontId="28" type="noConversion"/>
  </si>
  <si>
    <t>DEV-&gt;PC</t>
    <phoneticPr fontId="28" type="noConversion"/>
  </si>
  <si>
    <t>报警突发上报</t>
    <phoneticPr fontId="28" type="noConversion"/>
  </si>
  <si>
    <t>从节点ID到校验和之前所有数据累加和取低8位</t>
    <phoneticPr fontId="28" type="noConversion"/>
  </si>
  <si>
    <t>设置设备时间</t>
    <phoneticPr fontId="28" type="noConversion"/>
  </si>
  <si>
    <t>9004H</t>
    <phoneticPr fontId="28" type="noConversion"/>
  </si>
  <si>
    <t>设置设备时间9004H)</t>
    <phoneticPr fontId="28" type="noConversion"/>
  </si>
  <si>
    <t>9004H</t>
    <phoneticPr fontId="28" type="noConversion"/>
  </si>
  <si>
    <t>写设备时间</t>
    <phoneticPr fontId="28" type="noConversion"/>
  </si>
  <si>
    <t>年</t>
    <phoneticPr fontId="28" type="noConversion"/>
  </si>
  <si>
    <t>月</t>
    <phoneticPr fontId="28" type="noConversion"/>
  </si>
  <si>
    <t>日</t>
    <phoneticPr fontId="28" type="noConversion"/>
  </si>
  <si>
    <t>时</t>
    <phoneticPr fontId="28" type="noConversion"/>
  </si>
  <si>
    <t>分</t>
    <phoneticPr fontId="28" type="noConversion"/>
  </si>
  <si>
    <t>BCD码</t>
    <phoneticPr fontId="28" type="noConversion"/>
  </si>
  <si>
    <t>秒</t>
    <phoneticPr fontId="28" type="noConversion"/>
  </si>
  <si>
    <t>从节点ID到字到校验和之前所有数据累加和取低8位</t>
    <phoneticPr fontId="28" type="noConversion"/>
  </si>
  <si>
    <t>有效数据</t>
    <phoneticPr fontId="28" type="noConversion"/>
  </si>
  <si>
    <t>1bytes（E4H，透传到设备)</t>
    <phoneticPr fontId="28" type="noConversion"/>
  </si>
  <si>
    <t>1bytes（E5H，心跳报文)</t>
    <phoneticPr fontId="28" type="noConversion"/>
  </si>
  <si>
    <t>1bytes（E1H，网关操作)</t>
    <phoneticPr fontId="28" type="noConversion"/>
  </si>
  <si>
    <t xml:space="preserve">1bytes（A6H，复位网关操作)
      （A7H，设置域名登陆）
      （A8H，设置IP）
      （A9H，设置PORT)
      （AAH，读取IP端口）
</t>
    <phoneticPr fontId="28" type="noConversion"/>
  </si>
  <si>
    <t>00 01 
00 20
00 04
00 02
00 01</t>
    <phoneticPr fontId="28" type="noConversion"/>
  </si>
  <si>
    <t>00
00</t>
    <phoneticPr fontId="28" type="noConversion"/>
  </si>
  <si>
    <t>节点ID</t>
  </si>
  <si>
    <t>06H</t>
    <phoneticPr fontId="28" type="noConversion"/>
  </si>
  <si>
    <t>0：Mpa,1:Kpa（单位必须同标定单位）</t>
    <phoneticPr fontId="28" type="noConversion"/>
  </si>
  <si>
    <t>抄读lora信息</t>
    <phoneticPr fontId="28" type="noConversion"/>
  </si>
  <si>
    <t>设置lora信息</t>
    <phoneticPr fontId="28" type="noConversion"/>
  </si>
  <si>
    <t>9004H</t>
    <phoneticPr fontId="28" type="noConversion"/>
  </si>
  <si>
    <t>9024H</t>
    <phoneticPr fontId="28" type="noConversion"/>
  </si>
  <si>
    <t>串口速率</t>
    <phoneticPr fontId="28" type="noConversion"/>
  </si>
  <si>
    <t>校验位</t>
    <phoneticPr fontId="28" type="noConversion"/>
  </si>
  <si>
    <t>频点</t>
    <phoneticPr fontId="28" type="noConversion"/>
  </si>
  <si>
    <t>扩频因子</t>
    <phoneticPr fontId="28" type="noConversion"/>
  </si>
  <si>
    <t>工作模式</t>
    <phoneticPr fontId="28" type="noConversion"/>
  </si>
  <si>
    <t>带宽</t>
    <phoneticPr fontId="28" type="noConversion"/>
  </si>
  <si>
    <t>节点ID</t>
    <phoneticPr fontId="28" type="noConversion"/>
  </si>
  <si>
    <t>网络ID</t>
    <phoneticPr fontId="28" type="noConversion"/>
  </si>
  <si>
    <t>发设功率</t>
    <phoneticPr fontId="28" type="noConversion"/>
  </si>
  <si>
    <t>呼吸时间</t>
    <phoneticPr fontId="28" type="noConversion"/>
  </si>
  <si>
    <t>呼吸周期</t>
    <phoneticPr fontId="28" type="noConversion"/>
  </si>
  <si>
    <t>04H(9600bps)</t>
    <phoneticPr fontId="28" type="noConversion"/>
  </si>
  <si>
    <t>00H(无校验）</t>
    <phoneticPr fontId="28" type="noConversion"/>
  </si>
  <si>
    <t>0BH(2048)</t>
    <phoneticPr fontId="28" type="noConversion"/>
  </si>
  <si>
    <t>02H(节点模式）</t>
    <phoneticPr fontId="28" type="noConversion"/>
  </si>
  <si>
    <t>07H（125K）</t>
    <phoneticPr fontId="28" type="noConversion"/>
  </si>
  <si>
    <t xml:space="preserve">01H </t>
    <phoneticPr fontId="28" type="noConversion"/>
  </si>
  <si>
    <t>07H（20dbm)</t>
    <phoneticPr fontId="28" type="noConversion"/>
  </si>
  <si>
    <t>01H (4s)</t>
    <phoneticPr fontId="28" type="noConversion"/>
  </si>
  <si>
    <t>01H（4ms)</t>
    <phoneticPr fontId="28" type="noConversion"/>
  </si>
  <si>
    <t>设置lora设备串口速率</t>
    <phoneticPr fontId="28" type="noConversion"/>
  </si>
  <si>
    <t>设置lora设备串口校验</t>
    <phoneticPr fontId="28" type="noConversion"/>
  </si>
  <si>
    <t>设置Lora设备载波频率</t>
    <phoneticPr fontId="28" type="noConversion"/>
  </si>
  <si>
    <t>设置Lora设备扩频因子</t>
    <phoneticPr fontId="28" type="noConversion"/>
  </si>
  <si>
    <t>设置Lora设备工作模式</t>
    <phoneticPr fontId="28" type="noConversion"/>
  </si>
  <si>
    <t>设置Lora设备扩频带宽</t>
    <phoneticPr fontId="28" type="noConversion"/>
  </si>
  <si>
    <t>设置Lora设备节点ID</t>
    <phoneticPr fontId="28" type="noConversion"/>
  </si>
  <si>
    <t>设置Lora设备网络ID</t>
    <phoneticPr fontId="28" type="noConversion"/>
  </si>
  <si>
    <t>设置Lora设备发射功率</t>
    <phoneticPr fontId="28" type="noConversion"/>
  </si>
  <si>
    <t>设置Lora设备CAD模式周期</t>
    <phoneticPr fontId="28" type="noConversion"/>
  </si>
  <si>
    <t>设置Lora设备CAD模式时间</t>
    <phoneticPr fontId="28" type="noConversion"/>
  </si>
  <si>
    <t>9004H</t>
    <phoneticPr fontId="28" type="noConversion"/>
  </si>
  <si>
    <t>抄读lora信息（9024H）</t>
    <phoneticPr fontId="28" type="noConversion"/>
  </si>
  <si>
    <t>9024H</t>
    <phoneticPr fontId="28" type="noConversion"/>
  </si>
  <si>
    <t>写lora设备参数</t>
    <phoneticPr fontId="28" type="noConversion"/>
  </si>
  <si>
    <t>lora设备参数</t>
    <phoneticPr fontId="28" type="noConversion"/>
  </si>
  <si>
    <t>抄读Lora设备参数</t>
    <phoneticPr fontId="28" type="noConversion"/>
  </si>
  <si>
    <t>lora设备参数</t>
    <phoneticPr fontId="28" type="noConversion"/>
  </si>
  <si>
    <t>10H</t>
    <phoneticPr fontId="28" type="noConversion"/>
  </si>
  <si>
    <t>lora设备串口速率</t>
    <phoneticPr fontId="28" type="noConversion"/>
  </si>
  <si>
    <t>lora设备串口校验</t>
    <phoneticPr fontId="28" type="noConversion"/>
  </si>
  <si>
    <t>Lora设备载波频率</t>
    <phoneticPr fontId="28" type="noConversion"/>
  </si>
  <si>
    <t>Lora设备扩频因子</t>
    <phoneticPr fontId="28" type="noConversion"/>
  </si>
  <si>
    <t>Lora设备工作模式</t>
    <phoneticPr fontId="28" type="noConversion"/>
  </si>
  <si>
    <t>Lora设备扩频带宽</t>
    <phoneticPr fontId="28" type="noConversion"/>
  </si>
  <si>
    <t>Lora设备节点ID</t>
    <phoneticPr fontId="28" type="noConversion"/>
  </si>
  <si>
    <t>Lora设备网络ID</t>
    <phoneticPr fontId="28" type="noConversion"/>
  </si>
  <si>
    <t>Lora设备发射功率</t>
    <phoneticPr fontId="28" type="noConversion"/>
  </si>
  <si>
    <t>Lora设备CAD模式周期</t>
    <phoneticPr fontId="28" type="noConversion"/>
  </si>
  <si>
    <t>Lora设备CAD模式时间</t>
    <phoneticPr fontId="28" type="noConversion"/>
  </si>
  <si>
    <t>写设备时间</t>
    <phoneticPr fontId="28" type="noConversion"/>
  </si>
  <si>
    <t>1bytes(0XH，心跳数据)</t>
    <phoneticPr fontId="28" type="noConversion"/>
  </si>
  <si>
    <t>00 01</t>
    <phoneticPr fontId="28" type="noConversion"/>
  </si>
  <si>
    <t>00H</t>
    <phoneticPr fontId="28" type="noConversion"/>
  </si>
  <si>
    <t>1bytes(A1H,中心节点模式)</t>
    <phoneticPr fontId="28" type="noConversion"/>
  </si>
  <si>
    <t>rssi</t>
    <phoneticPr fontId="28" type="noConversion"/>
  </si>
  <si>
    <t>-164+rssi</t>
    <phoneticPr fontId="28" type="noConversion"/>
  </si>
  <si>
    <t>CTWING设备接入平台的IP地址为：221.229.214.202，端口为：5683</t>
    <phoneticPr fontId="28" type="noConversion"/>
  </si>
  <si>
    <t>dd e5 d6 ca</t>
    <phoneticPr fontId="28" type="noConversion"/>
  </si>
  <si>
    <t>潍坊平台设备接入地址112.243.253.104 5683</t>
    <phoneticPr fontId="28" type="noConversion"/>
  </si>
  <si>
    <t>恒流源(ma)</t>
    <phoneticPr fontId="28" type="noConversion"/>
  </si>
  <si>
    <t>内阻(kΩ）</t>
    <phoneticPr fontId="28" type="noConversion"/>
  </si>
  <si>
    <t>共模电压</t>
    <phoneticPr fontId="28" type="noConversion"/>
  </si>
  <si>
    <t>放大倍数</t>
    <phoneticPr fontId="28" type="noConversion"/>
  </si>
  <si>
    <t>偏置电阻（kΩ）</t>
    <phoneticPr fontId="28" type="noConversion"/>
  </si>
  <si>
    <t>输出电压（V)</t>
    <phoneticPr fontId="28" type="noConversion"/>
  </si>
  <si>
    <t>偏置电压(v)</t>
    <phoneticPr fontId="28" type="noConversion"/>
  </si>
  <si>
    <t>(偏置+输出)电压(v)
此值必须小于2.2</t>
    <phoneticPr fontId="28" type="noConversion"/>
  </si>
  <si>
    <t>转换电压(mv)
绝对值必须小3000(mv)</t>
    <phoneticPr fontId="28" type="noConversion"/>
  </si>
  <si>
    <t>满量程差分电压（20mv)</t>
    <phoneticPr fontId="28" type="noConversion"/>
  </si>
  <si>
    <t>满量程理论（70mv)
差分输出最小</t>
    <phoneticPr fontId="28" type="noConversion"/>
  </si>
  <si>
    <t>满量程理论(100mv)
差分输出最大</t>
    <phoneticPr fontId="28" type="noConversion"/>
  </si>
  <si>
    <t>1-7:1200/2400/4800/9600/19200/38400/57600bps</t>
    <phoneticPr fontId="28" type="noConversion"/>
  </si>
  <si>
    <t>eg 433MHz：433*10^9/61035=7094290，6C4012</t>
    <phoneticPr fontId="28" type="noConversion"/>
  </si>
  <si>
    <t>7=128，8=256，9=512，10=1024，11=2048，12=4096</t>
    <phoneticPr fontId="28" type="noConversion"/>
  </si>
  <si>
    <t>0：none，1:odd，2:Even</t>
    <phoneticPr fontId="28" type="noConversion"/>
  </si>
  <si>
    <t>0:标准，1:中心，2:节点</t>
    <phoneticPr fontId="28" type="noConversion"/>
  </si>
  <si>
    <t>6:62.5kHz，7:125kHz，8:256kHz，9:512Khz</t>
    <phoneticPr fontId="28" type="noConversion"/>
  </si>
  <si>
    <t>xx xx</t>
    <phoneticPr fontId="28" type="noConversion"/>
  </si>
  <si>
    <t>&gt;0</t>
    <phoneticPr fontId="28" type="noConversion"/>
  </si>
  <si>
    <t>1:4，2:7，3:10，4:13，5:14，6:17，7:20 （dBm）</t>
    <phoneticPr fontId="28" type="noConversion"/>
  </si>
  <si>
    <t>0:2S，1:4S，2:6S，3:8S，4:10S</t>
    <phoneticPr fontId="28" type="noConversion"/>
  </si>
  <si>
    <t>用广播地址设置</t>
    <phoneticPr fontId="28" type="noConversion"/>
  </si>
  <si>
    <t>0:2mS，1:4mS，2:8mS，3:16mS，4:32mS，5:64mS；</t>
    <phoneticPr fontId="28" type="noConversion"/>
  </si>
  <si>
    <r>
      <t>设置lora信息(9004H)</t>
    </r>
    <r>
      <rPr>
        <sz val="11"/>
        <color rgb="FFFF0000"/>
        <rFont val="宋体"/>
        <family val="3"/>
        <charset val="134"/>
        <scheme val="minor"/>
      </rPr>
      <t>黄颜色内容必须与网关参数一致</t>
    </r>
    <phoneticPr fontId="28" type="noConversion"/>
  </si>
  <si>
    <t>-0.1Mpa</t>
  </si>
  <si>
    <t>0.1Mpa</t>
    <phoneticPr fontId="28" type="noConversion"/>
  </si>
  <si>
    <t>0.25Mpa</t>
    <phoneticPr fontId="28" type="noConversion"/>
  </si>
  <si>
    <t>0.4 Mpa</t>
    <phoneticPr fontId="28" type="noConversion"/>
  </si>
  <si>
    <t>0.6Mpa</t>
    <phoneticPr fontId="28" type="noConversion"/>
  </si>
  <si>
    <t>fs</t>
    <phoneticPr fontId="28" type="noConversion"/>
  </si>
  <si>
    <t>id</t>
    <phoneticPr fontId="28" type="noConversion"/>
  </si>
  <si>
    <t>1.6Mpa</t>
    <phoneticPr fontId="28" type="noConversion"/>
  </si>
  <si>
    <t>2.5 Mpa</t>
    <phoneticPr fontId="28" type="noConversion"/>
  </si>
  <si>
    <t>6.0Mpa</t>
    <phoneticPr fontId="28" type="noConversion"/>
  </si>
  <si>
    <t>10.0Mpa</t>
    <phoneticPr fontId="28" type="noConversion"/>
  </si>
  <si>
    <t>16.0Mpa</t>
    <phoneticPr fontId="28" type="noConversion"/>
  </si>
  <si>
    <t>25.0Mpa</t>
    <phoneticPr fontId="28" type="noConversion"/>
  </si>
  <si>
    <t>40.0 Mpa</t>
    <phoneticPr fontId="28" type="noConversion"/>
  </si>
  <si>
    <t>60.0Mpa</t>
    <phoneticPr fontId="28" type="noConversion"/>
  </si>
  <si>
    <t>100.Mpa</t>
    <phoneticPr fontId="28" type="noConversion"/>
  </si>
  <si>
    <t>4.0Mpa</t>
    <phoneticPr fontId="28" type="noConversion"/>
  </si>
  <si>
    <t>1.0 Mpa</t>
    <phoneticPr fontId="28" type="noConversion"/>
  </si>
  <si>
    <t>04/02H</t>
    <phoneticPr fontId="28" type="noConversion"/>
  </si>
  <si>
    <t>进入标定模式有此数据项</t>
    <phoneticPr fontId="28" type="noConversion"/>
  </si>
  <si>
    <t>写进入标定/正常模式(FA55/99H) 标定模式指标定修改模式,正常模式指（  NORMAL(普通表）,LORA,AIR_LEAK,NBIOT   )</t>
    <phoneticPr fontId="28" type="noConversion"/>
  </si>
  <si>
    <t>Mpa(0)</t>
    <phoneticPr fontId="28" type="noConversion"/>
  </si>
  <si>
    <t>标定小数点</t>
    <phoneticPr fontId="28" type="noConversion"/>
  </si>
  <si>
    <t>Kpa(1||0x81)</t>
    <phoneticPr fontId="28" type="noConversion"/>
  </si>
  <si>
    <t>数值范围</t>
    <phoneticPr fontId="28" type="noConversion"/>
  </si>
  <si>
    <t>±(1.00000--9.99999)</t>
    <phoneticPr fontId="28" type="noConversion"/>
  </si>
  <si>
    <t>±(10.0000--99.9999)</t>
    <phoneticPr fontId="28" type="noConversion"/>
  </si>
  <si>
    <t>±(100.000--999.999)</t>
    <phoneticPr fontId="28" type="noConversion"/>
  </si>
  <si>
    <t>工业:4</t>
    <phoneticPr fontId="28" type="noConversion"/>
  </si>
  <si>
    <t>工业:3</t>
    <phoneticPr fontId="28" type="noConversion"/>
  </si>
  <si>
    <t>工业:2</t>
    <phoneticPr fontId="28" type="noConversion"/>
  </si>
  <si>
    <t>转bar(1)</t>
    <phoneticPr fontId="28" type="noConversion"/>
  </si>
  <si>
    <t>转Mpa（0)</t>
    <phoneticPr fontId="28" type="noConversion"/>
  </si>
  <si>
    <t>转kpa(3)</t>
    <phoneticPr fontId="28" type="noConversion"/>
  </si>
  <si>
    <t>转psi(2)</t>
    <phoneticPr fontId="28" type="noConversion"/>
  </si>
  <si>
    <t>转kgf/cm^2(4）</t>
    <phoneticPr fontId="28" type="noConversion"/>
  </si>
  <si>
    <t>转pa(5)</t>
    <phoneticPr fontId="28" type="noConversion"/>
  </si>
  <si>
    <t>精度(0.02)</t>
    <phoneticPr fontId="28" type="noConversion"/>
  </si>
  <si>
    <t>标定单位(主）</t>
    <phoneticPr fontId="28" type="noConversion"/>
  </si>
  <si>
    <t>显示小数点(主）</t>
    <phoneticPr fontId="28" type="noConversion"/>
  </si>
  <si>
    <t>标定有效数字6位，工业显示5位，商用4位</t>
    <phoneticPr fontId="28" type="noConversion"/>
  </si>
  <si>
    <t>转Kpa（0)</t>
    <phoneticPr fontId="28" type="noConversion"/>
  </si>
  <si>
    <t>转Mpa(3)</t>
    <phoneticPr fontId="28" type="noConversion"/>
  </si>
  <si>
    <t>显示举例(主)</t>
    <phoneticPr fontId="28" type="noConversion"/>
  </si>
  <si>
    <t>显示举例(主）</t>
    <phoneticPr fontId="28" type="noConversion"/>
  </si>
  <si>
    <t>标定举例，满量程2.5Mpa</t>
    <phoneticPr fontId="28" type="noConversion"/>
  </si>
  <si>
    <t>c</t>
    <phoneticPr fontId="28" type="noConversion"/>
  </si>
  <si>
    <t>dot</t>
    <phoneticPr fontId="28" type="noConversion"/>
  </si>
  <si>
    <t>商用:3</t>
    <phoneticPr fontId="28" type="noConversion"/>
  </si>
  <si>
    <t>dot</t>
    <phoneticPr fontId="28" type="noConversion"/>
  </si>
  <si>
    <t>商用：2</t>
    <phoneticPr fontId="28" type="noConversion"/>
  </si>
  <si>
    <t>(4-1)=3</t>
    <phoneticPr fontId="28" type="noConversion"/>
  </si>
  <si>
    <t>(3-1)=2</t>
    <phoneticPr fontId="28" type="noConversion"/>
  </si>
  <si>
    <t>(2-1)=1</t>
    <phoneticPr fontId="28" type="noConversion"/>
  </si>
  <si>
    <t>(1-1)=0</t>
    <phoneticPr fontId="28" type="noConversion"/>
  </si>
  <si>
    <t>(4-3)=1</t>
    <phoneticPr fontId="28" type="noConversion"/>
  </si>
  <si>
    <t>(3-3)=0</t>
    <phoneticPr fontId="28" type="noConversion"/>
  </si>
  <si>
    <t>(2-3)=-1</t>
    <phoneticPr fontId="28" type="noConversion"/>
  </si>
  <si>
    <t>(1-3)=-2</t>
    <phoneticPr fontId="28" type="noConversion"/>
  </si>
  <si>
    <t>(4-2)=2</t>
    <phoneticPr fontId="28" type="noConversion"/>
  </si>
  <si>
    <t>(3-2)=1</t>
    <phoneticPr fontId="28" type="noConversion"/>
  </si>
  <si>
    <t>(2-2)=0</t>
    <phoneticPr fontId="28" type="noConversion"/>
  </si>
  <si>
    <t>(1-2)=-1</t>
    <phoneticPr fontId="28" type="noConversion"/>
  </si>
  <si>
    <t>商用:1</t>
    <phoneticPr fontId="28" type="noConversion"/>
  </si>
  <si>
    <t>x/pwr(4-2),4</t>
    <phoneticPr fontId="28" type="noConversion"/>
  </si>
  <si>
    <t>x/pwr(3-2),4</t>
    <phoneticPr fontId="28" type="noConversion"/>
  </si>
  <si>
    <t>x/pwr(2-2),4</t>
    <phoneticPr fontId="28" type="noConversion"/>
  </si>
  <si>
    <t>x/pwr(4-2),3</t>
    <phoneticPr fontId="28" type="noConversion"/>
  </si>
  <si>
    <t>x/pwr(3-2),3</t>
    <phoneticPr fontId="28" type="noConversion"/>
  </si>
  <si>
    <t>x/pwr(2-2),3</t>
    <phoneticPr fontId="28" type="noConversion"/>
  </si>
  <si>
    <t>x/pwr(4-1),4</t>
    <phoneticPr fontId="28" type="noConversion"/>
  </si>
  <si>
    <t>x/pwr(3-1),4</t>
    <phoneticPr fontId="28" type="noConversion"/>
  </si>
  <si>
    <t>x/pwr(2-1),4</t>
    <phoneticPr fontId="28" type="noConversion"/>
  </si>
  <si>
    <t>x/pwr(4-1),3</t>
    <phoneticPr fontId="28" type="noConversion"/>
  </si>
  <si>
    <t>x/pwr(3-1),3</t>
    <phoneticPr fontId="28" type="noConversion"/>
  </si>
  <si>
    <t>x/pwr(2-1),3</t>
    <phoneticPr fontId="28" type="noConversion"/>
  </si>
</sst>
</file>

<file path=xl/styles.xml><?xml version="1.0" encoding="utf-8"?>
<styleSheet xmlns="http://schemas.openxmlformats.org/spreadsheetml/2006/main">
  <numFmts count="1">
    <numFmt numFmtId="176" formatCode="000000"/>
  </numFmts>
  <fonts count="38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name val="宋体"/>
      <family val="1"/>
      <scheme val="minor"/>
    </font>
    <font>
      <u/>
      <sz val="11"/>
      <color rgb="FF800080"/>
      <name val="宋体"/>
      <family val="2"/>
      <charset val="134"/>
      <scheme val="minor"/>
    </font>
    <font>
      <sz val="10.5"/>
      <color rgb="FF000000"/>
      <name val="宋体"/>
      <family val="3"/>
      <charset val="134"/>
    </font>
    <font>
      <sz val="10.5"/>
      <color theme="1"/>
      <name val="黑体"/>
      <family val="3"/>
      <charset val="134"/>
    </font>
    <font>
      <sz val="24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Tahoma"/>
      <family val="2"/>
    </font>
    <font>
      <sz val="10.5"/>
      <color rgb="FF000000"/>
      <name val="Times New Roman"/>
      <family val="1"/>
    </font>
    <font>
      <sz val="12"/>
      <color rgb="FF000000"/>
      <name val="宋体"/>
      <family val="3"/>
      <charset val="134"/>
    </font>
    <font>
      <sz val="12"/>
      <color rgb="FF000000"/>
      <name val="Times New Roman"/>
      <family val="1"/>
    </font>
    <font>
      <sz val="9"/>
      <name val="宋体"/>
      <family val="2"/>
      <charset val="134"/>
      <scheme val="minor"/>
    </font>
    <font>
      <sz val="11"/>
      <color rgb="FF000000"/>
      <name val="宋体"/>
      <family val="3"/>
      <charset val="134"/>
      <scheme val="major"/>
    </font>
    <font>
      <sz val="11"/>
      <color rgb="FF9C0006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.5"/>
      <color theme="1"/>
      <name val="Times New Roman"/>
      <family val="1"/>
    </font>
    <font>
      <sz val="11"/>
      <color rgb="FFFF0000"/>
      <name val="宋体"/>
      <family val="3"/>
      <charset val="134"/>
    </font>
    <font>
      <b/>
      <sz val="7.5"/>
      <color rgb="FF000000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7.5"/>
      <color rgb="FFFF0000"/>
      <name val="微软雅黑"/>
      <family val="2"/>
      <charset val="134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31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2" fillId="0" borderId="0" xfId="0" applyFont="1" applyBorder="1" applyAlignment="1">
      <alignment horizontal="center"/>
    </xf>
    <xf numFmtId="0" fontId="22" fillId="0" borderId="0" xfId="0" applyFont="1" applyBorder="1" applyAlignment="1"/>
    <xf numFmtId="0" fontId="0" fillId="0" borderId="19" xfId="0" applyBorder="1">
      <alignment vertical="center"/>
    </xf>
    <xf numFmtId="0" fontId="0" fillId="0" borderId="17" xfId="0" applyBorder="1">
      <alignment vertical="center"/>
    </xf>
    <xf numFmtId="49" fontId="0" fillId="0" borderId="13" xfId="0" applyNumberFormat="1" applyBorder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  <xf numFmtId="0" fontId="18" fillId="0" borderId="21" xfId="42" applyBorder="1" applyAlignment="1">
      <alignment horizontal="justify" vertical="center" wrapText="1"/>
    </xf>
    <xf numFmtId="0" fontId="0" fillId="0" borderId="14" xfId="0" applyBorder="1">
      <alignment vertical="center"/>
    </xf>
    <xf numFmtId="0" fontId="18" fillId="0" borderId="21" xfId="42" applyBorder="1" applyAlignment="1">
      <alignment horizontal="justify" vertical="center"/>
    </xf>
    <xf numFmtId="58" fontId="0" fillId="0" borderId="14" xfId="0" applyNumberFormat="1" applyBorder="1">
      <alignment vertical="center"/>
    </xf>
    <xf numFmtId="0" fontId="0" fillId="0" borderId="21" xfId="0" applyBorder="1">
      <alignment vertical="center"/>
    </xf>
    <xf numFmtId="176" fontId="0" fillId="0" borderId="0" xfId="0" applyNumberFormat="1" applyAlignment="1">
      <alignment horizontal="left" vertical="top"/>
    </xf>
    <xf numFmtId="0" fontId="0" fillId="0" borderId="0" xfId="0">
      <alignment vertical="center"/>
    </xf>
    <xf numFmtId="49" fontId="0" fillId="0" borderId="22" xfId="0" applyNumberFormat="1" applyBorder="1" applyAlignment="1">
      <alignment horizontal="center" vertical="center" wrapText="1"/>
    </xf>
    <xf numFmtId="0" fontId="0" fillId="0" borderId="0" xfId="0">
      <alignment vertical="center"/>
    </xf>
    <xf numFmtId="49" fontId="23" fillId="0" borderId="17" xfId="0" applyNumberFormat="1" applyFont="1" applyBorder="1" applyAlignment="1">
      <alignment vertical="top" wrapText="1"/>
    </xf>
    <xf numFmtId="49" fontId="23" fillId="0" borderId="17" xfId="0" applyNumberFormat="1" applyFont="1" applyBorder="1" applyAlignment="1">
      <alignment horizontal="center" vertical="top" wrapText="1"/>
    </xf>
    <xf numFmtId="49" fontId="23" fillId="0" borderId="24" xfId="0" applyNumberFormat="1" applyFont="1" applyFill="1" applyBorder="1" applyAlignment="1">
      <alignment vertical="top" wrapText="1"/>
    </xf>
    <xf numFmtId="0" fontId="0" fillId="0" borderId="0" xfId="0">
      <alignment vertical="center"/>
    </xf>
    <xf numFmtId="49" fontId="23" fillId="0" borderId="0" xfId="0" applyNumberFormat="1" applyFont="1" applyFill="1" applyBorder="1" applyAlignment="1">
      <alignment horizontal="center" vertical="top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49" fontId="23" fillId="0" borderId="24" xfId="0" applyNumberFormat="1" applyFont="1" applyBorder="1" applyAlignment="1">
      <alignment vertical="top" wrapText="1"/>
    </xf>
    <xf numFmtId="49" fontId="23" fillId="0" borderId="14" xfId="0" applyNumberFormat="1" applyFont="1" applyBorder="1" applyAlignment="1">
      <alignment vertical="top" wrapText="1"/>
    </xf>
    <xf numFmtId="49" fontId="23" fillId="0" borderId="0" xfId="0" applyNumberFormat="1" applyFont="1" applyFill="1" applyBorder="1" applyAlignment="1">
      <alignment vertical="top" wrapText="1"/>
    </xf>
    <xf numFmtId="0" fontId="0" fillId="0" borderId="0" xfId="0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0" xfId="0" applyBorder="1">
      <alignment vertical="center"/>
    </xf>
    <xf numFmtId="0" fontId="0" fillId="0" borderId="18" xfId="0" applyBorder="1">
      <alignment vertical="center"/>
    </xf>
    <xf numFmtId="0" fontId="0" fillId="0" borderId="16" xfId="0" applyBorder="1">
      <alignment vertical="center"/>
    </xf>
    <xf numFmtId="0" fontId="0" fillId="0" borderId="0" xfId="0">
      <alignment vertical="center"/>
    </xf>
    <xf numFmtId="49" fontId="0" fillId="0" borderId="10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49" fontId="29" fillId="0" borderId="0" xfId="0" applyNumberFormat="1" applyFont="1" applyBorder="1" applyAlignment="1">
      <alignment horizontal="center" vertical="center" wrapText="1"/>
    </xf>
    <xf numFmtId="49" fontId="23" fillId="0" borderId="0" xfId="0" applyNumberFormat="1" applyFont="1" applyBorder="1" applyAlignment="1">
      <alignment vertical="top" wrapText="1"/>
    </xf>
    <xf numFmtId="49" fontId="23" fillId="0" borderId="0" xfId="0" applyNumberFormat="1" applyFont="1" applyBorder="1" applyAlignment="1">
      <alignment horizontal="center" vertical="center" wrapText="1"/>
    </xf>
    <xf numFmtId="0" fontId="0" fillId="0" borderId="24" xfId="0" applyBorder="1">
      <alignment vertical="center"/>
    </xf>
    <xf numFmtId="49" fontId="0" fillId="0" borderId="22" xfId="0" applyNumberFormat="1" applyBorder="1" applyAlignment="1">
      <alignment vertical="top"/>
    </xf>
    <xf numFmtId="49" fontId="0" fillId="0" borderId="24" xfId="0" applyNumberFormat="1" applyBorder="1" applyAlignment="1">
      <alignment vertical="top"/>
    </xf>
    <xf numFmtId="0" fontId="0" fillId="0" borderId="0" xfId="0">
      <alignment vertical="center"/>
    </xf>
    <xf numFmtId="0" fontId="0" fillId="0" borderId="0" xfId="0">
      <alignment vertical="center"/>
    </xf>
    <xf numFmtId="49" fontId="30" fillId="3" borderId="17" xfId="7" applyNumberFormat="1" applyFont="1" applyBorder="1" applyAlignment="1">
      <alignment vertical="top" wrapText="1"/>
    </xf>
    <xf numFmtId="49" fontId="23" fillId="0" borderId="25" xfId="0" applyNumberFormat="1" applyFont="1" applyBorder="1" applyAlignment="1">
      <alignment horizontal="center" vertical="center" wrapText="1"/>
    </xf>
    <xf numFmtId="49" fontId="23" fillId="0" borderId="25" xfId="0" applyNumberFormat="1" applyFont="1" applyBorder="1" applyAlignment="1">
      <alignment vertical="top" wrapText="1"/>
    </xf>
    <xf numFmtId="49" fontId="23" fillId="0" borderId="22" xfId="0" applyNumberFormat="1" applyFont="1" applyBorder="1" applyAlignment="1">
      <alignment vertical="top" wrapText="1"/>
    </xf>
    <xf numFmtId="0" fontId="0" fillId="0" borderId="0" xfId="0">
      <alignment vertical="center"/>
    </xf>
    <xf numFmtId="0" fontId="0" fillId="0" borderId="0" xfId="0">
      <alignment vertical="center"/>
    </xf>
    <xf numFmtId="49" fontId="29" fillId="0" borderId="21" xfId="0" applyNumberFormat="1" applyFont="1" applyBorder="1" applyAlignment="1">
      <alignment horizontal="center" vertical="center" wrapText="1"/>
    </xf>
    <xf numFmtId="49" fontId="0" fillId="0" borderId="13" xfId="0" applyNumberFormat="1" applyBorder="1" applyAlignment="1">
      <alignment horizontal="center" vertical="center"/>
    </xf>
    <xf numFmtId="0" fontId="0" fillId="0" borderId="0" xfId="0">
      <alignment vertical="center"/>
    </xf>
    <xf numFmtId="49" fontId="0" fillId="0" borderId="25" xfId="0" applyNumberFormat="1" applyBorder="1" applyAlignment="1">
      <alignment horizontal="center" vertical="center"/>
    </xf>
    <xf numFmtId="49" fontId="0" fillId="0" borderId="22" xfId="0" applyNumberFormat="1" applyBorder="1" applyAlignment="1">
      <alignment horizontal="center" vertical="center"/>
    </xf>
    <xf numFmtId="0" fontId="0" fillId="0" borderId="0" xfId="0">
      <alignment vertical="center"/>
    </xf>
    <xf numFmtId="49" fontId="23" fillId="33" borderId="17" xfId="0" applyNumberFormat="1" applyFont="1" applyFill="1" applyBorder="1" applyAlignment="1">
      <alignment horizontal="center" vertical="top" wrapText="1"/>
    </xf>
    <xf numFmtId="49" fontId="23" fillId="33" borderId="0" xfId="0" applyNumberFormat="1" applyFont="1" applyFill="1" applyBorder="1" applyAlignment="1">
      <alignment horizontal="center" vertical="top" wrapText="1"/>
    </xf>
    <xf numFmtId="49" fontId="23" fillId="34" borderId="22" xfId="0" applyNumberFormat="1" applyFont="1" applyFill="1" applyBorder="1" applyAlignment="1">
      <alignment horizontal="center" vertical="top" wrapText="1"/>
    </xf>
    <xf numFmtId="49" fontId="23" fillId="34" borderId="21" xfId="0" applyNumberFormat="1" applyFont="1" applyFill="1" applyBorder="1" applyAlignment="1">
      <alignment horizontal="center" vertical="top" wrapText="1"/>
    </xf>
    <xf numFmtId="49" fontId="23" fillId="0" borderId="21" xfId="0" applyNumberFormat="1" applyFont="1" applyFill="1" applyBorder="1" applyAlignment="1">
      <alignment horizontal="center" vertical="top" wrapText="1"/>
    </xf>
    <xf numFmtId="49" fontId="23" fillId="0" borderId="14" xfId="0" applyNumberFormat="1" applyFont="1" applyFill="1" applyBorder="1" applyAlignment="1">
      <alignment horizontal="center" vertical="top" wrapText="1"/>
    </xf>
    <xf numFmtId="49" fontId="23" fillId="0" borderId="22" xfId="0" applyNumberFormat="1" applyFont="1" applyFill="1" applyBorder="1" applyAlignment="1">
      <alignment horizontal="center" vertical="top" wrapText="1"/>
    </xf>
    <xf numFmtId="49" fontId="23" fillId="34" borderId="14" xfId="0" applyNumberFormat="1" applyFont="1" applyFill="1" applyBorder="1" applyAlignment="1">
      <alignment horizontal="center" vertical="top" wrapText="1"/>
    </xf>
    <xf numFmtId="0" fontId="0" fillId="0" borderId="22" xfId="0" applyBorder="1">
      <alignment vertical="center"/>
    </xf>
    <xf numFmtId="0" fontId="32" fillId="0" borderId="0" xfId="0" applyFont="1">
      <alignment vertical="center"/>
    </xf>
    <xf numFmtId="0" fontId="0" fillId="0" borderId="24" xfId="0" applyBorder="1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20" fontId="0" fillId="0" borderId="14" xfId="0" applyNumberFormat="1" applyBorder="1">
      <alignment vertical="center"/>
    </xf>
    <xf numFmtId="0" fontId="0" fillId="0" borderId="0" xfId="0" applyAlignme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49" fontId="0" fillId="0" borderId="25" xfId="0" applyNumberFormat="1" applyBorder="1" applyAlignment="1">
      <alignment horizontal="center" vertical="center"/>
    </xf>
    <xf numFmtId="49" fontId="23" fillId="35" borderId="17" xfId="0" applyNumberFormat="1" applyFont="1" applyFill="1" applyBorder="1" applyAlignment="1">
      <alignment vertical="top" wrapText="1"/>
    </xf>
    <xf numFmtId="49" fontId="23" fillId="35" borderId="21" xfId="0" applyNumberFormat="1" applyFont="1" applyFill="1" applyBorder="1" applyAlignment="1">
      <alignment horizontal="center" vertical="top" wrapText="1"/>
    </xf>
    <xf numFmtId="0" fontId="0" fillId="35" borderId="0" xfId="0" applyFill="1">
      <alignment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25" xfId="0" applyBorder="1">
      <alignment vertical="center"/>
    </xf>
    <xf numFmtId="0" fontId="18" fillId="0" borderId="17" xfId="42" applyBorder="1">
      <alignment vertical="center"/>
    </xf>
    <xf numFmtId="0" fontId="18" fillId="0" borderId="0" xfId="42" applyBorder="1">
      <alignment vertical="center"/>
    </xf>
    <xf numFmtId="0" fontId="18" fillId="0" borderId="19" xfId="42" applyBorder="1">
      <alignment vertical="center"/>
    </xf>
    <xf numFmtId="0" fontId="0" fillId="0" borderId="0" xfId="0">
      <alignment vertical="center"/>
    </xf>
    <xf numFmtId="0" fontId="0" fillId="0" borderId="28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34" fillId="0" borderId="27" xfId="0" applyFont="1" applyBorder="1" applyAlignment="1">
      <alignment vertical="top" wrapText="1"/>
    </xf>
    <xf numFmtId="0" fontId="34" fillId="0" borderId="22" xfId="0" applyFont="1" applyBorder="1" applyAlignment="1">
      <alignment vertical="top" wrapText="1"/>
    </xf>
    <xf numFmtId="0" fontId="34" fillId="0" borderId="24" xfId="0" applyFont="1" applyBorder="1" applyAlignment="1">
      <alignment vertical="top" wrapText="1"/>
    </xf>
    <xf numFmtId="0" fontId="0" fillId="0" borderId="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35" borderId="0" xfId="0" applyFill="1" applyAlignment="1">
      <alignment vertical="center"/>
    </xf>
    <xf numFmtId="0" fontId="14" fillId="0" borderId="14" xfId="0" applyFont="1" applyBorder="1">
      <alignment vertical="center"/>
    </xf>
    <xf numFmtId="0" fontId="0" fillId="0" borderId="24" xfId="0" applyBorder="1" applyAlignment="1">
      <alignment vertical="top" wrapText="1"/>
    </xf>
    <xf numFmtId="0" fontId="37" fillId="0" borderId="24" xfId="0" applyFont="1" applyBorder="1" applyAlignment="1">
      <alignment vertical="top" wrapText="1"/>
    </xf>
    <xf numFmtId="0" fontId="35" fillId="35" borderId="0" xfId="0" applyFont="1" applyFill="1">
      <alignment vertical="center"/>
    </xf>
    <xf numFmtId="0" fontId="0" fillId="0" borderId="0" xfId="0" applyFill="1" applyBorder="1">
      <alignment vertical="center"/>
    </xf>
    <xf numFmtId="0" fontId="14" fillId="0" borderId="0" xfId="0" applyFont="1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0" xfId="0">
      <alignment vertical="center"/>
    </xf>
    <xf numFmtId="49" fontId="23" fillId="37" borderId="17" xfId="0" applyNumberFormat="1" applyFont="1" applyFill="1" applyBorder="1" applyAlignment="1">
      <alignment vertical="top" wrapText="1"/>
    </xf>
    <xf numFmtId="0" fontId="0" fillId="37" borderId="14" xfId="0" applyFill="1" applyBorder="1">
      <alignment vertical="center"/>
    </xf>
    <xf numFmtId="0" fontId="0" fillId="37" borderId="0" xfId="0" applyFill="1">
      <alignment vertical="center"/>
    </xf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3" xfId="0" applyBorder="1">
      <alignment vertical="center"/>
    </xf>
    <xf numFmtId="0" fontId="0" fillId="0" borderId="10" xfId="0" applyBorder="1" applyAlignment="1">
      <alignment vertical="top"/>
    </xf>
    <xf numFmtId="49" fontId="0" fillId="0" borderId="24" xfId="0" applyNumberFormat="1" applyBorder="1" applyAlignment="1">
      <alignment vertical="top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7" xfId="0" applyBorder="1" applyAlignment="1">
      <alignment vertical="top"/>
    </xf>
    <xf numFmtId="0" fontId="0" fillId="0" borderId="0" xfId="0">
      <alignment vertical="center"/>
    </xf>
    <xf numFmtId="49" fontId="0" fillId="0" borderId="14" xfId="0" applyNumberFormat="1" applyBorder="1">
      <alignment vertical="center"/>
    </xf>
    <xf numFmtId="0" fontId="0" fillId="0" borderId="0" xfId="0">
      <alignment vertical="center"/>
    </xf>
    <xf numFmtId="0" fontId="31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39" borderId="25" xfId="0" applyFill="1" applyBorder="1">
      <alignment vertical="center"/>
    </xf>
    <xf numFmtId="0" fontId="0" fillId="38" borderId="19" xfId="0" applyFill="1" applyBorder="1">
      <alignment vertical="center"/>
    </xf>
    <xf numFmtId="0" fontId="0" fillId="39" borderId="17" xfId="0" applyFill="1" applyBorder="1">
      <alignment vertical="center"/>
    </xf>
    <xf numFmtId="0" fontId="0" fillId="39" borderId="22" xfId="0" applyFill="1" applyBorder="1">
      <alignment vertical="center"/>
    </xf>
    <xf numFmtId="0" fontId="0" fillId="38" borderId="21" xfId="0" applyFill="1" applyBorder="1">
      <alignment vertical="center"/>
    </xf>
    <xf numFmtId="0" fontId="0" fillId="39" borderId="14" xfId="0" applyFill="1" applyBorder="1">
      <alignment vertical="center"/>
    </xf>
    <xf numFmtId="0" fontId="0" fillId="33" borderId="10" xfId="0" applyFill="1" applyBorder="1" applyAlignment="1">
      <alignment horizontal="center" vertical="center"/>
    </xf>
    <xf numFmtId="0" fontId="0" fillId="33" borderId="13" xfId="0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21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22" xfId="0" applyFill="1" applyBorder="1">
      <alignment vertical="center"/>
    </xf>
    <xf numFmtId="0" fontId="0" fillId="34" borderId="21" xfId="0" applyFill="1" applyBorder="1">
      <alignment vertical="center"/>
    </xf>
    <xf numFmtId="0" fontId="0" fillId="34" borderId="0" xfId="0" applyFill="1">
      <alignment vertical="center"/>
    </xf>
    <xf numFmtId="0" fontId="0" fillId="34" borderId="22" xfId="0" applyFill="1" applyBorder="1">
      <alignment vertical="center"/>
    </xf>
    <xf numFmtId="0" fontId="0" fillId="34" borderId="26" xfId="0" applyFill="1" applyBorder="1">
      <alignment vertical="center"/>
    </xf>
    <xf numFmtId="0" fontId="0" fillId="34" borderId="27" xfId="0" applyFill="1" applyBorder="1">
      <alignment vertical="center"/>
    </xf>
    <xf numFmtId="0" fontId="0" fillId="34" borderId="28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11" xfId="0" applyBorder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28" xfId="0" applyFill="1" applyBorder="1">
      <alignment vertical="center"/>
    </xf>
    <xf numFmtId="0" fontId="0" fillId="34" borderId="0" xfId="0" applyFill="1" applyBorder="1">
      <alignment vertical="center"/>
    </xf>
    <xf numFmtId="0" fontId="0" fillId="0" borderId="22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25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26" xfId="0" applyFill="1" applyBorder="1">
      <alignment vertical="center"/>
    </xf>
    <xf numFmtId="0" fontId="0" fillId="0" borderId="19" xfId="0" applyFill="1" applyBorder="1">
      <alignment vertical="center"/>
    </xf>
    <xf numFmtId="0" fontId="0" fillId="34" borderId="25" xfId="0" applyFill="1" applyBorder="1">
      <alignment vertical="center"/>
    </xf>
    <xf numFmtId="0" fontId="0" fillId="34" borderId="14" xfId="0" applyFill="1" applyBorder="1">
      <alignment vertical="center"/>
    </xf>
    <xf numFmtId="0" fontId="0" fillId="34" borderId="17" xfId="0" applyFill="1" applyBorder="1">
      <alignment vertical="center"/>
    </xf>
    <xf numFmtId="0" fontId="0" fillId="34" borderId="18" xfId="0" applyFill="1" applyBorder="1">
      <alignment vertical="center"/>
    </xf>
    <xf numFmtId="0" fontId="0" fillId="34" borderId="16" xfId="0" applyFill="1" applyBorder="1">
      <alignment vertical="center"/>
    </xf>
    <xf numFmtId="0" fontId="0" fillId="34" borderId="19" xfId="0" applyFill="1" applyBorder="1">
      <alignment vertical="center"/>
    </xf>
    <xf numFmtId="0" fontId="0" fillId="34" borderId="22" xfId="0" applyFill="1" applyBorder="1" applyAlignment="1">
      <alignment vertical="center"/>
    </xf>
    <xf numFmtId="0" fontId="0" fillId="34" borderId="14" xfId="0" applyFill="1" applyBorder="1" applyAlignment="1">
      <alignment vertical="center"/>
    </xf>
    <xf numFmtId="0" fontId="22" fillId="0" borderId="10" xfId="0" applyFont="1" applyBorder="1" applyAlignment="1">
      <alignment horizontal="center" wrapText="1"/>
    </xf>
    <xf numFmtId="0" fontId="22" fillId="0" borderId="11" xfId="0" applyFont="1" applyBorder="1" applyAlignment="1">
      <alignment horizontal="center" wrapText="1"/>
    </xf>
    <xf numFmtId="0" fontId="22" fillId="0" borderId="12" xfId="0" applyFont="1" applyBorder="1" applyAlignment="1">
      <alignment horizontal="center" wrapText="1"/>
    </xf>
    <xf numFmtId="49" fontId="29" fillId="0" borderId="23" xfId="0" applyNumberFormat="1" applyFont="1" applyBorder="1" applyAlignment="1">
      <alignment horizontal="center" vertical="center" wrapText="1"/>
    </xf>
    <xf numFmtId="49" fontId="29" fillId="0" borderId="21" xfId="0" applyNumberFormat="1" applyFont="1" applyBorder="1" applyAlignment="1">
      <alignment horizontal="center" vertical="center" wrapText="1"/>
    </xf>
    <xf numFmtId="49" fontId="29" fillId="0" borderId="20" xfId="0" applyNumberFormat="1" applyFont="1" applyBorder="1" applyAlignment="1">
      <alignment horizontal="center" vertical="center" wrapText="1"/>
    </xf>
    <xf numFmtId="49" fontId="23" fillId="33" borderId="23" xfId="0" applyNumberFormat="1" applyFont="1" applyFill="1" applyBorder="1" applyAlignment="1">
      <alignment horizontal="center" vertical="center" wrapText="1"/>
    </xf>
    <xf numFmtId="49" fontId="23" fillId="33" borderId="21" xfId="0" applyNumberFormat="1" applyFont="1" applyFill="1" applyBorder="1" applyAlignment="1">
      <alignment horizontal="center" vertical="center" wrapText="1"/>
    </xf>
    <xf numFmtId="49" fontId="23" fillId="0" borderId="22" xfId="0" applyNumberFormat="1" applyFont="1" applyBorder="1" applyAlignment="1">
      <alignment horizontal="center" vertical="center" wrapText="1"/>
    </xf>
    <xf numFmtId="49" fontId="23" fillId="0" borderId="21" xfId="0" applyNumberFormat="1" applyFont="1" applyBorder="1" applyAlignment="1">
      <alignment horizontal="center" vertical="center" wrapText="1"/>
    </xf>
    <xf numFmtId="49" fontId="23" fillId="0" borderId="14" xfId="0" applyNumberFormat="1" applyFont="1" applyBorder="1" applyAlignment="1">
      <alignment horizontal="center" vertical="center" wrapText="1"/>
    </xf>
    <xf numFmtId="49" fontId="23" fillId="0" borderId="23" xfId="0" applyNumberFormat="1" applyFont="1" applyBorder="1" applyAlignment="1">
      <alignment horizontal="center" vertical="center" wrapText="1"/>
    </xf>
    <xf numFmtId="49" fontId="23" fillId="0" borderId="20" xfId="0" applyNumberFormat="1" applyFont="1" applyBorder="1" applyAlignment="1">
      <alignment horizontal="center" vertical="center" wrapText="1"/>
    </xf>
    <xf numFmtId="49" fontId="23" fillId="36" borderId="23" xfId="0" applyNumberFormat="1" applyFont="1" applyFill="1" applyBorder="1" applyAlignment="1">
      <alignment horizontal="center" vertical="center" wrapText="1"/>
    </xf>
    <xf numFmtId="49" fontId="23" fillId="36" borderId="21" xfId="0" applyNumberFormat="1" applyFont="1" applyFill="1" applyBorder="1" applyAlignment="1">
      <alignment horizontal="center" vertical="center" wrapText="1"/>
    </xf>
    <xf numFmtId="0" fontId="23" fillId="0" borderId="10" xfId="0" applyFont="1" applyBorder="1" applyAlignment="1">
      <alignment horizontal="left" vertical="top" wrapText="1"/>
    </xf>
    <xf numFmtId="0" fontId="23" fillId="0" borderId="11" xfId="0" applyFont="1" applyBorder="1" applyAlignment="1">
      <alignment horizontal="left" vertical="top" wrapText="1"/>
    </xf>
    <xf numFmtId="0" fontId="23" fillId="0" borderId="12" xfId="0" applyFont="1" applyBorder="1" applyAlignment="1">
      <alignment horizontal="left" vertical="top" wrapText="1"/>
    </xf>
    <xf numFmtId="0" fontId="23" fillId="0" borderId="18" xfId="0" applyFont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23" fillId="33" borderId="10" xfId="0" applyFont="1" applyFill="1" applyBorder="1" applyAlignment="1">
      <alignment horizontal="center" wrapText="1"/>
    </xf>
    <xf numFmtId="0" fontId="23" fillId="33" borderId="12" xfId="0" applyFont="1" applyFill="1" applyBorder="1" applyAlignment="1">
      <alignment horizontal="center" wrapText="1"/>
    </xf>
    <xf numFmtId="49" fontId="23" fillId="36" borderId="14" xfId="0" applyNumberFormat="1" applyFont="1" applyFill="1" applyBorder="1" applyAlignment="1">
      <alignment horizontal="center" vertical="center" wrapText="1"/>
    </xf>
    <xf numFmtId="49" fontId="29" fillId="0" borderId="22" xfId="0" applyNumberFormat="1" applyFont="1" applyBorder="1" applyAlignment="1">
      <alignment horizontal="center" vertical="center" wrapText="1"/>
    </xf>
    <xf numFmtId="49" fontId="29" fillId="0" borderId="14" xfId="0" applyNumberFormat="1" applyFont="1" applyBorder="1" applyAlignment="1">
      <alignment horizontal="center" vertical="center" wrapText="1"/>
    </xf>
    <xf numFmtId="49" fontId="29" fillId="0" borderId="26" xfId="0" applyNumberFormat="1" applyFont="1" applyBorder="1" applyAlignment="1">
      <alignment horizontal="center" vertical="center" wrapText="1"/>
    </xf>
    <xf numFmtId="49" fontId="29" fillId="0" borderId="28" xfId="0" applyNumberFormat="1" applyFont="1" applyBorder="1" applyAlignment="1">
      <alignment horizontal="center" vertical="center" wrapText="1"/>
    </xf>
    <xf numFmtId="49" fontId="29" fillId="0" borderId="18" xfId="0" applyNumberFormat="1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/>
    </xf>
    <xf numFmtId="0" fontId="22" fillId="0" borderId="11" xfId="0" applyFont="1" applyBorder="1" applyAlignment="1">
      <alignment horizontal="center"/>
    </xf>
    <xf numFmtId="0" fontId="22" fillId="0" borderId="13" xfId="0" applyFont="1" applyBorder="1" applyAlignment="1">
      <alignment horizontal="center"/>
    </xf>
    <xf numFmtId="49" fontId="0" fillId="0" borderId="10" xfId="0" applyNumberForma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0" fillId="0" borderId="0" xfId="0">
      <alignment vertical="center"/>
    </xf>
    <xf numFmtId="49" fontId="0" fillId="0" borderId="26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0" fontId="0" fillId="0" borderId="28" xfId="0" applyBorder="1" applyAlignment="1">
      <alignment vertical="top" wrapText="1"/>
    </xf>
    <xf numFmtId="0" fontId="0" fillId="0" borderId="28" xfId="0" applyBorder="1" applyAlignment="1">
      <alignment vertical="top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5" fillId="0" borderId="10" xfId="0" applyFont="1" applyBorder="1" applyAlignment="1">
      <alignment horizontal="center" vertical="center"/>
    </xf>
    <xf numFmtId="0" fontId="35" fillId="0" borderId="11" xfId="0" applyFont="1" applyBorder="1" applyAlignment="1">
      <alignment horizontal="center" vertical="center"/>
    </xf>
    <xf numFmtId="0" fontId="35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36" fillId="0" borderId="10" xfId="0" applyFont="1" applyBorder="1" applyAlignment="1">
      <alignment horizontal="center" vertical="center"/>
    </xf>
    <xf numFmtId="0" fontId="36" fillId="0" borderId="26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35" fillId="0" borderId="16" xfId="0" applyFont="1" applyBorder="1" applyAlignment="1">
      <alignment horizontal="center" vertical="center"/>
    </xf>
    <xf numFmtId="0" fontId="35" fillId="0" borderId="17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5" borderId="0" xfId="0" applyFill="1" applyBorder="1" applyAlignment="1">
      <alignment horizontal="center" vertical="center"/>
    </xf>
    <xf numFmtId="0" fontId="14" fillId="35" borderId="0" xfId="0" applyFont="1" applyFill="1" applyAlignment="1">
      <alignment horizontal="center"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FFFFFF"/>
            </a:gs>
            <a:gs pos="100000">
              <a:srgbClr val="B9FFB9"/>
            </a:gs>
          </a:gsLst>
          <a:lin ang="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FFFFFF"/>
            </a:gs>
            <a:gs pos="100000">
              <a:srgbClr val="B9FFB9"/>
            </a:gs>
          </a:gsLst>
          <a:lin ang="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4799wrpLUBSX&amp;@~#+" TargetMode="External"/><Relationship Id="rId2" Type="http://schemas.openxmlformats.org/officeDocument/2006/relationships/hyperlink" Target="mailto:&#36134;&#21495;&#21517;xagj02988622793_1/&#23494;&#30721;4799wrpLUBSX&amp;@~#+" TargetMode="External"/><Relationship Id="rId1" Type="http://schemas.openxmlformats.org/officeDocument/2006/relationships/hyperlink" Target="mailto:1670034095@qq.com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H123"/>
  <sheetViews>
    <sheetView topLeftCell="A77" zoomScale="85" zoomScaleNormal="85" workbookViewId="0">
      <selection activeCell="H91" sqref="H91"/>
    </sheetView>
  </sheetViews>
  <sheetFormatPr defaultRowHeight="13.5"/>
  <cols>
    <col min="1" max="1" width="13.125" customWidth="1"/>
    <col min="2" max="2" width="20.125" customWidth="1"/>
    <col min="3" max="3" width="18.125" customWidth="1"/>
    <col min="4" max="4" width="14.875" customWidth="1"/>
    <col min="5" max="5" width="14.25" customWidth="1"/>
    <col min="6" max="6" width="57.25" customWidth="1"/>
    <col min="8" max="8" width="45.875" customWidth="1"/>
  </cols>
  <sheetData>
    <row r="1" spans="1:8" ht="14.25" hidden="1" thickBot="1"/>
    <row r="2" spans="1:8" ht="36" customHeight="1" thickBot="1">
      <c r="A2" s="166" t="s">
        <v>87</v>
      </c>
      <c r="B2" s="167"/>
      <c r="C2" s="167"/>
      <c r="D2" s="167"/>
      <c r="E2" s="167"/>
      <c r="F2" s="168"/>
    </row>
    <row r="3" spans="1:8" ht="40.5" customHeight="1" thickBot="1">
      <c r="A3" s="181" t="s">
        <v>88</v>
      </c>
      <c r="B3" s="182"/>
      <c r="C3" s="182"/>
      <c r="D3" s="182"/>
      <c r="E3" s="182"/>
      <c r="F3" s="183"/>
    </row>
    <row r="4" spans="1:8" ht="30.75" customHeight="1" thickBot="1">
      <c r="A4" s="166" t="s">
        <v>53</v>
      </c>
      <c r="B4" s="167"/>
      <c r="C4" s="167"/>
      <c r="D4" s="167"/>
      <c r="E4" s="167"/>
      <c r="F4" s="168"/>
    </row>
    <row r="5" spans="1:8" ht="15" customHeight="1" thickBot="1">
      <c r="A5" s="18" t="s">
        <v>48</v>
      </c>
      <c r="B5" s="18" t="s">
        <v>49</v>
      </c>
      <c r="C5" s="18" t="s">
        <v>50</v>
      </c>
      <c r="D5" s="18" t="s">
        <v>51</v>
      </c>
      <c r="E5" s="18" t="s">
        <v>52</v>
      </c>
      <c r="F5" s="18" t="s">
        <v>70</v>
      </c>
    </row>
    <row r="6" spans="1:8" ht="35.25" customHeight="1" thickBot="1">
      <c r="A6" s="18" t="s">
        <v>383</v>
      </c>
      <c r="B6" s="18" t="s">
        <v>89</v>
      </c>
      <c r="C6" s="18" t="s">
        <v>89</v>
      </c>
      <c r="D6" s="18" t="s">
        <v>385</v>
      </c>
      <c r="E6" s="18" t="s">
        <v>384</v>
      </c>
      <c r="F6" s="18" t="s">
        <v>376</v>
      </c>
    </row>
    <row r="7" spans="1:8" ht="15" customHeight="1" thickBot="1">
      <c r="A7" s="184"/>
      <c r="B7" s="185"/>
      <c r="C7" s="185"/>
      <c r="D7" s="185"/>
      <c r="E7" s="185"/>
      <c r="F7" s="186"/>
    </row>
    <row r="8" spans="1:8" ht="27" customHeight="1" thickBot="1">
      <c r="A8" s="166" t="s">
        <v>1</v>
      </c>
      <c r="B8" s="167"/>
      <c r="C8" s="167"/>
      <c r="D8" s="167"/>
      <c r="E8" s="167"/>
      <c r="F8" s="168"/>
    </row>
    <row r="9" spans="1:8" ht="15" customHeight="1" thickBot="1">
      <c r="A9" s="19" t="s">
        <v>43</v>
      </c>
      <c r="B9" s="60" t="s">
        <v>44</v>
      </c>
      <c r="C9" s="60" t="s">
        <v>45</v>
      </c>
      <c r="D9" s="60" t="s">
        <v>46</v>
      </c>
      <c r="E9" s="189" t="s">
        <v>47</v>
      </c>
      <c r="F9" s="190"/>
      <c r="G9" s="61" t="s">
        <v>56</v>
      </c>
    </row>
    <row r="10" spans="1:8" ht="15" customHeight="1" thickBot="1">
      <c r="A10" s="192" t="s">
        <v>92</v>
      </c>
      <c r="B10" s="18" t="s">
        <v>135</v>
      </c>
      <c r="C10" s="177" t="s">
        <v>342</v>
      </c>
      <c r="D10" s="18" t="s">
        <v>2</v>
      </c>
      <c r="E10" s="18" t="s">
        <v>3</v>
      </c>
      <c r="F10" s="18" t="s">
        <v>111</v>
      </c>
      <c r="G10" s="62">
        <v>14</v>
      </c>
      <c r="H10" s="83"/>
    </row>
    <row r="11" spans="1:8" ht="15" customHeight="1" thickBot="1">
      <c r="A11" s="170"/>
      <c r="B11" s="18" t="s">
        <v>26</v>
      </c>
      <c r="C11" s="175"/>
      <c r="D11" s="18" t="s">
        <v>5</v>
      </c>
      <c r="E11" s="18" t="s">
        <v>3</v>
      </c>
      <c r="F11" s="18" t="s">
        <v>309</v>
      </c>
      <c r="G11" s="63" t="s">
        <v>58</v>
      </c>
      <c r="H11" s="21"/>
    </row>
    <row r="12" spans="1:8" s="56" customFormat="1" ht="15" customHeight="1" thickBot="1">
      <c r="A12" s="170"/>
      <c r="B12" s="18" t="s">
        <v>27</v>
      </c>
      <c r="C12" s="175"/>
      <c r="D12" s="18" t="s">
        <v>5</v>
      </c>
      <c r="E12" s="18" t="s">
        <v>3</v>
      </c>
      <c r="F12" s="18" t="s">
        <v>6</v>
      </c>
      <c r="G12" s="63" t="s">
        <v>174</v>
      </c>
    </row>
    <row r="13" spans="1:8" ht="15" customHeight="1" thickBot="1">
      <c r="A13" s="170"/>
      <c r="B13" s="18" t="s">
        <v>28</v>
      </c>
      <c r="C13" s="175"/>
      <c r="D13" s="18" t="s">
        <v>5</v>
      </c>
      <c r="E13" s="18" t="s">
        <v>3</v>
      </c>
      <c r="F13" s="18" t="s">
        <v>54</v>
      </c>
      <c r="G13" s="63">
        <v>1</v>
      </c>
    </row>
    <row r="14" spans="1:8" s="56" customFormat="1" ht="15" customHeight="1" thickBot="1">
      <c r="A14" s="170"/>
      <c r="B14" s="18" t="s">
        <v>55</v>
      </c>
      <c r="C14" s="175"/>
      <c r="D14" s="18" t="s">
        <v>5</v>
      </c>
      <c r="E14" s="18" t="s">
        <v>3</v>
      </c>
      <c r="F14" s="18" t="s">
        <v>179</v>
      </c>
      <c r="G14" s="63" t="s">
        <v>175</v>
      </c>
    </row>
    <row r="15" spans="1:8" s="56" customFormat="1" ht="15" customHeight="1" thickBot="1">
      <c r="A15" s="170"/>
      <c r="B15" s="18" t="s">
        <v>24</v>
      </c>
      <c r="C15" s="175"/>
      <c r="D15" s="18" t="s">
        <v>2</v>
      </c>
      <c r="E15" s="18" t="s">
        <v>4</v>
      </c>
      <c r="F15" s="18" t="s">
        <v>114</v>
      </c>
      <c r="G15" s="64" t="s">
        <v>176</v>
      </c>
    </row>
    <row r="16" spans="1:8" s="56" customFormat="1" ht="15" customHeight="1" thickBot="1">
      <c r="A16" s="170"/>
      <c r="B16" s="18" t="s">
        <v>25</v>
      </c>
      <c r="C16" s="175"/>
      <c r="D16" s="18" t="s">
        <v>5</v>
      </c>
      <c r="E16" s="18" t="s">
        <v>4</v>
      </c>
      <c r="F16" s="18" t="s">
        <v>7</v>
      </c>
      <c r="G16" s="65" t="s">
        <v>174</v>
      </c>
    </row>
    <row r="17" spans="1:7" ht="15" customHeight="1" thickBot="1">
      <c r="A17" s="170"/>
      <c r="B17" s="18" t="s">
        <v>110</v>
      </c>
      <c r="C17" s="179" t="s">
        <v>343</v>
      </c>
      <c r="D17" s="18" t="s">
        <v>2</v>
      </c>
      <c r="E17" s="18" t="s">
        <v>3</v>
      </c>
      <c r="F17" s="18" t="s">
        <v>112</v>
      </c>
      <c r="G17" s="66">
        <v>14</v>
      </c>
    </row>
    <row r="18" spans="1:7" ht="15" customHeight="1" thickBot="1">
      <c r="A18" s="170"/>
      <c r="B18" s="18" t="s">
        <v>24</v>
      </c>
      <c r="C18" s="180"/>
      <c r="D18" s="18" t="s">
        <v>2</v>
      </c>
      <c r="E18" s="18" t="s">
        <v>4</v>
      </c>
      <c r="F18" s="18" t="s">
        <v>115</v>
      </c>
      <c r="G18" s="63" t="s">
        <v>57</v>
      </c>
    </row>
    <row r="19" spans="1:7" s="56" customFormat="1" ht="15" customHeight="1" thickBot="1">
      <c r="A19" s="170"/>
      <c r="B19" s="18" t="s">
        <v>25</v>
      </c>
      <c r="C19" s="180"/>
      <c r="D19" s="18" t="s">
        <v>5</v>
      </c>
      <c r="E19" s="18" t="s">
        <v>4</v>
      </c>
      <c r="F19" s="18" t="s">
        <v>7</v>
      </c>
      <c r="G19" s="63" t="s">
        <v>174</v>
      </c>
    </row>
    <row r="20" spans="1:7" s="56" customFormat="1" ht="15" customHeight="1" thickBot="1">
      <c r="A20" s="170"/>
      <c r="B20" s="18" t="s">
        <v>26</v>
      </c>
      <c r="C20" s="180"/>
      <c r="D20" s="18" t="s">
        <v>5</v>
      </c>
      <c r="E20" s="18" t="s">
        <v>4</v>
      </c>
      <c r="F20" s="18" t="s">
        <v>145</v>
      </c>
      <c r="G20" s="63" t="s">
        <v>174</v>
      </c>
    </row>
    <row r="21" spans="1:7" s="56" customFormat="1" ht="15" customHeight="1" thickBot="1">
      <c r="A21" s="170"/>
      <c r="B21" s="18" t="s">
        <v>27</v>
      </c>
      <c r="C21" s="180"/>
      <c r="D21" s="18" t="s">
        <v>5</v>
      </c>
      <c r="E21" s="18" t="s">
        <v>4</v>
      </c>
      <c r="F21" s="18" t="s">
        <v>146</v>
      </c>
      <c r="G21" s="63" t="s">
        <v>174</v>
      </c>
    </row>
    <row r="22" spans="1:7" s="56" customFormat="1" ht="15" customHeight="1" thickBot="1">
      <c r="A22" s="170"/>
      <c r="B22" s="18" t="s">
        <v>28</v>
      </c>
      <c r="C22" s="180"/>
      <c r="D22" s="18" t="s">
        <v>5</v>
      </c>
      <c r="E22" s="18" t="s">
        <v>4</v>
      </c>
      <c r="F22" s="18" t="s">
        <v>147</v>
      </c>
      <c r="G22" s="63" t="s">
        <v>174</v>
      </c>
    </row>
    <row r="23" spans="1:7" s="56" customFormat="1" ht="15" customHeight="1" thickBot="1">
      <c r="A23" s="170"/>
      <c r="B23" s="20" t="s">
        <v>55</v>
      </c>
      <c r="C23" s="180"/>
      <c r="D23" s="18" t="s">
        <v>5</v>
      </c>
      <c r="E23" s="18" t="s">
        <v>4</v>
      </c>
      <c r="F23" s="18" t="s">
        <v>148</v>
      </c>
      <c r="G23" s="67" t="s">
        <v>175</v>
      </c>
    </row>
    <row r="24" spans="1:7" ht="15" customHeight="1" thickBot="1">
      <c r="A24" s="170"/>
      <c r="B24" s="18" t="s">
        <v>110</v>
      </c>
      <c r="C24" s="177" t="s">
        <v>136</v>
      </c>
      <c r="D24" s="18" t="s">
        <v>2</v>
      </c>
      <c r="E24" s="18" t="s">
        <v>3</v>
      </c>
      <c r="F24" s="18" t="s">
        <v>111</v>
      </c>
      <c r="G24" s="62" t="s">
        <v>59</v>
      </c>
    </row>
    <row r="25" spans="1:7" ht="15" customHeight="1" thickBot="1">
      <c r="A25" s="170"/>
      <c r="B25" s="18" t="s">
        <v>137</v>
      </c>
      <c r="C25" s="175"/>
      <c r="D25" s="18" t="s">
        <v>5</v>
      </c>
      <c r="E25" s="18" t="s">
        <v>3</v>
      </c>
      <c r="F25" s="18" t="s">
        <v>149</v>
      </c>
      <c r="G25" s="63" t="s">
        <v>60</v>
      </c>
    </row>
    <row r="26" spans="1:7" ht="15" customHeight="1" thickBot="1">
      <c r="A26" s="170"/>
      <c r="B26" s="18" t="s">
        <v>138</v>
      </c>
      <c r="C26" s="175"/>
      <c r="D26" s="18" t="s">
        <v>5</v>
      </c>
      <c r="E26" s="18" t="s">
        <v>3</v>
      </c>
      <c r="F26" s="18" t="s">
        <v>150</v>
      </c>
      <c r="G26" s="63" t="s">
        <v>60</v>
      </c>
    </row>
    <row r="27" spans="1:7" s="56" customFormat="1" ht="15" customHeight="1" thickBot="1">
      <c r="A27" s="170"/>
      <c r="B27" s="18" t="s">
        <v>139</v>
      </c>
      <c r="C27" s="175"/>
      <c r="D27" s="18" t="s">
        <v>5</v>
      </c>
      <c r="E27" s="18" t="s">
        <v>3</v>
      </c>
      <c r="F27" s="18" t="s">
        <v>151</v>
      </c>
      <c r="G27" s="63" t="s">
        <v>177</v>
      </c>
    </row>
    <row r="28" spans="1:7" s="56" customFormat="1" ht="15" customHeight="1" thickBot="1">
      <c r="A28" s="170"/>
      <c r="B28" s="18" t="s">
        <v>140</v>
      </c>
      <c r="C28" s="175"/>
      <c r="D28" s="18" t="s">
        <v>5</v>
      </c>
      <c r="E28" s="18" t="s">
        <v>3</v>
      </c>
      <c r="F28" s="18" t="s">
        <v>152</v>
      </c>
      <c r="G28" s="63" t="s">
        <v>177</v>
      </c>
    </row>
    <row r="29" spans="1:7" s="56" customFormat="1" ht="15" customHeight="1" thickBot="1">
      <c r="A29" s="170"/>
      <c r="B29" s="43" t="s">
        <v>161</v>
      </c>
      <c r="C29" s="175"/>
      <c r="D29" s="18" t="s">
        <v>5</v>
      </c>
      <c r="E29" s="18" t="s">
        <v>3</v>
      </c>
      <c r="F29" s="18" t="s">
        <v>386</v>
      </c>
      <c r="G29" s="63" t="s">
        <v>174</v>
      </c>
    </row>
    <row r="30" spans="1:7" ht="15" customHeight="1" thickBot="1">
      <c r="A30" s="170"/>
      <c r="B30" s="18" t="s">
        <v>24</v>
      </c>
      <c r="C30" s="175"/>
      <c r="D30" s="18" t="s">
        <v>2</v>
      </c>
      <c r="E30" s="18" t="s">
        <v>4</v>
      </c>
      <c r="F30" s="18" t="s">
        <v>144</v>
      </c>
      <c r="G30" s="64" t="s">
        <v>57</v>
      </c>
    </row>
    <row r="31" spans="1:7" ht="15" customHeight="1" thickBot="1">
      <c r="A31" s="170"/>
      <c r="B31" s="18" t="s">
        <v>25</v>
      </c>
      <c r="C31" s="178"/>
      <c r="D31" s="18" t="s">
        <v>5</v>
      </c>
      <c r="E31" s="18" t="s">
        <v>4</v>
      </c>
      <c r="F31" s="18" t="s">
        <v>183</v>
      </c>
      <c r="G31" s="65" t="s">
        <v>58</v>
      </c>
    </row>
    <row r="32" spans="1:7" s="56" customFormat="1" ht="15" customHeight="1" thickBot="1">
      <c r="A32" s="170"/>
      <c r="B32" s="18" t="s">
        <v>110</v>
      </c>
      <c r="C32" s="172" t="s">
        <v>153</v>
      </c>
      <c r="D32" s="18" t="s">
        <v>2</v>
      </c>
      <c r="E32" s="18" t="s">
        <v>3</v>
      </c>
      <c r="F32" s="18" t="s">
        <v>112</v>
      </c>
      <c r="G32" s="66" t="s">
        <v>178</v>
      </c>
    </row>
    <row r="33" spans="1:7" s="56" customFormat="1" ht="15" customHeight="1" thickBot="1">
      <c r="A33" s="170"/>
      <c r="B33" s="18" t="s">
        <v>24</v>
      </c>
      <c r="C33" s="173"/>
      <c r="D33" s="18" t="s">
        <v>2</v>
      </c>
      <c r="E33" s="18" t="s">
        <v>4</v>
      </c>
      <c r="F33" s="18" t="s">
        <v>158</v>
      </c>
      <c r="G33" s="63" t="s">
        <v>176</v>
      </c>
    </row>
    <row r="34" spans="1:7" s="56" customFormat="1" ht="15" customHeight="1" thickBot="1">
      <c r="A34" s="170"/>
      <c r="B34" s="18" t="s">
        <v>25</v>
      </c>
      <c r="C34" s="173"/>
      <c r="D34" s="18" t="s">
        <v>5</v>
      </c>
      <c r="E34" s="18" t="s">
        <v>4</v>
      </c>
      <c r="F34" s="18" t="s">
        <v>7</v>
      </c>
      <c r="G34" s="63" t="s">
        <v>174</v>
      </c>
    </row>
    <row r="35" spans="1:7" s="56" customFormat="1" ht="15" customHeight="1" thickBot="1">
      <c r="A35" s="170"/>
      <c r="B35" s="18" t="s">
        <v>137</v>
      </c>
      <c r="C35" s="173"/>
      <c r="D35" s="18" t="s">
        <v>5</v>
      </c>
      <c r="E35" s="18" t="s">
        <v>4</v>
      </c>
      <c r="F35" s="18" t="s">
        <v>154</v>
      </c>
      <c r="G35" s="63" t="s">
        <v>177</v>
      </c>
    </row>
    <row r="36" spans="1:7" s="56" customFormat="1" ht="15" customHeight="1" thickBot="1">
      <c r="A36" s="170"/>
      <c r="B36" s="18" t="s">
        <v>352</v>
      </c>
      <c r="C36" s="173"/>
      <c r="D36" s="18" t="s">
        <v>5</v>
      </c>
      <c r="E36" s="18" t="s">
        <v>4</v>
      </c>
      <c r="F36" s="18" t="s">
        <v>155</v>
      </c>
      <c r="G36" s="63" t="s">
        <v>177</v>
      </c>
    </row>
    <row r="37" spans="1:7" s="56" customFormat="1" ht="15" customHeight="1" thickBot="1">
      <c r="A37" s="170"/>
      <c r="B37" s="18" t="s">
        <v>139</v>
      </c>
      <c r="C37" s="173"/>
      <c r="D37" s="18" t="s">
        <v>5</v>
      </c>
      <c r="E37" s="18" t="s">
        <v>4</v>
      </c>
      <c r="F37" s="18" t="s">
        <v>156</v>
      </c>
      <c r="G37" s="63" t="s">
        <v>177</v>
      </c>
    </row>
    <row r="38" spans="1:7" s="56" customFormat="1" ht="15" customHeight="1" thickBot="1">
      <c r="A38" s="170"/>
      <c r="B38" s="18" t="s">
        <v>140</v>
      </c>
      <c r="C38" s="173"/>
      <c r="D38" s="18" t="s">
        <v>5</v>
      </c>
      <c r="E38" s="18" t="s">
        <v>4</v>
      </c>
      <c r="F38" s="18" t="s">
        <v>157</v>
      </c>
      <c r="G38" s="63" t="s">
        <v>177</v>
      </c>
    </row>
    <row r="39" spans="1:7" s="56" customFormat="1" ht="15" customHeight="1" thickBot="1">
      <c r="A39" s="170"/>
      <c r="B39" s="43" t="s">
        <v>161</v>
      </c>
      <c r="C39" s="173"/>
      <c r="D39" s="18" t="s">
        <v>5</v>
      </c>
      <c r="E39" s="18" t="s">
        <v>4</v>
      </c>
      <c r="F39" s="18" t="s">
        <v>185</v>
      </c>
      <c r="G39" s="67" t="s">
        <v>174</v>
      </c>
    </row>
    <row r="40" spans="1:7" s="56" customFormat="1" ht="15" customHeight="1" thickBot="1">
      <c r="A40" s="170"/>
      <c r="B40" s="18" t="s">
        <v>110</v>
      </c>
      <c r="C40" s="177" t="s">
        <v>141</v>
      </c>
      <c r="D40" s="18" t="s">
        <v>2</v>
      </c>
      <c r="E40" s="18" t="s">
        <v>3</v>
      </c>
      <c r="F40" s="18" t="s">
        <v>111</v>
      </c>
      <c r="G40" s="62" t="s">
        <v>178</v>
      </c>
    </row>
    <row r="41" spans="1:7" s="56" customFormat="1" ht="15" customHeight="1" thickBot="1">
      <c r="A41" s="170"/>
      <c r="B41" s="18" t="s">
        <v>142</v>
      </c>
      <c r="C41" s="175"/>
      <c r="D41" s="18" t="s">
        <v>5</v>
      </c>
      <c r="E41" s="18" t="s">
        <v>3</v>
      </c>
      <c r="F41" s="18" t="s">
        <v>186</v>
      </c>
      <c r="G41" s="63" t="s">
        <v>175</v>
      </c>
    </row>
    <row r="42" spans="1:7" s="56" customFormat="1" ht="15" customHeight="1" thickBot="1">
      <c r="A42" s="170"/>
      <c r="B42" s="18" t="s">
        <v>143</v>
      </c>
      <c r="C42" s="175"/>
      <c r="D42" s="18" t="s">
        <v>5</v>
      </c>
      <c r="E42" s="18" t="s">
        <v>3</v>
      </c>
      <c r="F42" s="18" t="s">
        <v>187</v>
      </c>
      <c r="G42" s="63" t="s">
        <v>175</v>
      </c>
    </row>
    <row r="43" spans="1:7" s="56" customFormat="1" ht="15" customHeight="1" thickBot="1">
      <c r="A43" s="170"/>
      <c r="B43" s="18" t="s">
        <v>24</v>
      </c>
      <c r="C43" s="175"/>
      <c r="D43" s="18" t="s">
        <v>2</v>
      </c>
      <c r="E43" s="18" t="s">
        <v>4</v>
      </c>
      <c r="F43" s="18" t="s">
        <v>160</v>
      </c>
      <c r="G43" s="64" t="s">
        <v>176</v>
      </c>
    </row>
    <row r="44" spans="1:7" s="56" customFormat="1" ht="15" customHeight="1" thickBot="1">
      <c r="A44" s="170"/>
      <c r="B44" s="18" t="s">
        <v>25</v>
      </c>
      <c r="C44" s="178"/>
      <c r="D44" s="18" t="s">
        <v>5</v>
      </c>
      <c r="E44" s="18" t="s">
        <v>4</v>
      </c>
      <c r="F44" s="18" t="s">
        <v>7</v>
      </c>
      <c r="G44" s="65" t="s">
        <v>174</v>
      </c>
    </row>
    <row r="45" spans="1:7" s="56" customFormat="1" ht="15" customHeight="1" thickBot="1">
      <c r="A45" s="170"/>
      <c r="B45" s="18" t="s">
        <v>110</v>
      </c>
      <c r="C45" s="179" t="s">
        <v>349</v>
      </c>
      <c r="D45" s="18" t="s">
        <v>2</v>
      </c>
      <c r="E45" s="18" t="s">
        <v>3</v>
      </c>
      <c r="F45" s="18" t="s">
        <v>112</v>
      </c>
      <c r="G45" s="66" t="s">
        <v>178</v>
      </c>
    </row>
    <row r="46" spans="1:7" s="56" customFormat="1" ht="15" customHeight="1" thickBot="1">
      <c r="A46" s="170"/>
      <c r="B46" s="18" t="s">
        <v>24</v>
      </c>
      <c r="C46" s="180"/>
      <c r="D46" s="18" t="s">
        <v>2</v>
      </c>
      <c r="E46" s="18" t="s">
        <v>4</v>
      </c>
      <c r="F46" s="18" t="s">
        <v>159</v>
      </c>
      <c r="G46" s="63" t="s">
        <v>176</v>
      </c>
    </row>
    <row r="47" spans="1:7" s="56" customFormat="1" ht="15" customHeight="1" thickBot="1">
      <c r="A47" s="170"/>
      <c r="B47" s="18" t="s">
        <v>25</v>
      </c>
      <c r="C47" s="180"/>
      <c r="D47" s="18" t="s">
        <v>5</v>
      </c>
      <c r="E47" s="18" t="s">
        <v>4</v>
      </c>
      <c r="F47" s="18" t="s">
        <v>7</v>
      </c>
      <c r="G47" s="63" t="s">
        <v>174</v>
      </c>
    </row>
    <row r="48" spans="1:7" s="56" customFormat="1" ht="15" customHeight="1" thickBot="1">
      <c r="A48" s="170"/>
      <c r="B48" s="18" t="s">
        <v>142</v>
      </c>
      <c r="C48" s="180"/>
      <c r="D48" s="18" t="s">
        <v>5</v>
      </c>
      <c r="E48" s="18" t="s">
        <v>4</v>
      </c>
      <c r="F48" s="18" t="s">
        <v>188</v>
      </c>
      <c r="G48" s="63" t="s">
        <v>175</v>
      </c>
    </row>
    <row r="49" spans="1:7" s="56" customFormat="1" ht="15" customHeight="1" thickBot="1">
      <c r="A49" s="170"/>
      <c r="B49" s="18" t="s">
        <v>143</v>
      </c>
      <c r="C49" s="180"/>
      <c r="D49" s="18" t="s">
        <v>5</v>
      </c>
      <c r="E49" s="18" t="s">
        <v>4</v>
      </c>
      <c r="F49" s="18" t="s">
        <v>189</v>
      </c>
      <c r="G49" s="67" t="s">
        <v>175</v>
      </c>
    </row>
    <row r="50" spans="1:7" ht="16.5" customHeight="1" thickBot="1">
      <c r="A50" s="170"/>
      <c r="B50" s="18" t="s">
        <v>135</v>
      </c>
      <c r="C50" s="179" t="s">
        <v>348</v>
      </c>
      <c r="D50" s="18" t="s">
        <v>2</v>
      </c>
      <c r="E50" s="18" t="s">
        <v>3</v>
      </c>
      <c r="F50" s="18" t="s">
        <v>163</v>
      </c>
      <c r="G50" s="66" t="s">
        <v>59</v>
      </c>
    </row>
    <row r="51" spans="1:7" ht="15" customHeight="1" thickBot="1">
      <c r="A51" s="170"/>
      <c r="B51" s="18" t="s">
        <v>24</v>
      </c>
      <c r="C51" s="180"/>
      <c r="D51" s="18" t="s">
        <v>2</v>
      </c>
      <c r="E51" s="18" t="s">
        <v>4</v>
      </c>
      <c r="F51" s="18" t="s">
        <v>116</v>
      </c>
      <c r="G51" s="63" t="s">
        <v>57</v>
      </c>
    </row>
    <row r="52" spans="1:7" ht="15" customHeight="1" thickBot="1">
      <c r="A52" s="170"/>
      <c r="B52" s="18" t="s">
        <v>25</v>
      </c>
      <c r="C52" s="180"/>
      <c r="D52" s="18" t="s">
        <v>5</v>
      </c>
      <c r="E52" s="18" t="s">
        <v>4</v>
      </c>
      <c r="F52" s="18" t="s">
        <v>7</v>
      </c>
      <c r="G52" s="63" t="s">
        <v>58</v>
      </c>
    </row>
    <row r="53" spans="1:7" s="81" customFormat="1" ht="15" customHeight="1" thickBot="1">
      <c r="A53" s="170"/>
      <c r="B53" s="79" t="s">
        <v>110</v>
      </c>
      <c r="C53" s="180"/>
      <c r="D53" s="79" t="s">
        <v>2</v>
      </c>
      <c r="E53" s="79" t="s">
        <v>4</v>
      </c>
      <c r="F53" s="79" t="s">
        <v>162</v>
      </c>
      <c r="G53" s="80" t="s">
        <v>59</v>
      </c>
    </row>
    <row r="54" spans="1:7" ht="15" customHeight="1" thickBot="1">
      <c r="A54" s="170"/>
      <c r="B54" s="18" t="s">
        <v>29</v>
      </c>
      <c r="C54" s="180"/>
      <c r="D54" s="18" t="s">
        <v>8</v>
      </c>
      <c r="E54" s="18" t="s">
        <v>4</v>
      </c>
      <c r="F54" s="18" t="s">
        <v>164</v>
      </c>
      <c r="G54" s="63" t="s">
        <v>58</v>
      </c>
    </row>
    <row r="55" spans="1:7" ht="15" customHeight="1" thickBot="1">
      <c r="A55" s="170"/>
      <c r="B55" s="18" t="s">
        <v>30</v>
      </c>
      <c r="C55" s="180"/>
      <c r="D55" s="18" t="s">
        <v>8</v>
      </c>
      <c r="E55" s="18" t="s">
        <v>4</v>
      </c>
      <c r="F55" s="18" t="s">
        <v>165</v>
      </c>
      <c r="G55" s="63" t="s">
        <v>58</v>
      </c>
    </row>
    <row r="56" spans="1:7" ht="15" customHeight="1" thickBot="1">
      <c r="A56" s="170"/>
      <c r="B56" s="18" t="s">
        <v>31</v>
      </c>
      <c r="C56" s="180"/>
      <c r="D56" s="18" t="s">
        <v>2</v>
      </c>
      <c r="E56" s="18" t="s">
        <v>4</v>
      </c>
      <c r="F56" s="18" t="s">
        <v>166</v>
      </c>
      <c r="G56" s="63" t="s">
        <v>57</v>
      </c>
    </row>
    <row r="57" spans="1:7" ht="15" customHeight="1" thickBot="1">
      <c r="A57" s="170"/>
      <c r="B57" s="18" t="s">
        <v>32</v>
      </c>
      <c r="C57" s="180"/>
      <c r="D57" s="18" t="s">
        <v>2</v>
      </c>
      <c r="E57" s="18" t="s">
        <v>4</v>
      </c>
      <c r="F57" s="18" t="s">
        <v>167</v>
      </c>
      <c r="G57" s="63" t="s">
        <v>57</v>
      </c>
    </row>
    <row r="58" spans="1:7" ht="15" customHeight="1" thickBot="1">
      <c r="A58" s="170"/>
      <c r="B58" s="18" t="s">
        <v>33</v>
      </c>
      <c r="C58" s="180"/>
      <c r="D58" s="18" t="s">
        <v>2</v>
      </c>
      <c r="E58" s="18" t="s">
        <v>4</v>
      </c>
      <c r="F58" s="18" t="s">
        <v>168</v>
      </c>
      <c r="G58" s="63" t="s">
        <v>57</v>
      </c>
    </row>
    <row r="59" spans="1:7" ht="15" customHeight="1" thickBot="1">
      <c r="A59" s="170"/>
      <c r="B59" s="18" t="s">
        <v>180</v>
      </c>
      <c r="C59" s="180"/>
      <c r="D59" s="18" t="s">
        <v>2</v>
      </c>
      <c r="E59" s="18" t="s">
        <v>4</v>
      </c>
      <c r="F59" s="18" t="s">
        <v>191</v>
      </c>
      <c r="G59" s="63" t="s">
        <v>57</v>
      </c>
    </row>
    <row r="60" spans="1:7" ht="15" customHeight="1" thickBot="1">
      <c r="A60" s="170"/>
      <c r="B60" s="18" t="s">
        <v>34</v>
      </c>
      <c r="C60" s="191"/>
      <c r="D60" s="18" t="s">
        <v>2</v>
      </c>
      <c r="E60" s="18" t="s">
        <v>4</v>
      </c>
      <c r="F60" s="18" t="s">
        <v>169</v>
      </c>
      <c r="G60" s="67" t="s">
        <v>57</v>
      </c>
    </row>
    <row r="61" spans="1:7" s="17" customFormat="1" ht="15" customHeight="1" thickBot="1">
      <c r="A61" s="170"/>
      <c r="B61" s="18" t="s">
        <v>110</v>
      </c>
      <c r="C61" s="174" t="s">
        <v>347</v>
      </c>
      <c r="D61" s="18" t="s">
        <v>2</v>
      </c>
      <c r="E61" s="18" t="s">
        <v>3</v>
      </c>
      <c r="F61" s="18" t="s">
        <v>111</v>
      </c>
      <c r="G61" s="62" t="s">
        <v>67</v>
      </c>
    </row>
    <row r="62" spans="1:7" s="24" customFormat="1" ht="15" customHeight="1" thickBot="1">
      <c r="A62" s="170"/>
      <c r="B62" s="18" t="s">
        <v>108</v>
      </c>
      <c r="C62" s="175"/>
      <c r="D62" s="18" t="s">
        <v>2</v>
      </c>
      <c r="E62" s="18" t="s">
        <v>3</v>
      </c>
      <c r="F62" s="18" t="s">
        <v>170</v>
      </c>
      <c r="G62" s="63" t="s">
        <v>86</v>
      </c>
    </row>
    <row r="63" spans="1:7" s="24" customFormat="1" ht="15" customHeight="1" thickBot="1">
      <c r="A63" s="170"/>
      <c r="B63" s="18" t="s">
        <v>24</v>
      </c>
      <c r="C63" s="175"/>
      <c r="D63" s="18" t="s">
        <v>2</v>
      </c>
      <c r="E63" s="18" t="s">
        <v>4</v>
      </c>
      <c r="F63" s="18" t="s">
        <v>117</v>
      </c>
      <c r="G63" s="64" t="s">
        <v>57</v>
      </c>
    </row>
    <row r="64" spans="1:7" s="17" customFormat="1" ht="15" customHeight="1" thickBot="1">
      <c r="A64" s="170"/>
      <c r="B64" s="27" t="s">
        <v>25</v>
      </c>
      <c r="C64" s="176"/>
      <c r="D64" s="18" t="s">
        <v>5</v>
      </c>
      <c r="E64" s="18" t="s">
        <v>4</v>
      </c>
      <c r="F64" s="18" t="s">
        <v>7</v>
      </c>
      <c r="G64" s="65" t="s">
        <v>68</v>
      </c>
    </row>
    <row r="65" spans="1:7" s="56" customFormat="1" ht="15" customHeight="1" thickBot="1">
      <c r="A65" s="170"/>
      <c r="B65" s="18" t="s">
        <v>355</v>
      </c>
      <c r="C65" s="174" t="s">
        <v>107</v>
      </c>
      <c r="D65" s="18" t="s">
        <v>2</v>
      </c>
      <c r="E65" s="18" t="s">
        <v>3</v>
      </c>
      <c r="F65" s="18" t="s">
        <v>112</v>
      </c>
      <c r="G65" s="62" t="s">
        <v>178</v>
      </c>
    </row>
    <row r="66" spans="1:7" s="56" customFormat="1" ht="15" customHeight="1" thickBot="1">
      <c r="A66" s="170"/>
      <c r="B66" s="18" t="s">
        <v>24</v>
      </c>
      <c r="C66" s="175"/>
      <c r="D66" s="18" t="s">
        <v>2</v>
      </c>
      <c r="E66" s="18" t="s">
        <v>4</v>
      </c>
      <c r="F66" s="18" t="s">
        <v>118</v>
      </c>
      <c r="G66" s="63" t="s">
        <v>176</v>
      </c>
    </row>
    <row r="67" spans="1:7" s="56" customFormat="1" ht="15" customHeight="1" thickBot="1">
      <c r="A67" s="170"/>
      <c r="B67" s="18" t="s">
        <v>25</v>
      </c>
      <c r="C67" s="175"/>
      <c r="D67" s="18" t="s">
        <v>5</v>
      </c>
      <c r="E67" s="18" t="s">
        <v>4</v>
      </c>
      <c r="F67" s="18" t="s">
        <v>7</v>
      </c>
      <c r="G67" s="63" t="s">
        <v>174</v>
      </c>
    </row>
    <row r="68" spans="1:7" s="56" customFormat="1" ht="15" customHeight="1" thickBot="1">
      <c r="A68" s="170"/>
      <c r="B68" s="18" t="s">
        <v>109</v>
      </c>
      <c r="C68" s="176"/>
      <c r="D68" s="18" t="s">
        <v>2</v>
      </c>
      <c r="E68" s="18" t="s">
        <v>4</v>
      </c>
      <c r="F68" s="18" t="s">
        <v>171</v>
      </c>
      <c r="G68" s="67" t="s">
        <v>176</v>
      </c>
    </row>
    <row r="69" spans="1:7" s="17" customFormat="1" ht="15" customHeight="1" thickBot="1">
      <c r="A69" s="170"/>
      <c r="B69" s="27" t="s">
        <v>110</v>
      </c>
      <c r="C69" s="174" t="s">
        <v>90</v>
      </c>
      <c r="D69" s="18" t="s">
        <v>2</v>
      </c>
      <c r="E69" s="18" t="s">
        <v>3</v>
      </c>
      <c r="F69" s="18" t="s">
        <v>111</v>
      </c>
      <c r="G69" s="63" t="s">
        <v>181</v>
      </c>
    </row>
    <row r="70" spans="1:7" s="26" customFormat="1" ht="15" customHeight="1" thickBot="1">
      <c r="A70" s="170"/>
      <c r="B70" s="28" t="s">
        <v>62</v>
      </c>
      <c r="C70" s="175"/>
      <c r="D70" s="18" t="s">
        <v>63</v>
      </c>
      <c r="E70" s="18" t="s">
        <v>3</v>
      </c>
      <c r="F70" s="18" t="s">
        <v>120</v>
      </c>
      <c r="G70" s="63" t="s">
        <v>182</v>
      </c>
    </row>
    <row r="71" spans="1:7" s="26" customFormat="1" ht="15" customHeight="1" thickBot="1">
      <c r="A71" s="170"/>
      <c r="B71" s="18" t="s">
        <v>24</v>
      </c>
      <c r="C71" s="175"/>
      <c r="D71" s="18" t="s">
        <v>2</v>
      </c>
      <c r="E71" s="18" t="s">
        <v>4</v>
      </c>
      <c r="F71" s="18" t="s">
        <v>119</v>
      </c>
      <c r="G71" s="64" t="s">
        <v>69</v>
      </c>
    </row>
    <row r="72" spans="1:7" s="26" customFormat="1" ht="15" customHeight="1" thickBot="1">
      <c r="A72" s="170"/>
      <c r="B72" s="27" t="s">
        <v>25</v>
      </c>
      <c r="C72" s="175"/>
      <c r="D72" s="18" t="s">
        <v>5</v>
      </c>
      <c r="E72" s="18" t="s">
        <v>4</v>
      </c>
      <c r="F72" s="18" t="s">
        <v>7</v>
      </c>
      <c r="G72" s="64" t="s">
        <v>68</v>
      </c>
    </row>
    <row r="73" spans="1:7" s="56" customFormat="1" ht="15" customHeight="1" thickBot="1">
      <c r="A73" s="54"/>
      <c r="B73" s="18"/>
      <c r="C73" s="175"/>
      <c r="D73" s="18"/>
      <c r="E73" s="18"/>
      <c r="F73" s="18"/>
      <c r="G73" s="64"/>
    </row>
    <row r="74" spans="1:7" s="56" customFormat="1" ht="15" customHeight="1" thickBot="1">
      <c r="A74" s="54"/>
      <c r="B74" s="18"/>
      <c r="C74" s="176"/>
      <c r="D74" s="18"/>
      <c r="E74" s="18"/>
      <c r="F74" s="18"/>
      <c r="G74" s="65"/>
    </row>
    <row r="75" spans="1:7" ht="15" customHeight="1" thickBot="1">
      <c r="A75" s="169" t="s">
        <v>91</v>
      </c>
      <c r="B75" s="18" t="s">
        <v>135</v>
      </c>
      <c r="C75" s="174" t="s">
        <v>172</v>
      </c>
      <c r="D75" s="18" t="s">
        <v>2</v>
      </c>
      <c r="E75" s="18" t="s">
        <v>9</v>
      </c>
      <c r="F75" s="18" t="s">
        <v>111</v>
      </c>
      <c r="G75" s="62" t="s">
        <v>59</v>
      </c>
    </row>
    <row r="76" spans="1:7" s="56" customFormat="1" ht="15" customHeight="1" thickBot="1">
      <c r="A76" s="170"/>
      <c r="B76" s="18" t="s">
        <v>125</v>
      </c>
      <c r="C76" s="175"/>
      <c r="D76" s="18" t="s">
        <v>126</v>
      </c>
      <c r="E76" s="18" t="s">
        <v>9</v>
      </c>
      <c r="F76" s="18" t="s">
        <v>127</v>
      </c>
      <c r="G76" s="63" t="s">
        <v>177</v>
      </c>
    </row>
    <row r="77" spans="1:7" ht="15" customHeight="1" thickBot="1">
      <c r="A77" s="170"/>
      <c r="B77" s="18" t="s">
        <v>121</v>
      </c>
      <c r="C77" s="175"/>
      <c r="D77" s="18" t="s">
        <v>8</v>
      </c>
      <c r="E77" s="18" t="s">
        <v>9</v>
      </c>
      <c r="F77" s="18" t="s">
        <v>129</v>
      </c>
      <c r="G77" s="63" t="s">
        <v>60</v>
      </c>
    </row>
    <row r="78" spans="1:7" s="56" customFormat="1" ht="15" customHeight="1" thickBot="1">
      <c r="A78" s="170"/>
      <c r="B78" s="18" t="s">
        <v>128</v>
      </c>
      <c r="C78" s="175"/>
      <c r="D78" s="18" t="s">
        <v>8</v>
      </c>
      <c r="E78" s="18" t="s">
        <v>9</v>
      </c>
      <c r="F78" s="18" t="s">
        <v>184</v>
      </c>
      <c r="G78" s="63" t="s">
        <v>174</v>
      </c>
    </row>
    <row r="79" spans="1:7" s="56" customFormat="1" ht="15" customHeight="1" thickBot="1">
      <c r="A79" s="170"/>
      <c r="B79" s="18" t="s">
        <v>131</v>
      </c>
      <c r="C79" s="175"/>
      <c r="D79" s="18" t="s">
        <v>132</v>
      </c>
      <c r="E79" s="18" t="s">
        <v>9</v>
      </c>
      <c r="F79" s="18" t="s">
        <v>133</v>
      </c>
      <c r="G79" s="63" t="s">
        <v>175</v>
      </c>
    </row>
    <row r="80" spans="1:7" ht="15" customHeight="1" thickBot="1">
      <c r="A80" s="170"/>
      <c r="B80" s="18" t="s">
        <v>35</v>
      </c>
      <c r="C80" s="175"/>
      <c r="D80" s="18" t="s">
        <v>8</v>
      </c>
      <c r="E80" s="18" t="s">
        <v>9</v>
      </c>
      <c r="F80" s="18" t="s">
        <v>123</v>
      </c>
      <c r="G80" s="63" t="s">
        <v>58</v>
      </c>
    </row>
    <row r="81" spans="1:8" ht="15" customHeight="1" thickBot="1">
      <c r="A81" s="170"/>
      <c r="B81" s="18" t="s">
        <v>36</v>
      </c>
      <c r="C81" s="175"/>
      <c r="D81" s="18" t="s">
        <v>8</v>
      </c>
      <c r="E81" s="18" t="s">
        <v>9</v>
      </c>
      <c r="F81" s="18" t="s">
        <v>124</v>
      </c>
      <c r="G81" s="63" t="s">
        <v>58</v>
      </c>
    </row>
    <row r="82" spans="1:8" ht="15" customHeight="1" thickBot="1">
      <c r="A82" s="170"/>
      <c r="B82" s="18" t="s">
        <v>122</v>
      </c>
      <c r="C82" s="175"/>
      <c r="D82" s="18" t="s">
        <v>5</v>
      </c>
      <c r="E82" s="18" t="s">
        <v>9</v>
      </c>
      <c r="F82" s="18" t="s">
        <v>10</v>
      </c>
      <c r="G82" s="63" t="s">
        <v>58</v>
      </c>
    </row>
    <row r="83" spans="1:8" ht="15" customHeight="1" thickBot="1">
      <c r="A83" s="170"/>
      <c r="B83" s="18" t="s">
        <v>37</v>
      </c>
      <c r="C83" s="175"/>
      <c r="D83" s="18" t="s">
        <v>5</v>
      </c>
      <c r="E83" s="18" t="s">
        <v>9</v>
      </c>
      <c r="F83" s="18" t="s">
        <v>11</v>
      </c>
      <c r="G83" s="63" t="s">
        <v>61</v>
      </c>
    </row>
    <row r="84" spans="1:8" ht="15" customHeight="1" thickBot="1">
      <c r="A84" s="170"/>
      <c r="B84" s="18" t="s">
        <v>38</v>
      </c>
      <c r="C84" s="175"/>
      <c r="D84" s="18" t="s">
        <v>5</v>
      </c>
      <c r="E84" s="18" t="s">
        <v>9</v>
      </c>
      <c r="F84" s="18" t="s">
        <v>12</v>
      </c>
      <c r="G84" s="63" t="s">
        <v>60</v>
      </c>
    </row>
    <row r="85" spans="1:8" ht="15" customHeight="1" thickBot="1">
      <c r="A85" s="170"/>
      <c r="B85" s="18" t="s">
        <v>39</v>
      </c>
      <c r="C85" s="175"/>
      <c r="D85" s="18" t="s">
        <v>5</v>
      </c>
      <c r="E85" s="18" t="s">
        <v>9</v>
      </c>
      <c r="F85" s="18" t="s">
        <v>134</v>
      </c>
      <c r="G85" s="63" t="s">
        <v>58</v>
      </c>
    </row>
    <row r="86" spans="1:8" ht="15" customHeight="1" thickBot="1">
      <c r="A86" s="170"/>
      <c r="B86" s="18" t="s">
        <v>173</v>
      </c>
      <c r="C86" s="175"/>
      <c r="D86" s="18" t="s">
        <v>5</v>
      </c>
      <c r="E86" s="18" t="s">
        <v>9</v>
      </c>
      <c r="F86" s="18" t="s">
        <v>13</v>
      </c>
      <c r="G86" s="63" t="s">
        <v>58</v>
      </c>
    </row>
    <row r="87" spans="1:8" ht="15" customHeight="1" thickBot="1">
      <c r="A87" s="170"/>
      <c r="B87" s="18" t="s">
        <v>190</v>
      </c>
      <c r="C87" s="175"/>
      <c r="D87" s="18" t="s">
        <v>5</v>
      </c>
      <c r="E87" s="18" t="s">
        <v>9</v>
      </c>
      <c r="F87" s="18" t="s">
        <v>269</v>
      </c>
      <c r="G87" s="63" t="s">
        <v>58</v>
      </c>
    </row>
    <row r="88" spans="1:8" ht="16.5" customHeight="1" thickBot="1">
      <c r="A88" s="170"/>
      <c r="B88" s="18" t="s">
        <v>40</v>
      </c>
      <c r="C88" s="175"/>
      <c r="D88" s="18" t="s">
        <v>5</v>
      </c>
      <c r="E88" s="18" t="s">
        <v>9</v>
      </c>
      <c r="F88" s="18" t="s">
        <v>130</v>
      </c>
      <c r="G88" s="63" t="s">
        <v>58</v>
      </c>
    </row>
    <row r="89" spans="1:8" ht="15" customHeight="1" thickBot="1">
      <c r="A89" s="170"/>
      <c r="B89" s="18" t="s">
        <v>41</v>
      </c>
      <c r="C89" s="175"/>
      <c r="D89" s="18" t="s">
        <v>2</v>
      </c>
      <c r="E89" s="18" t="s">
        <v>9</v>
      </c>
      <c r="F89" s="18" t="s">
        <v>351</v>
      </c>
      <c r="G89" s="63" t="s">
        <v>59</v>
      </c>
    </row>
    <row r="90" spans="1:8" ht="15" customHeight="1" thickBot="1">
      <c r="A90" s="170"/>
      <c r="B90" s="18" t="s">
        <v>42</v>
      </c>
      <c r="C90" s="175"/>
      <c r="D90" s="18" t="s">
        <v>5</v>
      </c>
      <c r="E90" s="18" t="s">
        <v>9</v>
      </c>
      <c r="F90" s="18" t="s">
        <v>14</v>
      </c>
      <c r="G90" s="63" t="s">
        <v>60</v>
      </c>
    </row>
    <row r="91" spans="1:8" s="46" customFormat="1" ht="60" customHeight="1" thickBot="1">
      <c r="A91" s="170"/>
      <c r="B91" s="48" t="s">
        <v>71</v>
      </c>
      <c r="C91" s="175"/>
      <c r="D91" s="18" t="s">
        <v>22</v>
      </c>
      <c r="E91" s="18" t="s">
        <v>9</v>
      </c>
      <c r="F91" s="18" t="s">
        <v>357</v>
      </c>
      <c r="G91" s="63" t="s">
        <v>68</v>
      </c>
      <c r="H91" s="46" t="e">
        <f>sum</f>
        <v>#NAME?</v>
      </c>
    </row>
    <row r="92" spans="1:8" s="30" customFormat="1" ht="15" customHeight="1" thickBot="1">
      <c r="A92" s="170"/>
      <c r="B92" s="18" t="s">
        <v>358</v>
      </c>
      <c r="C92" s="175"/>
      <c r="D92" s="18" t="s">
        <v>5</v>
      </c>
      <c r="E92" s="18" t="s">
        <v>9</v>
      </c>
      <c r="F92" s="18" t="s">
        <v>361</v>
      </c>
      <c r="G92" s="64" t="s">
        <v>356</v>
      </c>
    </row>
    <row r="93" spans="1:8" s="30" customFormat="1" ht="15" customHeight="1" thickBot="1">
      <c r="A93" s="170"/>
      <c r="B93" s="18" t="s">
        <v>21</v>
      </c>
      <c r="C93" s="175"/>
      <c r="D93" s="18" t="s">
        <v>0</v>
      </c>
      <c r="E93" s="18" t="s">
        <v>9</v>
      </c>
      <c r="F93" s="18" t="s">
        <v>21</v>
      </c>
      <c r="G93" s="64"/>
    </row>
    <row r="94" spans="1:8" s="37" customFormat="1" ht="15" customHeight="1" thickBot="1">
      <c r="A94" s="170"/>
      <c r="B94" s="18" t="s">
        <v>359</v>
      </c>
      <c r="C94" s="175"/>
      <c r="D94" s="18" t="s">
        <v>5</v>
      </c>
      <c r="E94" s="18" t="s">
        <v>9</v>
      </c>
      <c r="F94" s="18" t="s">
        <v>360</v>
      </c>
      <c r="G94" s="64"/>
    </row>
    <row r="95" spans="1:8" ht="15" customHeight="1" thickBot="1">
      <c r="A95" s="171"/>
      <c r="B95" s="18" t="s">
        <v>362</v>
      </c>
      <c r="C95" s="178"/>
      <c r="D95" s="18" t="s">
        <v>2</v>
      </c>
      <c r="E95" s="18" t="s">
        <v>9</v>
      </c>
      <c r="F95" s="18" t="s">
        <v>15</v>
      </c>
      <c r="G95" s="65"/>
    </row>
    <row r="96" spans="1:8" s="30" customFormat="1" ht="15" customHeight="1" thickBot="1">
      <c r="A96" s="40"/>
      <c r="C96" s="42"/>
      <c r="D96" s="41"/>
      <c r="E96" s="41"/>
      <c r="F96" s="41"/>
      <c r="G96" s="22"/>
    </row>
    <row r="97" spans="1:7" s="30" customFormat="1" ht="15" customHeight="1">
      <c r="A97" s="192" t="s">
        <v>74</v>
      </c>
      <c r="B97" s="32" t="s">
        <v>72</v>
      </c>
      <c r="C97" s="49"/>
      <c r="D97" s="41"/>
      <c r="E97" s="51" t="s">
        <v>78</v>
      </c>
      <c r="F97" s="50"/>
      <c r="G97" s="22"/>
    </row>
    <row r="98" spans="1:7">
      <c r="A98" s="170"/>
      <c r="B98" s="34" t="s">
        <v>76</v>
      </c>
      <c r="C98" s="5"/>
      <c r="E98" s="13" t="s">
        <v>79</v>
      </c>
      <c r="F98" s="5"/>
    </row>
    <row r="99" spans="1:7">
      <c r="A99" s="170"/>
      <c r="B99" s="34" t="s">
        <v>73</v>
      </c>
      <c r="C99" s="5"/>
      <c r="D99" s="29"/>
      <c r="E99" s="13" t="s">
        <v>80</v>
      </c>
      <c r="F99" s="5" t="s">
        <v>81</v>
      </c>
    </row>
    <row r="100" spans="1:7">
      <c r="A100" s="170"/>
      <c r="B100" s="34" t="s">
        <v>380</v>
      </c>
      <c r="C100" s="5"/>
      <c r="E100" s="13" t="s">
        <v>82</v>
      </c>
      <c r="F100" s="5" t="s">
        <v>83</v>
      </c>
    </row>
    <row r="101" spans="1:7" ht="14.25" thickBot="1">
      <c r="A101" s="193"/>
      <c r="B101" s="36" t="s">
        <v>77</v>
      </c>
      <c r="C101" s="6"/>
      <c r="E101" s="13" t="s">
        <v>84</v>
      </c>
      <c r="F101" s="5" t="s">
        <v>85</v>
      </c>
    </row>
    <row r="102" spans="1:7" ht="14.25" thickBot="1">
      <c r="E102" s="13"/>
      <c r="F102" s="5"/>
    </row>
    <row r="103" spans="1:7">
      <c r="A103" s="194" t="s">
        <v>75</v>
      </c>
      <c r="B103" s="31" t="s">
        <v>72</v>
      </c>
      <c r="C103" s="49"/>
      <c r="E103" s="13"/>
      <c r="F103" s="5"/>
    </row>
    <row r="104" spans="1:7">
      <c r="A104" s="195"/>
      <c r="B104" s="33" t="s">
        <v>381</v>
      </c>
      <c r="C104" s="5"/>
      <c r="E104" s="13"/>
      <c r="F104" s="5"/>
    </row>
    <row r="105" spans="1:7">
      <c r="A105" s="195"/>
      <c r="B105" s="33" t="s">
        <v>73</v>
      </c>
      <c r="C105" s="5"/>
      <c r="E105" s="13"/>
      <c r="F105" s="5"/>
    </row>
    <row r="106" spans="1:7">
      <c r="A106" s="195"/>
      <c r="B106" s="33" t="s">
        <v>382</v>
      </c>
      <c r="C106" s="5"/>
      <c r="E106" s="13"/>
      <c r="F106" s="5"/>
    </row>
    <row r="107" spans="1:7" ht="14.25" thickBot="1">
      <c r="A107" s="196"/>
      <c r="B107" s="35" t="s">
        <v>241</v>
      </c>
      <c r="C107" s="6"/>
      <c r="E107" s="10"/>
      <c r="F107" s="6"/>
    </row>
    <row r="110" spans="1:7" ht="14.25" thickBot="1">
      <c r="E110" s="84" t="s">
        <v>373</v>
      </c>
      <c r="F110" s="85" t="s">
        <v>377</v>
      </c>
    </row>
    <row r="111" spans="1:7">
      <c r="A111" s="187" t="s">
        <v>367</v>
      </c>
      <c r="B111" s="32" t="s">
        <v>364</v>
      </c>
      <c r="C111" s="86" t="s">
        <v>363</v>
      </c>
      <c r="E111" s="84" t="s">
        <v>374</v>
      </c>
      <c r="F111" s="85" t="s">
        <v>375</v>
      </c>
    </row>
    <row r="112" spans="1:7">
      <c r="A112" s="188"/>
      <c r="B112" s="34" t="s">
        <v>365</v>
      </c>
      <c r="C112" s="5" t="s">
        <v>366</v>
      </c>
      <c r="E112" s="90" t="s">
        <v>379</v>
      </c>
      <c r="F112" s="82">
        <v>862278043867489</v>
      </c>
    </row>
    <row r="113" spans="1:3" ht="14.25" thickBot="1">
      <c r="A113" s="35"/>
      <c r="B113" s="36"/>
      <c r="C113" s="87" t="s">
        <v>368</v>
      </c>
    </row>
    <row r="114" spans="1:3" ht="14.25" thickBot="1"/>
    <row r="115" spans="1:3">
      <c r="A115" s="31"/>
      <c r="B115" s="32"/>
      <c r="C115" s="86"/>
    </row>
    <row r="116" spans="1:3">
      <c r="A116" s="33" t="s">
        <v>369</v>
      </c>
      <c r="B116" s="88" t="s">
        <v>370</v>
      </c>
      <c r="C116" s="5" t="s">
        <v>371</v>
      </c>
    </row>
    <row r="117" spans="1:3">
      <c r="A117" s="33"/>
      <c r="B117" s="34" t="s">
        <v>365</v>
      </c>
      <c r="C117" s="89" t="s">
        <v>372</v>
      </c>
    </row>
    <row r="118" spans="1:3" ht="14.25" thickBot="1">
      <c r="A118" s="35"/>
      <c r="B118" s="36"/>
      <c r="C118" s="6"/>
    </row>
    <row r="120" spans="1:3">
      <c r="A120" s="122" t="s">
        <v>504</v>
      </c>
    </row>
    <row r="121" spans="1:3">
      <c r="A121" s="121" t="s">
        <v>505</v>
      </c>
    </row>
    <row r="123" spans="1:3">
      <c r="A123" s="122" t="s">
        <v>506</v>
      </c>
      <c r="B123" s="122"/>
      <c r="C123" s="122"/>
    </row>
  </sheetData>
  <mergeCells count="22">
    <mergeCell ref="A111:A112"/>
    <mergeCell ref="E9:F9"/>
    <mergeCell ref="C17:C23"/>
    <mergeCell ref="C50:C60"/>
    <mergeCell ref="C10:C16"/>
    <mergeCell ref="C24:C31"/>
    <mergeCell ref="A97:A101"/>
    <mergeCell ref="A103:A107"/>
    <mergeCell ref="A10:A72"/>
    <mergeCell ref="A2:F2"/>
    <mergeCell ref="A75:A95"/>
    <mergeCell ref="C32:C39"/>
    <mergeCell ref="C65:C68"/>
    <mergeCell ref="C69:C74"/>
    <mergeCell ref="C40:C44"/>
    <mergeCell ref="C45:C49"/>
    <mergeCell ref="C75:C95"/>
    <mergeCell ref="C61:C64"/>
    <mergeCell ref="A3:F3"/>
    <mergeCell ref="A4:F4"/>
    <mergeCell ref="A7:F7"/>
    <mergeCell ref="A8:F8"/>
  </mergeCells>
  <phoneticPr fontId="28" type="noConversion"/>
  <hyperlinks>
    <hyperlink ref="C113" r:id="rId1"/>
    <hyperlink ref="B116" r:id="rId2" display="账号名xagj02988622793_1/密码4799wrpLUBSX&amp;@~#+"/>
    <hyperlink ref="C117" r:id="rId3"/>
  </hyperlinks>
  <pageMargins left="0.75" right="0.75" top="1" bottom="1" header="0.5" footer="0.5"/>
  <pageSetup paperSize="9" orientation="portrait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8"/>
  <sheetViews>
    <sheetView zoomScale="85" zoomScaleNormal="85" workbookViewId="0">
      <selection activeCell="I20" sqref="I20"/>
    </sheetView>
  </sheetViews>
  <sheetFormatPr defaultRowHeight="13.5"/>
  <cols>
    <col min="1" max="1" width="20.25" customWidth="1"/>
    <col min="2" max="2" width="24.5" customWidth="1"/>
    <col min="3" max="3" width="14.125" customWidth="1"/>
    <col min="4" max="4" width="32.25" customWidth="1"/>
  </cols>
  <sheetData>
    <row r="1" spans="1:8" ht="33.75" customHeight="1" thickBot="1">
      <c r="A1" s="197" t="s">
        <v>16</v>
      </c>
      <c r="B1" s="198"/>
      <c r="C1" s="198"/>
      <c r="D1" s="199"/>
      <c r="E1" s="4"/>
      <c r="F1" s="3"/>
    </row>
    <row r="2" spans="1:8" ht="14.25" thickBot="1">
      <c r="A2" s="8" t="s">
        <v>18</v>
      </c>
      <c r="B2" s="8" t="s">
        <v>17</v>
      </c>
      <c r="C2" s="8" t="s">
        <v>19</v>
      </c>
      <c r="D2" s="7" t="s">
        <v>20</v>
      </c>
    </row>
    <row r="3" spans="1:8" s="1" customFormat="1" ht="27" customHeight="1">
      <c r="A3" s="58" t="s">
        <v>98</v>
      </c>
      <c r="B3" s="16" t="s">
        <v>23</v>
      </c>
      <c r="C3" s="58" t="s">
        <v>353</v>
      </c>
      <c r="D3" s="78" t="s">
        <v>354</v>
      </c>
    </row>
    <row r="4" spans="1:8" s="1" customFormat="1">
      <c r="A4" s="9"/>
      <c r="B4" s="11"/>
      <c r="C4" s="13"/>
      <c r="D4" s="5"/>
    </row>
    <row r="5" spans="1:8" ht="14.25" thickBot="1">
      <c r="A5" s="10"/>
      <c r="B5" s="12"/>
      <c r="C5" s="10"/>
      <c r="D5" s="6"/>
    </row>
    <row r="6" spans="1:8" ht="14.25" thickBot="1">
      <c r="A6" s="202"/>
      <c r="B6" s="203"/>
      <c r="C6" s="203"/>
      <c r="D6" s="203"/>
      <c r="E6" s="203"/>
      <c r="F6" s="203"/>
    </row>
    <row r="7" spans="1:8" ht="32.25" thickBot="1">
      <c r="A7" s="197" t="s">
        <v>106</v>
      </c>
      <c r="B7" s="198"/>
      <c r="C7" s="198"/>
      <c r="D7" s="199"/>
      <c r="E7" s="53"/>
    </row>
    <row r="8" spans="1:8" ht="14.25" thickBot="1">
      <c r="A8" s="8" t="s">
        <v>64</v>
      </c>
      <c r="B8" s="200" t="s">
        <v>65</v>
      </c>
      <c r="C8" s="201"/>
      <c r="D8" s="7" t="s">
        <v>66</v>
      </c>
      <c r="E8" s="206"/>
    </row>
    <row r="9" spans="1:8" ht="14.25" thickBot="1">
      <c r="A9" s="39"/>
      <c r="B9" s="204"/>
      <c r="C9" s="205"/>
      <c r="D9" s="44"/>
      <c r="E9" s="207"/>
    </row>
    <row r="10" spans="1:8" s="52" customFormat="1" ht="14.25" thickBot="1">
      <c r="A10" s="58"/>
      <c r="B10" s="200"/>
      <c r="C10" s="201"/>
      <c r="D10" s="44"/>
      <c r="E10" s="207"/>
    </row>
    <row r="11" spans="1:8" ht="14.25" thickBot="1">
      <c r="A11" s="39"/>
      <c r="B11" s="204"/>
      <c r="C11" s="205"/>
      <c r="D11" s="44"/>
      <c r="E11" s="207"/>
      <c r="H11" s="25"/>
    </row>
    <row r="12" spans="1:8" ht="14.25" thickBot="1">
      <c r="A12" s="38"/>
      <c r="B12" s="200"/>
      <c r="C12" s="201"/>
      <c r="D12" s="45"/>
      <c r="E12" s="207"/>
      <c r="H12" s="23"/>
    </row>
    <row r="13" spans="1:8" ht="12" customHeight="1" thickBot="1"/>
    <row r="14" spans="1:8" ht="32.25" thickBot="1">
      <c r="A14" s="197" t="s">
        <v>113</v>
      </c>
      <c r="B14" s="198"/>
      <c r="C14" s="198"/>
      <c r="D14" s="199"/>
      <c r="G14" s="136" t="s">
        <v>578</v>
      </c>
    </row>
    <row r="15" spans="1:8" ht="14.25" thickBot="1">
      <c r="A15" s="8" t="s">
        <v>93</v>
      </c>
      <c r="B15" s="8" t="s">
        <v>95</v>
      </c>
      <c r="C15" s="8" t="s">
        <v>99</v>
      </c>
      <c r="D15" s="55" t="s">
        <v>101</v>
      </c>
    </row>
    <row r="16" spans="1:8">
      <c r="A16" s="58" t="s">
        <v>94</v>
      </c>
      <c r="B16" s="16" t="s">
        <v>96</v>
      </c>
      <c r="C16" s="58" t="s">
        <v>100</v>
      </c>
      <c r="D16" s="57" t="s">
        <v>102</v>
      </c>
    </row>
    <row r="17" spans="1:4">
      <c r="A17" s="9" t="s">
        <v>103</v>
      </c>
      <c r="B17" s="11" t="s">
        <v>97</v>
      </c>
      <c r="C17" s="11" t="s">
        <v>104</v>
      </c>
      <c r="D17" s="5" t="s">
        <v>105</v>
      </c>
    </row>
    <row r="18" spans="1:4" ht="14.25" thickBot="1">
      <c r="A18" s="10"/>
      <c r="B18" s="12"/>
      <c r="C18" s="10"/>
      <c r="D18" s="6"/>
    </row>
  </sheetData>
  <mergeCells count="10">
    <mergeCell ref="A14:D14"/>
    <mergeCell ref="B12:C12"/>
    <mergeCell ref="A6:F6"/>
    <mergeCell ref="A1:D1"/>
    <mergeCell ref="A7:D7"/>
    <mergeCell ref="B8:C8"/>
    <mergeCell ref="B9:C9"/>
    <mergeCell ref="B11:C11"/>
    <mergeCell ref="B10:C10"/>
    <mergeCell ref="E8:E12"/>
  </mergeCells>
  <phoneticPr fontId="28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7"/>
  <sheetViews>
    <sheetView workbookViewId="0">
      <selection activeCell="D22" sqref="D22"/>
    </sheetView>
  </sheetViews>
  <sheetFormatPr defaultRowHeight="13.5"/>
  <cols>
    <col min="1" max="1" width="11.125" style="77" customWidth="1"/>
    <col min="2" max="2" width="18.75" customWidth="1"/>
    <col min="3" max="3" width="18.875" customWidth="1"/>
  </cols>
  <sheetData>
    <row r="1" spans="2:3">
      <c r="B1" s="2"/>
      <c r="C1" s="2"/>
    </row>
    <row r="2" spans="2:3">
      <c r="B2" s="2"/>
      <c r="C2" s="14"/>
    </row>
    <row r="3" spans="2:3">
      <c r="B3" s="2"/>
      <c r="C3" s="14"/>
    </row>
    <row r="4" spans="2:3">
      <c r="B4" s="14"/>
      <c r="C4" s="14"/>
    </row>
    <row r="5" spans="2:3">
      <c r="B5" s="14"/>
      <c r="C5" s="14"/>
    </row>
    <row r="6" spans="2:3">
      <c r="B6" s="14"/>
      <c r="C6" s="14"/>
    </row>
    <row r="7" spans="2:3">
      <c r="B7" s="14"/>
      <c r="C7" s="14"/>
    </row>
    <row r="8" spans="2:3">
      <c r="B8" s="14"/>
      <c r="C8" s="14"/>
    </row>
    <row r="9" spans="2:3">
      <c r="B9" s="14"/>
      <c r="C9" s="14"/>
    </row>
    <row r="10" spans="2:3">
      <c r="B10" s="14"/>
      <c r="C10" s="14"/>
    </row>
    <row r="11" spans="2:3">
      <c r="B11" s="14"/>
      <c r="C11" s="14"/>
    </row>
    <row r="12" spans="2:3">
      <c r="B12" s="14"/>
      <c r="C12" s="14"/>
    </row>
    <row r="13" spans="2:3">
      <c r="B13" s="14"/>
      <c r="C13" s="14"/>
    </row>
    <row r="14" spans="2:3">
      <c r="B14" s="14"/>
      <c r="C14" s="14"/>
    </row>
    <row r="15" spans="2:3">
      <c r="B15" s="14"/>
      <c r="C15" s="14"/>
    </row>
    <row r="16" spans="2:3">
      <c r="B16" s="82"/>
      <c r="C16" s="14"/>
    </row>
    <row r="17" spans="2:3">
      <c r="B17" s="82"/>
      <c r="C17" s="14"/>
    </row>
    <row r="18" spans="2:3">
      <c r="B18" s="82"/>
      <c r="C18" s="14"/>
    </row>
    <row r="19" spans="2:3">
      <c r="B19" s="82"/>
      <c r="C19" s="14"/>
    </row>
    <row r="20" spans="2:3">
      <c r="B20" s="82"/>
      <c r="C20" s="14"/>
    </row>
    <row r="21" spans="2:3">
      <c r="B21" s="82"/>
      <c r="C21" s="14"/>
    </row>
    <row r="22" spans="2:3">
      <c r="B22" s="82"/>
    </row>
    <row r="23" spans="2:3">
      <c r="B23" s="82"/>
    </row>
    <row r="24" spans="2:3">
      <c r="B24" s="82"/>
    </row>
    <row r="25" spans="2:3">
      <c r="B25" s="82"/>
    </row>
    <row r="26" spans="2:3">
      <c r="B26" s="82"/>
    </row>
    <row r="27" spans="2:3">
      <c r="B27" s="82"/>
    </row>
    <row r="28" spans="2:3">
      <c r="B28" s="82"/>
    </row>
    <row r="29" spans="2:3">
      <c r="B29" s="82"/>
    </row>
    <row r="30" spans="2:3">
      <c r="B30" s="82"/>
    </row>
    <row r="31" spans="2:3">
      <c r="B31" s="82"/>
    </row>
    <row r="32" spans="2:3">
      <c r="B32" s="82"/>
    </row>
    <row r="33" spans="2:2">
      <c r="B33" s="82"/>
    </row>
    <row r="34" spans="2:2">
      <c r="B34" s="82"/>
    </row>
    <row r="35" spans="2:2">
      <c r="B35" s="82"/>
    </row>
    <row r="36" spans="2:2">
      <c r="B36" s="82"/>
    </row>
    <row r="37" spans="2:2">
      <c r="B37" s="47"/>
    </row>
  </sheetData>
  <phoneticPr fontId="28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37"/>
  <sheetViews>
    <sheetView tabSelected="1" topLeftCell="A7" zoomScale="85" zoomScaleNormal="85" workbookViewId="0">
      <selection activeCell="P21" sqref="P21"/>
    </sheetView>
  </sheetViews>
  <sheetFormatPr defaultRowHeight="13.5"/>
  <cols>
    <col min="1" max="1" width="13.375" customWidth="1"/>
    <col min="2" max="2" width="11" customWidth="1"/>
    <col min="3" max="3" width="21.125" customWidth="1"/>
    <col min="4" max="4" width="14.625" customWidth="1"/>
    <col min="5" max="5" width="12.25" customWidth="1"/>
    <col min="6" max="6" width="9.75" customWidth="1"/>
    <col min="7" max="7" width="12" customWidth="1"/>
    <col min="8" max="8" width="12.125" customWidth="1"/>
    <col min="9" max="9" width="12.125" style="148" customWidth="1"/>
    <col min="10" max="10" width="11.625" customWidth="1"/>
    <col min="11" max="11" width="14" style="124" customWidth="1"/>
    <col min="12" max="12" width="10.5" customWidth="1"/>
    <col min="13" max="13" width="10.25" customWidth="1"/>
  </cols>
  <sheetData>
    <row r="1" spans="1:14" ht="14.25" thickBot="1"/>
    <row r="2" spans="1:14" ht="14.25" thickBot="1">
      <c r="A2" s="215" t="s">
        <v>577</v>
      </c>
      <c r="B2" s="216"/>
      <c r="C2" s="216"/>
      <c r="D2" s="216"/>
      <c r="E2" s="217"/>
    </row>
    <row r="3" spans="1:14" ht="14.25" thickBot="1">
      <c r="A3" s="112" t="s">
        <v>337</v>
      </c>
      <c r="B3" s="43" t="s">
        <v>338</v>
      </c>
      <c r="C3" s="147" t="s">
        <v>339</v>
      </c>
      <c r="D3" s="43" t="s">
        <v>340</v>
      </c>
      <c r="E3" s="113" t="s">
        <v>341</v>
      </c>
    </row>
    <row r="4" spans="1:14" ht="14.25" thickBot="1">
      <c r="A4" s="35">
        <v>250000</v>
      </c>
      <c r="B4" s="10">
        <f>A4*0/3</f>
        <v>0</v>
      </c>
      <c r="C4" s="36">
        <f>A4*1/3</f>
        <v>83333.333333333328</v>
      </c>
      <c r="D4" s="10">
        <f>A4*2/3</f>
        <v>166666.66666666666</v>
      </c>
      <c r="E4" s="6">
        <f>A4*3/3</f>
        <v>250000</v>
      </c>
    </row>
    <row r="5" spans="1:14">
      <c r="B5" s="15"/>
      <c r="E5" s="76"/>
    </row>
    <row r="6" spans="1:14">
      <c r="B6" s="15"/>
      <c r="C6" s="76"/>
      <c r="D6" s="76"/>
      <c r="E6" s="76"/>
    </row>
    <row r="7" spans="1:14">
      <c r="B7" s="15"/>
    </row>
    <row r="8" spans="1:14" ht="14.25" thickBot="1">
      <c r="B8" s="15"/>
      <c r="G8" s="125"/>
      <c r="J8" s="125"/>
    </row>
    <row r="9" spans="1:14" ht="14.25" thickBot="1">
      <c r="A9" s="212" t="s">
        <v>572</v>
      </c>
      <c r="B9" s="213"/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4"/>
      <c r="N9" s="135"/>
    </row>
    <row r="10" spans="1:14" ht="14.25" thickBot="1">
      <c r="A10" s="10" t="s">
        <v>570</v>
      </c>
      <c r="B10" s="6" t="s">
        <v>554</v>
      </c>
      <c r="C10" s="10" t="s">
        <v>556</v>
      </c>
      <c r="D10" s="138" t="s">
        <v>571</v>
      </c>
      <c r="E10" s="10" t="s">
        <v>575</v>
      </c>
      <c r="F10" s="6" t="s">
        <v>564</v>
      </c>
      <c r="G10" s="10" t="s">
        <v>563</v>
      </c>
      <c r="H10" s="43" t="s">
        <v>566</v>
      </c>
      <c r="I10" s="6"/>
      <c r="J10" s="6" t="s">
        <v>565</v>
      </c>
      <c r="K10" s="10" t="s">
        <v>567</v>
      </c>
      <c r="L10" s="138" t="s">
        <v>568</v>
      </c>
      <c r="M10" s="43" t="s">
        <v>569</v>
      </c>
      <c r="N10" s="135"/>
    </row>
    <row r="11" spans="1:14" s="141" customFormat="1">
      <c r="A11" s="208" t="s">
        <v>553</v>
      </c>
      <c r="B11" s="208">
        <v>5</v>
      </c>
      <c r="C11" s="187" t="s">
        <v>557</v>
      </c>
      <c r="D11" s="142" t="s">
        <v>560</v>
      </c>
      <c r="E11" s="158">
        <v>9.9999000000000002</v>
      </c>
      <c r="F11" s="143">
        <f t="shared" ref="F11:F19" si="0">E11</f>
        <v>9.9999000000000002</v>
      </c>
      <c r="G11" s="142">
        <f t="shared" ref="G11:G19" si="1">F11*10</f>
        <v>99.998999999999995</v>
      </c>
      <c r="H11" s="142">
        <f t="shared" ref="H11:H19" si="2">F11*145.0377</f>
        <v>1450.36249623</v>
      </c>
      <c r="I11" s="142"/>
      <c r="J11" s="142">
        <f>E11*1000</f>
        <v>9999.9</v>
      </c>
      <c r="K11" s="142">
        <f>E11*10.19716</f>
        <v>101.97058028400001</v>
      </c>
      <c r="L11" s="144">
        <f>E11*1000000</f>
        <v>9999900</v>
      </c>
      <c r="M11" s="142"/>
    </row>
    <row r="12" spans="1:14" s="141" customFormat="1" ht="14.25" thickBot="1">
      <c r="A12" s="209"/>
      <c r="B12" s="209"/>
      <c r="C12" s="188"/>
      <c r="D12" s="159" t="s">
        <v>579</v>
      </c>
      <c r="E12" s="160"/>
      <c r="F12" s="161">
        <v>4</v>
      </c>
      <c r="G12" s="159" t="s">
        <v>583</v>
      </c>
      <c r="H12" s="159" t="s">
        <v>587</v>
      </c>
      <c r="I12" s="159"/>
      <c r="J12" s="159" t="s">
        <v>587</v>
      </c>
      <c r="K12" s="159" t="s">
        <v>591</v>
      </c>
      <c r="L12" s="162"/>
      <c r="M12" s="159"/>
    </row>
    <row r="13" spans="1:14" s="149" customFormat="1">
      <c r="A13" s="209"/>
      <c r="B13" s="209"/>
      <c r="C13" s="188"/>
      <c r="D13" s="139" t="s">
        <v>581</v>
      </c>
      <c r="E13" s="157"/>
      <c r="F13" s="150">
        <v>3</v>
      </c>
      <c r="G13" s="137" t="s">
        <v>584</v>
      </c>
      <c r="H13" s="137" t="s">
        <v>588</v>
      </c>
      <c r="I13" s="137"/>
      <c r="J13" s="137" t="s">
        <v>588</v>
      </c>
      <c r="K13" s="137" t="s">
        <v>592</v>
      </c>
      <c r="L13" s="104"/>
      <c r="M13" s="13"/>
    </row>
    <row r="14" spans="1:14" s="149" customFormat="1" ht="14.25" thickBot="1">
      <c r="A14" s="209"/>
      <c r="B14" s="210"/>
      <c r="C14" s="211"/>
      <c r="D14" s="138" t="s">
        <v>580</v>
      </c>
      <c r="E14" s="157">
        <v>9.9990000000000006</v>
      </c>
      <c r="F14" s="150">
        <f>E14</f>
        <v>9.9990000000000006</v>
      </c>
      <c r="G14" s="137">
        <f>F14*10</f>
        <v>99.990000000000009</v>
      </c>
      <c r="H14" s="137">
        <f>F14*145.0377</f>
        <v>1450.2319623000001</v>
      </c>
      <c r="I14" s="137"/>
      <c r="J14" s="137">
        <f>F14*1000</f>
        <v>9999</v>
      </c>
      <c r="K14" s="137">
        <f>F14*10.19716</f>
        <v>101.96140284000001</v>
      </c>
      <c r="L14" s="104">
        <f>F14*1000000</f>
        <v>9999000</v>
      </c>
      <c r="M14" s="13"/>
    </row>
    <row r="15" spans="1:14" s="141" customFormat="1">
      <c r="A15" s="209"/>
      <c r="B15" s="208">
        <v>4</v>
      </c>
      <c r="C15" s="187" t="s">
        <v>558</v>
      </c>
      <c r="D15" s="142" t="s">
        <v>561</v>
      </c>
      <c r="E15" s="158">
        <v>99.998999999999995</v>
      </c>
      <c r="F15" s="143">
        <f t="shared" si="0"/>
        <v>99.998999999999995</v>
      </c>
      <c r="G15" s="142">
        <f t="shared" si="1"/>
        <v>999.99</v>
      </c>
      <c r="H15" s="142">
        <f t="shared" si="2"/>
        <v>14503.624962299999</v>
      </c>
      <c r="I15" s="142"/>
      <c r="J15" s="142">
        <f t="shared" ref="J15:J19" si="3">E15*1000</f>
        <v>99999</v>
      </c>
      <c r="K15" s="142">
        <f t="shared" ref="K15:K19" si="4">E15*10.19716</f>
        <v>1019.7058028399999</v>
      </c>
      <c r="L15" s="144">
        <f t="shared" ref="L15:L19" si="5">E15*1000000</f>
        <v>99999000</v>
      </c>
      <c r="M15" s="142"/>
    </row>
    <row r="16" spans="1:14" s="141" customFormat="1" ht="14.25" thickBot="1">
      <c r="A16" s="209"/>
      <c r="B16" s="209"/>
      <c r="C16" s="188"/>
      <c r="D16" s="159" t="s">
        <v>579</v>
      </c>
      <c r="E16" s="160"/>
      <c r="F16" s="161">
        <v>3</v>
      </c>
      <c r="G16" s="159" t="s">
        <v>584</v>
      </c>
      <c r="H16" s="159" t="s">
        <v>588</v>
      </c>
      <c r="I16" s="159"/>
      <c r="J16" s="159" t="s">
        <v>588</v>
      </c>
      <c r="K16" s="159" t="s">
        <v>592</v>
      </c>
      <c r="L16" s="162"/>
      <c r="M16" s="159"/>
    </row>
    <row r="17" spans="1:14" s="149" customFormat="1">
      <c r="A17" s="209"/>
      <c r="B17" s="209"/>
      <c r="C17" s="188"/>
      <c r="D17" s="139" t="s">
        <v>581</v>
      </c>
      <c r="E17" s="157"/>
      <c r="F17" s="150">
        <v>2</v>
      </c>
      <c r="G17" s="137" t="s">
        <v>585</v>
      </c>
      <c r="H17" s="137" t="s">
        <v>589</v>
      </c>
      <c r="I17" s="137"/>
      <c r="J17" s="137" t="s">
        <v>589</v>
      </c>
      <c r="K17" s="137" t="s">
        <v>593</v>
      </c>
      <c r="L17" s="104"/>
      <c r="M17" s="13"/>
    </row>
    <row r="18" spans="1:14" s="149" customFormat="1" ht="14.25" thickBot="1">
      <c r="A18" s="209"/>
      <c r="B18" s="210"/>
      <c r="C18" s="211"/>
      <c r="D18" s="138" t="s">
        <v>582</v>
      </c>
      <c r="E18" s="157">
        <v>99.99</v>
      </c>
      <c r="F18" s="150">
        <f>E18</f>
        <v>99.99</v>
      </c>
      <c r="G18" s="137">
        <f>F18*10</f>
        <v>999.9</v>
      </c>
      <c r="H18" s="137">
        <f>F18*145.0377</f>
        <v>14502.319622999999</v>
      </c>
      <c r="I18" s="137"/>
      <c r="J18" s="137">
        <f>F18*1000</f>
        <v>99990</v>
      </c>
      <c r="K18" s="137">
        <f>F18*10.19716</f>
        <v>1019.6140283999999</v>
      </c>
      <c r="L18" s="104">
        <f>F18*1000000</f>
        <v>99990000</v>
      </c>
      <c r="M18" s="13"/>
    </row>
    <row r="19" spans="1:14" s="141" customFormat="1">
      <c r="A19" s="209"/>
      <c r="B19" s="208">
        <v>3</v>
      </c>
      <c r="C19" s="187" t="s">
        <v>559</v>
      </c>
      <c r="D19" s="142" t="s">
        <v>562</v>
      </c>
      <c r="E19" s="158">
        <v>999.99</v>
      </c>
      <c r="F19" s="143">
        <f t="shared" si="0"/>
        <v>999.99</v>
      </c>
      <c r="G19" s="142">
        <f t="shared" si="1"/>
        <v>9999.9</v>
      </c>
      <c r="H19" s="142">
        <f t="shared" si="2"/>
        <v>145036.24962300001</v>
      </c>
      <c r="I19" s="142"/>
      <c r="J19" s="142">
        <f t="shared" si="3"/>
        <v>999990</v>
      </c>
      <c r="K19" s="142">
        <f t="shared" si="4"/>
        <v>10197.058028400001</v>
      </c>
      <c r="L19" s="144">
        <f t="shared" si="5"/>
        <v>999990000</v>
      </c>
      <c r="M19" s="142"/>
    </row>
    <row r="20" spans="1:14" s="141" customFormat="1" ht="14.25" thickBot="1">
      <c r="A20" s="209"/>
      <c r="B20" s="209"/>
      <c r="C20" s="188"/>
      <c r="D20" s="159" t="s">
        <v>579</v>
      </c>
      <c r="E20" s="163"/>
      <c r="F20" s="145">
        <v>2</v>
      </c>
      <c r="G20" s="140" t="s">
        <v>585</v>
      </c>
      <c r="H20" s="140" t="s">
        <v>589</v>
      </c>
      <c r="I20" s="140"/>
      <c r="J20" s="140" t="s">
        <v>589</v>
      </c>
      <c r="K20" s="140" t="s">
        <v>593</v>
      </c>
      <c r="L20" s="151"/>
      <c r="M20" s="140"/>
    </row>
    <row r="21" spans="1:14" s="149" customFormat="1">
      <c r="A21" s="209"/>
      <c r="B21" s="209"/>
      <c r="C21" s="188"/>
      <c r="D21" s="139" t="s">
        <v>581</v>
      </c>
      <c r="E21" s="156"/>
      <c r="F21" s="156">
        <v>1</v>
      </c>
      <c r="G21" s="156" t="s">
        <v>586</v>
      </c>
      <c r="H21" s="156" t="s">
        <v>590</v>
      </c>
      <c r="I21" s="139"/>
      <c r="J21" s="154" t="s">
        <v>590</v>
      </c>
      <c r="K21" s="154" t="s">
        <v>594</v>
      </c>
      <c r="L21" s="154"/>
      <c r="M21" s="86"/>
    </row>
    <row r="22" spans="1:14" s="149" customFormat="1" ht="14.25" thickBot="1">
      <c r="A22" s="210"/>
      <c r="B22" s="210"/>
      <c r="C22" s="211"/>
      <c r="D22" s="138" t="s">
        <v>595</v>
      </c>
      <c r="E22" s="146">
        <v>999.9</v>
      </c>
      <c r="F22" s="146">
        <f>E22</f>
        <v>999.9</v>
      </c>
      <c r="G22" s="146">
        <f>F22*10</f>
        <v>9999</v>
      </c>
      <c r="H22" s="146">
        <f>G22*145.0377</f>
        <v>1450231.9623</v>
      </c>
      <c r="I22" s="138"/>
      <c r="J22" s="155">
        <f>F22*1000</f>
        <v>999900</v>
      </c>
      <c r="K22" s="155">
        <f>F22*10.19716</f>
        <v>10196.140283999999</v>
      </c>
      <c r="L22" s="155">
        <f>F22*1000000</f>
        <v>999900000</v>
      </c>
      <c r="M22" s="6"/>
    </row>
    <row r="23" spans="1:14" ht="14.25" thickBot="1">
      <c r="A23" s="215"/>
      <c r="B23" s="216"/>
      <c r="C23" s="216"/>
      <c r="D23" s="216"/>
      <c r="E23" s="218"/>
      <c r="F23" s="218"/>
      <c r="G23" s="218"/>
      <c r="H23" s="218"/>
      <c r="I23" s="218"/>
      <c r="J23" s="218"/>
      <c r="K23" s="218"/>
      <c r="L23" s="218"/>
      <c r="M23" s="219"/>
      <c r="N23" s="135"/>
    </row>
    <row r="24" spans="1:14" s="135" customFormat="1" ht="14.25" thickBot="1">
      <c r="A24" s="10" t="s">
        <v>570</v>
      </c>
      <c r="B24" s="6" t="s">
        <v>554</v>
      </c>
      <c r="C24" s="10" t="s">
        <v>556</v>
      </c>
      <c r="D24" s="146" t="s">
        <v>571</v>
      </c>
      <c r="E24" s="68" t="s">
        <v>576</v>
      </c>
      <c r="F24" s="86" t="s">
        <v>573</v>
      </c>
      <c r="G24" s="31" t="s">
        <v>563</v>
      </c>
      <c r="H24" s="68" t="s">
        <v>566</v>
      </c>
      <c r="I24" s="68"/>
      <c r="J24" s="86" t="s">
        <v>574</v>
      </c>
      <c r="K24" s="5" t="s">
        <v>567</v>
      </c>
      <c r="L24" s="137" t="s">
        <v>568</v>
      </c>
      <c r="M24" s="68" t="s">
        <v>569</v>
      </c>
    </row>
    <row r="25" spans="1:14" s="141" customFormat="1">
      <c r="A25" s="187" t="s">
        <v>555</v>
      </c>
      <c r="B25" s="208">
        <v>5</v>
      </c>
      <c r="C25" s="187" t="s">
        <v>557</v>
      </c>
      <c r="D25" s="142" t="s">
        <v>560</v>
      </c>
      <c r="E25" s="143">
        <v>9.9999000000000002</v>
      </c>
      <c r="F25" s="143">
        <f>E25</f>
        <v>9.9999000000000002</v>
      </c>
      <c r="G25" s="143">
        <f>E25/1000*10</f>
        <v>9.9999000000000005E-2</v>
      </c>
      <c r="H25" s="143">
        <f>E25/1000*145.0377</f>
        <v>1.4503624962300001</v>
      </c>
      <c r="I25" s="164"/>
      <c r="J25" s="158">
        <f>E25/1000</f>
        <v>9.9999000000000008E-3</v>
      </c>
      <c r="K25" s="158">
        <f>E25/1000*10.19716</f>
        <v>0.10197058028400001</v>
      </c>
      <c r="L25" s="158">
        <f>E25*1000</f>
        <v>9999.9</v>
      </c>
      <c r="M25" s="158"/>
    </row>
    <row r="26" spans="1:14" s="141" customFormat="1" ht="14.25" thickBot="1">
      <c r="A26" s="188"/>
      <c r="B26" s="209"/>
      <c r="C26" s="188"/>
      <c r="D26" s="159" t="s">
        <v>581</v>
      </c>
      <c r="E26" s="161"/>
      <c r="F26" s="161">
        <v>4</v>
      </c>
      <c r="G26" s="161" t="s">
        <v>596</v>
      </c>
      <c r="H26" s="161">
        <v>4</v>
      </c>
      <c r="I26" s="165"/>
      <c r="J26" s="160" t="s">
        <v>602</v>
      </c>
      <c r="K26" s="160">
        <v>5</v>
      </c>
      <c r="L26" s="160" t="s">
        <v>587</v>
      </c>
      <c r="M26" s="160"/>
    </row>
    <row r="27" spans="1:14" s="149" customFormat="1">
      <c r="A27" s="188"/>
      <c r="B27" s="209"/>
      <c r="C27" s="209"/>
      <c r="D27" s="152" t="s">
        <v>581</v>
      </c>
      <c r="E27" s="33"/>
      <c r="F27" s="13">
        <v>3</v>
      </c>
      <c r="G27" s="137" t="s">
        <v>599</v>
      </c>
      <c r="H27" s="137">
        <v>3</v>
      </c>
      <c r="I27" s="137"/>
      <c r="J27" s="137" t="s">
        <v>605</v>
      </c>
      <c r="K27" s="137">
        <v>4</v>
      </c>
      <c r="L27" s="137" t="s">
        <v>588</v>
      </c>
      <c r="M27" s="5"/>
    </row>
    <row r="28" spans="1:14" s="149" customFormat="1" ht="14.25" thickBot="1">
      <c r="A28" s="188"/>
      <c r="B28" s="210"/>
      <c r="C28" s="210"/>
      <c r="D28" s="153" t="s">
        <v>580</v>
      </c>
      <c r="E28" s="33">
        <v>9.9990000000000006</v>
      </c>
      <c r="F28" s="13">
        <f>E28</f>
        <v>9.9990000000000006</v>
      </c>
      <c r="G28" s="137">
        <f>F28/1000*10</f>
        <v>9.9990000000000009E-2</v>
      </c>
      <c r="H28" s="137">
        <f>F28/1000*145.0377</f>
        <v>1.4502319623000002</v>
      </c>
      <c r="I28" s="137"/>
      <c r="J28" s="137">
        <f>F28/1000</f>
        <v>9.9990000000000009E-3</v>
      </c>
      <c r="K28" s="137">
        <f>F28/1000*10.19716</f>
        <v>0.10196140284000001</v>
      </c>
      <c r="L28" s="137">
        <f>F28*1000</f>
        <v>9999</v>
      </c>
      <c r="M28" s="5"/>
    </row>
    <row r="29" spans="1:14" s="141" customFormat="1">
      <c r="A29" s="188"/>
      <c r="B29" s="208">
        <v>4</v>
      </c>
      <c r="C29" s="187" t="s">
        <v>558</v>
      </c>
      <c r="D29" s="142" t="s">
        <v>561</v>
      </c>
      <c r="E29" s="144">
        <v>99.998999999999995</v>
      </c>
      <c r="F29" s="142">
        <f t="shared" ref="F29:F33" si="6">E29</f>
        <v>99.998999999999995</v>
      </c>
      <c r="G29" s="142">
        <f t="shared" ref="G29:G33" si="7">E29/1000*10</f>
        <v>0.99998999999999993</v>
      </c>
      <c r="H29" s="142">
        <f t="shared" ref="H29:H33" si="8">E29/1000*145.0377</f>
        <v>14.503624962299998</v>
      </c>
      <c r="I29" s="142"/>
      <c r="J29" s="142">
        <f t="shared" ref="J29:J33" si="9">E29/1000</f>
        <v>9.9998999999999991E-2</v>
      </c>
      <c r="K29" s="142">
        <f t="shared" ref="K29:K33" si="10">E29/1000*10.19716</f>
        <v>1.0197058028399999</v>
      </c>
      <c r="L29" s="142">
        <f t="shared" ref="L29:L33" si="11">E29*1000</f>
        <v>99999</v>
      </c>
      <c r="M29" s="158"/>
    </row>
    <row r="30" spans="1:14" s="141" customFormat="1" ht="14.25" thickBot="1">
      <c r="A30" s="188"/>
      <c r="B30" s="209"/>
      <c r="C30" s="188"/>
      <c r="D30" s="159" t="s">
        <v>581</v>
      </c>
      <c r="E30" s="162"/>
      <c r="F30" s="159">
        <v>3</v>
      </c>
      <c r="G30" s="159" t="s">
        <v>597</v>
      </c>
      <c r="H30" s="159">
        <v>3</v>
      </c>
      <c r="I30" s="159"/>
      <c r="J30" s="159" t="s">
        <v>603</v>
      </c>
      <c r="K30" s="159">
        <v>4</v>
      </c>
      <c r="L30" s="159" t="s">
        <v>588</v>
      </c>
      <c r="M30" s="160"/>
    </row>
    <row r="31" spans="1:14" s="149" customFormat="1">
      <c r="A31" s="188"/>
      <c r="B31" s="209"/>
      <c r="C31" s="188"/>
      <c r="D31" s="68" t="s">
        <v>581</v>
      </c>
      <c r="E31" s="34"/>
      <c r="F31" s="13">
        <v>2</v>
      </c>
      <c r="G31" s="137" t="s">
        <v>600</v>
      </c>
      <c r="H31" s="137">
        <v>2</v>
      </c>
      <c r="I31" s="137"/>
      <c r="J31" s="137" t="s">
        <v>606</v>
      </c>
      <c r="K31" s="137">
        <v>3</v>
      </c>
      <c r="L31" s="137" t="s">
        <v>589</v>
      </c>
      <c r="M31" s="5"/>
    </row>
    <row r="32" spans="1:14" s="149" customFormat="1" ht="14.25" thickBot="1">
      <c r="A32" s="188"/>
      <c r="B32" s="210"/>
      <c r="C32" s="211"/>
      <c r="D32" s="13" t="s">
        <v>582</v>
      </c>
      <c r="E32" s="34">
        <v>99.99</v>
      </c>
      <c r="F32" s="13">
        <f>E32</f>
        <v>99.99</v>
      </c>
      <c r="G32" s="137">
        <f>F32/1000*10</f>
        <v>0.99990000000000001</v>
      </c>
      <c r="H32" s="137">
        <f>F32/1000*145.0377</f>
        <v>14.502319623</v>
      </c>
      <c r="I32" s="137"/>
      <c r="J32" s="137">
        <f>F32/1000</f>
        <v>9.9989999999999996E-2</v>
      </c>
      <c r="K32" s="137">
        <f>F32/1000*10.19716</f>
        <v>1.0196140283999999</v>
      </c>
      <c r="L32" s="137">
        <f>F32*1000</f>
        <v>99990</v>
      </c>
      <c r="M32" s="5"/>
    </row>
    <row r="33" spans="1:13" s="141" customFormat="1">
      <c r="A33" s="188"/>
      <c r="B33" s="208">
        <v>3</v>
      </c>
      <c r="C33" s="187" t="s">
        <v>559</v>
      </c>
      <c r="D33" s="142" t="s">
        <v>562</v>
      </c>
      <c r="E33" s="144">
        <v>999.99</v>
      </c>
      <c r="F33" s="142">
        <f t="shared" si="6"/>
        <v>999.99</v>
      </c>
      <c r="G33" s="142">
        <f t="shared" si="7"/>
        <v>9.9999000000000002</v>
      </c>
      <c r="H33" s="142">
        <f t="shared" si="8"/>
        <v>145.036249623</v>
      </c>
      <c r="I33" s="164"/>
      <c r="J33" s="142">
        <f t="shared" si="9"/>
        <v>0.99999000000000005</v>
      </c>
      <c r="K33" s="142">
        <f t="shared" si="10"/>
        <v>10.197058028400001</v>
      </c>
      <c r="L33" s="142">
        <f t="shared" si="11"/>
        <v>999990</v>
      </c>
      <c r="M33" s="158"/>
    </row>
    <row r="34" spans="1:13" s="141" customFormat="1" ht="14.25" thickBot="1">
      <c r="A34" s="188"/>
      <c r="B34" s="209"/>
      <c r="C34" s="188"/>
      <c r="D34" s="159" t="s">
        <v>581</v>
      </c>
      <c r="E34" s="162"/>
      <c r="F34" s="159">
        <v>2</v>
      </c>
      <c r="G34" s="159" t="s">
        <v>598</v>
      </c>
      <c r="H34" s="161">
        <v>2</v>
      </c>
      <c r="I34" s="165"/>
      <c r="J34" s="160" t="s">
        <v>604</v>
      </c>
      <c r="K34" s="159">
        <v>3</v>
      </c>
      <c r="L34" s="159" t="s">
        <v>589</v>
      </c>
      <c r="M34" s="160"/>
    </row>
    <row r="35" spans="1:13" s="149" customFormat="1">
      <c r="A35" s="188"/>
      <c r="B35" s="209"/>
      <c r="C35" s="188"/>
      <c r="D35" s="13" t="s">
        <v>581</v>
      </c>
      <c r="E35" s="34"/>
      <c r="F35" s="33">
        <v>1</v>
      </c>
      <c r="G35" s="156" t="s">
        <v>601</v>
      </c>
      <c r="H35" s="156">
        <v>1</v>
      </c>
      <c r="I35" s="139"/>
      <c r="J35" s="154" t="s">
        <v>607</v>
      </c>
      <c r="K35" s="154">
        <v>2</v>
      </c>
      <c r="L35" s="157" t="s">
        <v>590</v>
      </c>
      <c r="M35" s="5"/>
    </row>
    <row r="36" spans="1:13" s="149" customFormat="1" ht="14.25" thickBot="1">
      <c r="A36" s="211"/>
      <c r="B36" s="210"/>
      <c r="C36" s="211"/>
      <c r="D36" s="10" t="s">
        <v>595</v>
      </c>
      <c r="E36" s="36">
        <v>999.9</v>
      </c>
      <c r="F36" s="35">
        <f>E36</f>
        <v>999.9</v>
      </c>
      <c r="G36" s="146">
        <f>F36/1000*10</f>
        <v>9.9990000000000006</v>
      </c>
      <c r="H36" s="146">
        <f>F36/1000*145.0377</f>
        <v>145.02319623</v>
      </c>
      <c r="I36" s="138"/>
      <c r="J36" s="155">
        <f>F36/1000</f>
        <v>0.99990000000000001</v>
      </c>
      <c r="K36" s="155">
        <f>F36/1000*10.19716</f>
        <v>10.196140284</v>
      </c>
      <c r="L36" s="155">
        <f>F36*1000</f>
        <v>999900</v>
      </c>
      <c r="M36" s="6"/>
    </row>
    <row r="37" spans="1:13" s="149" customFormat="1">
      <c r="A37" s="97"/>
      <c r="B37" s="97"/>
      <c r="C37" s="97"/>
      <c r="D37" s="34"/>
      <c r="E37" s="34"/>
      <c r="F37" s="34"/>
      <c r="G37" s="104"/>
      <c r="H37" s="104"/>
      <c r="I37" s="104"/>
      <c r="J37" s="104"/>
      <c r="K37" s="104"/>
      <c r="L37" s="104"/>
      <c r="M37" s="34"/>
    </row>
  </sheetData>
  <mergeCells count="17">
    <mergeCell ref="A9:M9"/>
    <mergeCell ref="A2:E2"/>
    <mergeCell ref="A23:M23"/>
    <mergeCell ref="B11:B14"/>
    <mergeCell ref="B15:B18"/>
    <mergeCell ref="B19:B22"/>
    <mergeCell ref="C11:C14"/>
    <mergeCell ref="C15:C18"/>
    <mergeCell ref="C19:C22"/>
    <mergeCell ref="A11:A22"/>
    <mergeCell ref="A25:A36"/>
    <mergeCell ref="C25:C28"/>
    <mergeCell ref="C29:C32"/>
    <mergeCell ref="C33:C36"/>
    <mergeCell ref="B25:B28"/>
    <mergeCell ref="B29:B32"/>
    <mergeCell ref="B33:B36"/>
  </mergeCells>
  <phoneticPr fontId="28" type="noConversion"/>
  <conditionalFormatting sqref="E11:M11 M12:M22 H22:L22 H18:L19 H14:L15 E25:L25 E29:L29 E33:L33">
    <cfRule type="cellIs" dxfId="11" priority="14" operator="greaterThan">
      <formula>99999</formula>
    </cfRule>
  </conditionalFormatting>
  <conditionalFormatting sqref="E18:L18 E22:L22 E14:L14 E32 E36:E37 E28">
    <cfRule type="cellIs" dxfId="10" priority="11" operator="greaterThan">
      <formula>9999</formula>
    </cfRule>
    <cfRule type="cellIs" dxfId="9" priority="13" operator="greaterThan">
      <formula>9999</formula>
    </cfRule>
  </conditionalFormatting>
  <conditionalFormatting sqref="E11:L11 E15:L15 E19:L19">
    <cfRule type="cellIs" dxfId="8" priority="4" operator="greaterThan">
      <formula>99999</formula>
    </cfRule>
    <cfRule type="cellIs" dxfId="7" priority="12" operator="greaterThan">
      <formula>99999</formula>
    </cfRule>
  </conditionalFormatting>
  <conditionalFormatting sqref="E22:L22 E14:L14 E18:L18 E28:L28 E36:L37 M34:M37 M26:M28 M30:M32 E32:L32">
    <cfRule type="cellIs" dxfId="6" priority="5" operator="greaterThan">
      <formula>9999</formula>
    </cfRule>
  </conditionalFormatting>
  <conditionalFormatting sqref="E25:L25 E29:L29 E33:L33">
    <cfRule type="cellIs" dxfId="5" priority="2" operator="greaterThan">
      <formula>99999</formula>
    </cfRule>
  </conditionalFormatting>
  <conditionalFormatting sqref="E28:L28 E32:L32 E36:L36">
    <cfRule type="cellIs" dxfId="4" priority="1" operator="greaterThan">
      <formula>9999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31"/>
  <sheetViews>
    <sheetView zoomScale="85" zoomScaleNormal="85" workbookViewId="0">
      <selection activeCell="I159" sqref="I159"/>
    </sheetView>
  </sheetViews>
  <sheetFormatPr defaultRowHeight="13.5"/>
  <cols>
    <col min="1" max="1" width="19.5" customWidth="1"/>
    <col min="2" max="2" width="9.125" customWidth="1"/>
    <col min="3" max="3" width="25.5" customWidth="1"/>
    <col min="4" max="4" width="41.875" customWidth="1"/>
    <col min="5" max="5" width="48" customWidth="1"/>
    <col min="7" max="7" width="15.875" customWidth="1"/>
    <col min="8" max="8" width="9.5" bestFit="1" customWidth="1"/>
  </cols>
  <sheetData>
    <row r="1" spans="1:3" s="71" customFormat="1">
      <c r="A1" s="71" t="s">
        <v>274</v>
      </c>
      <c r="B1" s="71" t="s">
        <v>273</v>
      </c>
      <c r="C1" s="71" t="s">
        <v>286</v>
      </c>
    </row>
    <row r="2" spans="1:3" s="71" customFormat="1">
      <c r="A2" s="72" t="s">
        <v>297</v>
      </c>
      <c r="B2" s="71" t="s">
        <v>275</v>
      </c>
      <c r="C2" s="75" t="s">
        <v>326</v>
      </c>
    </row>
    <row r="3" spans="1:3" s="71" customFormat="1">
      <c r="A3" s="72" t="s">
        <v>296</v>
      </c>
      <c r="B3" s="71" t="s">
        <v>276</v>
      </c>
      <c r="C3" s="74"/>
    </row>
    <row r="4" spans="1:3" s="75" customFormat="1">
      <c r="A4" s="75" t="s">
        <v>312</v>
      </c>
      <c r="B4" s="75" t="s">
        <v>314</v>
      </c>
      <c r="C4" s="74"/>
    </row>
    <row r="5" spans="1:3" s="71" customFormat="1">
      <c r="A5" s="71" t="s">
        <v>277</v>
      </c>
      <c r="B5" s="71" t="s">
        <v>278</v>
      </c>
    </row>
    <row r="6" spans="1:3" s="75" customFormat="1">
      <c r="A6" s="75" t="s">
        <v>319</v>
      </c>
      <c r="B6" s="75" t="s">
        <v>313</v>
      </c>
    </row>
    <row r="7" spans="1:3" s="116" customFormat="1">
      <c r="A7" s="116" t="s">
        <v>443</v>
      </c>
      <c r="B7" s="116" t="s">
        <v>446</v>
      </c>
    </row>
    <row r="8" spans="1:3" s="75" customFormat="1"/>
    <row r="9" spans="1:3" s="71" customFormat="1">
      <c r="A9" s="71" t="s">
        <v>279</v>
      </c>
      <c r="B9" s="71" t="s">
        <v>280</v>
      </c>
    </row>
    <row r="10" spans="1:3" s="59" customFormat="1">
      <c r="A10" s="71" t="s">
        <v>282</v>
      </c>
      <c r="B10" s="71" t="s">
        <v>281</v>
      </c>
    </row>
    <row r="11" spans="1:3" s="71" customFormat="1">
      <c r="A11" s="71" t="s">
        <v>283</v>
      </c>
      <c r="B11" s="71" t="s">
        <v>284</v>
      </c>
    </row>
    <row r="12" spans="1:3" s="71" customFormat="1">
      <c r="A12" s="72" t="s">
        <v>299</v>
      </c>
      <c r="B12" s="71" t="s">
        <v>285</v>
      </c>
    </row>
    <row r="13" spans="1:3" s="71" customFormat="1">
      <c r="A13" s="71" t="s">
        <v>287</v>
      </c>
      <c r="B13" s="71" t="s">
        <v>288</v>
      </c>
    </row>
    <row r="14" spans="1:3" s="72" customFormat="1">
      <c r="A14" s="72" t="s">
        <v>303</v>
      </c>
      <c r="B14" s="72" t="s">
        <v>300</v>
      </c>
    </row>
    <row r="15" spans="1:3" s="72" customFormat="1">
      <c r="A15" s="116" t="s">
        <v>444</v>
      </c>
      <c r="B15" s="116" t="s">
        <v>445</v>
      </c>
    </row>
    <row r="16" spans="1:3" s="116" customFormat="1"/>
    <row r="17" spans="1:8" s="116" customFormat="1"/>
    <row r="18" spans="1:8" s="59" customFormat="1">
      <c r="A18" s="220" t="s">
        <v>298</v>
      </c>
      <c r="B18" s="220"/>
      <c r="C18" s="220"/>
      <c r="D18" s="220"/>
      <c r="E18" s="220"/>
    </row>
    <row r="19" spans="1:8" ht="14.25" thickBot="1">
      <c r="A19" s="59" t="s">
        <v>210</v>
      </c>
    </row>
    <row r="20" spans="1:8" ht="34.5" customHeight="1" thickBot="1">
      <c r="A20" s="43" t="s">
        <v>265</v>
      </c>
      <c r="B20" s="70" t="s">
        <v>206</v>
      </c>
      <c r="C20" s="43" t="s">
        <v>193</v>
      </c>
      <c r="D20" s="43" t="s">
        <v>192</v>
      </c>
      <c r="E20" s="43" t="s">
        <v>66</v>
      </c>
    </row>
    <row r="21" spans="1:8" ht="14.25" thickBot="1">
      <c r="A21" s="68" t="s">
        <v>194</v>
      </c>
      <c r="B21" s="68">
        <v>9</v>
      </c>
      <c r="C21" s="69" t="s">
        <v>205</v>
      </c>
      <c r="D21" s="68" t="s">
        <v>199</v>
      </c>
      <c r="E21" s="68"/>
    </row>
    <row r="22" spans="1:8" ht="14.25" thickBot="1">
      <c r="A22" s="43" t="s">
        <v>195</v>
      </c>
      <c r="B22" s="43">
        <v>1</v>
      </c>
      <c r="C22" s="43" t="s">
        <v>200</v>
      </c>
      <c r="D22" s="43" t="s">
        <v>225</v>
      </c>
      <c r="E22" s="43"/>
    </row>
    <row r="23" spans="1:8" ht="14.25" thickBot="1">
      <c r="A23" s="10" t="s">
        <v>196</v>
      </c>
      <c r="B23" s="10">
        <v>1</v>
      </c>
      <c r="C23" s="10" t="s">
        <v>202</v>
      </c>
      <c r="D23" s="10" t="s">
        <v>203</v>
      </c>
      <c r="E23" s="10"/>
    </row>
    <row r="24" spans="1:8" s="59" customFormat="1" ht="14.25" thickBot="1">
      <c r="A24" s="10" t="s">
        <v>201</v>
      </c>
      <c r="B24" s="10">
        <v>2</v>
      </c>
      <c r="C24" s="10" t="s">
        <v>204</v>
      </c>
      <c r="D24" s="10" t="s">
        <v>297</v>
      </c>
      <c r="E24" s="10"/>
    </row>
    <row r="25" spans="1:8" ht="14.25" thickBot="1">
      <c r="A25" s="10" t="s">
        <v>197</v>
      </c>
      <c r="B25" s="10">
        <v>1</v>
      </c>
      <c r="C25" s="10" t="s">
        <v>209</v>
      </c>
      <c r="D25" s="10" t="s">
        <v>207</v>
      </c>
      <c r="E25" s="10"/>
    </row>
    <row r="26" spans="1:8" ht="14.25" thickBot="1">
      <c r="A26" s="10" t="s">
        <v>198</v>
      </c>
      <c r="B26" s="10">
        <v>1</v>
      </c>
      <c r="C26" s="10" t="s">
        <v>208</v>
      </c>
      <c r="D26" s="10"/>
      <c r="E26" s="10"/>
    </row>
    <row r="27" spans="1:8" ht="14.25" thickBot="1">
      <c r="A27" s="59" t="s">
        <v>211</v>
      </c>
      <c r="B27" s="59"/>
      <c r="C27" s="59"/>
      <c r="D27" s="59"/>
      <c r="E27" s="59"/>
    </row>
    <row r="28" spans="1:8" ht="27.75" thickBot="1">
      <c r="A28" s="43" t="s">
        <v>265</v>
      </c>
      <c r="B28" s="70" t="s">
        <v>206</v>
      </c>
      <c r="C28" s="43" t="s">
        <v>193</v>
      </c>
      <c r="D28" s="43" t="s">
        <v>192</v>
      </c>
      <c r="E28" s="43" t="s">
        <v>66</v>
      </c>
      <c r="H28" s="71"/>
    </row>
    <row r="29" spans="1:8" ht="14.25" thickBot="1">
      <c r="A29" s="68" t="s">
        <v>194</v>
      </c>
      <c r="B29" s="68">
        <v>9</v>
      </c>
      <c r="C29" s="69" t="s">
        <v>205</v>
      </c>
      <c r="D29" s="68" t="s">
        <v>212</v>
      </c>
      <c r="E29" s="68"/>
    </row>
    <row r="30" spans="1:8" ht="14.25" thickBot="1">
      <c r="A30" s="43" t="s">
        <v>195</v>
      </c>
      <c r="B30" s="43">
        <v>1</v>
      </c>
      <c r="C30" s="43" t="s">
        <v>213</v>
      </c>
      <c r="D30" s="43" t="s">
        <v>214</v>
      </c>
      <c r="E30" s="43"/>
    </row>
    <row r="31" spans="1:8" ht="14.25" thickBot="1">
      <c r="A31" s="10" t="s">
        <v>196</v>
      </c>
      <c r="B31" s="10">
        <v>1</v>
      </c>
      <c r="C31" s="10" t="s">
        <v>266</v>
      </c>
      <c r="D31" s="10" t="s">
        <v>203</v>
      </c>
      <c r="E31" s="10"/>
    </row>
    <row r="32" spans="1:8" ht="14.25" thickBot="1">
      <c r="A32" s="10" t="s">
        <v>201</v>
      </c>
      <c r="B32" s="10">
        <v>2</v>
      </c>
      <c r="C32" s="10" t="s">
        <v>204</v>
      </c>
      <c r="D32" s="10" t="s">
        <v>297</v>
      </c>
      <c r="E32" s="10"/>
    </row>
    <row r="33" spans="1:5" s="59" customFormat="1" ht="14.25" thickBot="1">
      <c r="A33" s="10" t="s">
        <v>33</v>
      </c>
      <c r="B33" s="10">
        <v>16</v>
      </c>
      <c r="C33" s="10" t="s">
        <v>218</v>
      </c>
      <c r="D33" s="10" t="s">
        <v>219</v>
      </c>
      <c r="E33" s="10"/>
    </row>
    <row r="34" spans="1:5" s="59" customFormat="1" ht="14.25" thickBot="1">
      <c r="A34" s="10" t="s">
        <v>34</v>
      </c>
      <c r="B34" s="10">
        <v>16</v>
      </c>
      <c r="C34" s="10" t="s">
        <v>218</v>
      </c>
      <c r="D34" s="10" t="s">
        <v>219</v>
      </c>
      <c r="E34" s="10"/>
    </row>
    <row r="35" spans="1:5" s="59" customFormat="1" ht="15" customHeight="1" thickBot="1">
      <c r="A35" s="18" t="s">
        <v>294</v>
      </c>
      <c r="B35" s="10">
        <v>1</v>
      </c>
      <c r="C35" s="10"/>
      <c r="D35" s="10" t="s">
        <v>203</v>
      </c>
      <c r="E35" s="10"/>
    </row>
    <row r="36" spans="1:5" s="59" customFormat="1" ht="14.25" thickBot="1">
      <c r="A36" s="10" t="s">
        <v>30</v>
      </c>
      <c r="B36" s="10">
        <v>1</v>
      </c>
      <c r="C36" s="10"/>
      <c r="D36" s="10" t="s">
        <v>203</v>
      </c>
      <c r="E36" s="10"/>
    </row>
    <row r="37" spans="1:5" s="59" customFormat="1" ht="14.25" thickBot="1">
      <c r="A37" s="10" t="s">
        <v>215</v>
      </c>
      <c r="B37" s="10">
        <v>1</v>
      </c>
      <c r="C37" s="10"/>
      <c r="D37" s="10" t="s">
        <v>203</v>
      </c>
      <c r="E37" s="10"/>
    </row>
    <row r="38" spans="1:5" s="59" customFormat="1" ht="14.25" thickBot="1">
      <c r="A38" s="10" t="s">
        <v>216</v>
      </c>
      <c r="B38" s="10">
        <v>20</v>
      </c>
      <c r="C38" s="10" t="s">
        <v>218</v>
      </c>
      <c r="D38" s="10" t="s">
        <v>219</v>
      </c>
      <c r="E38" s="10"/>
    </row>
    <row r="39" spans="1:5" s="59" customFormat="1" ht="14.25" thickBot="1">
      <c r="A39" s="10" t="s">
        <v>217</v>
      </c>
      <c r="B39" s="10">
        <v>20</v>
      </c>
      <c r="C39" s="10" t="s">
        <v>218</v>
      </c>
      <c r="D39" s="10" t="s">
        <v>219</v>
      </c>
      <c r="E39" s="10"/>
    </row>
    <row r="40" spans="1:5" s="59" customFormat="1" ht="14.25" thickBot="1">
      <c r="A40" s="18" t="s">
        <v>108</v>
      </c>
      <c r="B40" s="10">
        <v>6</v>
      </c>
      <c r="C40" s="10"/>
      <c r="D40" s="10" t="s">
        <v>203</v>
      </c>
      <c r="E40" s="10"/>
    </row>
    <row r="41" spans="1:5" ht="14.25" thickBot="1">
      <c r="A41" s="10" t="s">
        <v>197</v>
      </c>
      <c r="B41" s="10">
        <v>1</v>
      </c>
      <c r="C41" s="10" t="s">
        <v>209</v>
      </c>
      <c r="D41" s="10" t="s">
        <v>207</v>
      </c>
      <c r="E41" s="10"/>
    </row>
    <row r="42" spans="1:5" ht="14.25" thickBot="1">
      <c r="A42" s="10" t="s">
        <v>198</v>
      </c>
      <c r="B42" s="10">
        <v>1</v>
      </c>
      <c r="C42" s="10" t="s">
        <v>208</v>
      </c>
      <c r="D42" s="10"/>
      <c r="E42" s="10"/>
    </row>
    <row r="44" spans="1:5" s="59" customFormat="1">
      <c r="A44" s="220" t="s">
        <v>295</v>
      </c>
      <c r="B44" s="220"/>
      <c r="C44" s="220"/>
      <c r="D44" s="220"/>
      <c r="E44" s="220"/>
    </row>
    <row r="45" spans="1:5" ht="14.25" thickBot="1">
      <c r="A45" s="71" t="s">
        <v>210</v>
      </c>
      <c r="B45" s="71"/>
      <c r="C45" s="71"/>
      <c r="D45" s="71"/>
      <c r="E45" s="71"/>
    </row>
    <row r="46" spans="1:5" ht="27.75" thickBot="1">
      <c r="A46" s="43" t="s">
        <v>265</v>
      </c>
      <c r="B46" s="70" t="s">
        <v>206</v>
      </c>
      <c r="C46" s="43" t="s">
        <v>193</v>
      </c>
      <c r="D46" s="43" t="s">
        <v>192</v>
      </c>
      <c r="E46" s="43" t="s">
        <v>66</v>
      </c>
    </row>
    <row r="47" spans="1:5" ht="14.25" thickBot="1">
      <c r="A47" s="68" t="s">
        <v>194</v>
      </c>
      <c r="B47" s="68">
        <v>9</v>
      </c>
      <c r="C47" s="69" t="s">
        <v>205</v>
      </c>
      <c r="D47" s="68" t="s">
        <v>199</v>
      </c>
      <c r="E47" s="68"/>
    </row>
    <row r="48" spans="1:5" ht="14.25" thickBot="1">
      <c r="A48" s="43" t="s">
        <v>195</v>
      </c>
      <c r="B48" s="43">
        <v>1</v>
      </c>
      <c r="C48" s="43" t="s">
        <v>200</v>
      </c>
      <c r="D48" s="43" t="s">
        <v>225</v>
      </c>
      <c r="E48" s="43"/>
    </row>
    <row r="49" spans="1:9" ht="14.25" thickBot="1">
      <c r="A49" s="10" t="s">
        <v>196</v>
      </c>
      <c r="B49" s="10">
        <v>1</v>
      </c>
      <c r="C49" s="10" t="s">
        <v>202</v>
      </c>
      <c r="D49" s="10" t="s">
        <v>203</v>
      </c>
      <c r="E49" s="10"/>
    </row>
    <row r="50" spans="1:9" ht="14.25" thickBot="1">
      <c r="A50" s="10" t="s">
        <v>201</v>
      </c>
      <c r="B50" s="10">
        <v>2</v>
      </c>
      <c r="C50" s="10" t="s">
        <v>271</v>
      </c>
      <c r="D50" s="10" t="s">
        <v>317</v>
      </c>
      <c r="E50" s="10"/>
    </row>
    <row r="51" spans="1:9" ht="14.25" thickBot="1">
      <c r="A51" s="10" t="s">
        <v>197</v>
      </c>
      <c r="B51" s="10">
        <v>1</v>
      </c>
      <c r="C51" s="10" t="s">
        <v>209</v>
      </c>
      <c r="D51" s="10" t="s">
        <v>207</v>
      </c>
      <c r="E51" s="10"/>
    </row>
    <row r="52" spans="1:9" ht="14.25" thickBot="1">
      <c r="A52" s="10" t="s">
        <v>198</v>
      </c>
      <c r="B52" s="10">
        <v>1</v>
      </c>
      <c r="C52" s="10" t="s">
        <v>208</v>
      </c>
      <c r="D52" s="10"/>
      <c r="E52" s="10"/>
    </row>
    <row r="53" spans="1:9" ht="14.25" thickBot="1">
      <c r="A53" s="71" t="s">
        <v>211</v>
      </c>
      <c r="B53" s="71"/>
      <c r="C53" s="71"/>
      <c r="D53" s="71"/>
      <c r="E53" s="71"/>
    </row>
    <row r="54" spans="1:9" ht="27.75" thickBot="1">
      <c r="A54" s="43" t="s">
        <v>265</v>
      </c>
      <c r="B54" s="70" t="s">
        <v>206</v>
      </c>
      <c r="C54" s="43" t="s">
        <v>193</v>
      </c>
      <c r="D54" s="43" t="s">
        <v>192</v>
      </c>
      <c r="E54" s="43" t="s">
        <v>66</v>
      </c>
    </row>
    <row r="55" spans="1:9" ht="14.25" thickBot="1">
      <c r="A55" s="68" t="s">
        <v>194</v>
      </c>
      <c r="B55" s="68">
        <v>9</v>
      </c>
      <c r="C55" s="69" t="s">
        <v>205</v>
      </c>
      <c r="D55" s="68" t="s">
        <v>212</v>
      </c>
      <c r="E55" s="68"/>
    </row>
    <row r="56" spans="1:9" ht="14.25" thickBot="1">
      <c r="A56" s="43" t="s">
        <v>195</v>
      </c>
      <c r="B56" s="43">
        <v>1</v>
      </c>
      <c r="C56" s="43" t="s">
        <v>213</v>
      </c>
      <c r="D56" s="43" t="s">
        <v>214</v>
      </c>
      <c r="E56" s="43"/>
    </row>
    <row r="57" spans="1:9" ht="14.25" thickBot="1">
      <c r="A57" s="10" t="s">
        <v>196</v>
      </c>
      <c r="B57" s="10">
        <v>1</v>
      </c>
      <c r="C57" s="10" t="s">
        <v>272</v>
      </c>
      <c r="D57" s="10" t="s">
        <v>203</v>
      </c>
      <c r="E57" s="10"/>
      <c r="F57" s="59"/>
      <c r="G57" s="59"/>
      <c r="H57" s="59"/>
      <c r="I57" s="59"/>
    </row>
    <row r="58" spans="1:9" ht="14.25" thickBot="1">
      <c r="A58" s="10" t="s">
        <v>201</v>
      </c>
      <c r="B58" s="10">
        <v>2</v>
      </c>
      <c r="C58" s="10" t="s">
        <v>271</v>
      </c>
      <c r="D58" s="10" t="s">
        <v>317</v>
      </c>
      <c r="E58" s="10"/>
      <c r="F58" s="59"/>
      <c r="G58" s="59"/>
      <c r="H58" s="59"/>
      <c r="I58" s="59"/>
    </row>
    <row r="59" spans="1:9" ht="14.25" thickBot="1">
      <c r="A59" s="18" t="s">
        <v>253</v>
      </c>
      <c r="B59" s="10">
        <v>4</v>
      </c>
      <c r="C59" s="10"/>
      <c r="D59" s="10" t="s">
        <v>259</v>
      </c>
      <c r="E59" s="10"/>
      <c r="F59" s="59"/>
      <c r="G59" s="59"/>
      <c r="H59" s="59"/>
      <c r="I59" s="59"/>
    </row>
    <row r="60" spans="1:9" ht="14.25" thickBot="1">
      <c r="A60" s="18" t="s">
        <v>254</v>
      </c>
      <c r="B60" s="10">
        <v>4</v>
      </c>
      <c r="C60" s="10"/>
      <c r="D60" s="10" t="s">
        <v>259</v>
      </c>
      <c r="E60" s="10"/>
      <c r="F60" s="59"/>
      <c r="G60" s="59"/>
      <c r="H60" s="59"/>
      <c r="I60" s="59"/>
    </row>
    <row r="61" spans="1:9" ht="14.25" thickBot="1">
      <c r="A61" s="18" t="s">
        <v>255</v>
      </c>
      <c r="B61" s="10">
        <v>4</v>
      </c>
      <c r="C61" s="10"/>
      <c r="D61" s="10" t="s">
        <v>259</v>
      </c>
      <c r="E61" s="10"/>
      <c r="F61" s="59"/>
      <c r="G61" s="59"/>
      <c r="H61" s="59"/>
      <c r="I61" s="59"/>
    </row>
    <row r="62" spans="1:9" ht="14.25" thickBot="1">
      <c r="A62" s="18" t="s">
        <v>256</v>
      </c>
      <c r="B62" s="10">
        <v>4</v>
      </c>
      <c r="C62" s="10"/>
      <c r="D62" s="10" t="s">
        <v>259</v>
      </c>
      <c r="E62" s="10"/>
      <c r="F62" s="59"/>
      <c r="G62" s="59"/>
      <c r="H62" s="59"/>
      <c r="I62" s="59"/>
    </row>
    <row r="63" spans="1:9" ht="14.25" thickBot="1">
      <c r="A63" s="43" t="s">
        <v>257</v>
      </c>
      <c r="B63" s="10">
        <v>1</v>
      </c>
      <c r="C63" s="10"/>
      <c r="D63" s="73" t="s">
        <v>260</v>
      </c>
      <c r="E63" s="10"/>
      <c r="F63" s="59"/>
      <c r="G63" s="59"/>
      <c r="H63" s="59"/>
      <c r="I63" s="59"/>
    </row>
    <row r="64" spans="1:9" ht="14.25" thickBot="1">
      <c r="A64" s="10" t="s">
        <v>261</v>
      </c>
      <c r="B64" s="10">
        <v>2</v>
      </c>
      <c r="C64" s="10"/>
      <c r="D64" s="10" t="s">
        <v>263</v>
      </c>
      <c r="E64" s="10"/>
      <c r="F64" s="59"/>
      <c r="G64" s="59"/>
      <c r="H64" s="59"/>
      <c r="I64" s="59"/>
    </row>
    <row r="65" spans="1:9" ht="14.25" thickBot="1">
      <c r="A65" s="10" t="s">
        <v>262</v>
      </c>
      <c r="B65" s="10">
        <v>2</v>
      </c>
      <c r="C65" s="10"/>
      <c r="D65" s="10" t="s">
        <v>263</v>
      </c>
      <c r="E65" s="10"/>
      <c r="F65" s="59"/>
      <c r="G65" s="59"/>
      <c r="H65" s="59"/>
      <c r="I65" s="59"/>
    </row>
    <row r="66" spans="1:9" ht="14.25" thickBot="1">
      <c r="A66" s="10" t="s">
        <v>197</v>
      </c>
      <c r="B66" s="10">
        <v>1</v>
      </c>
      <c r="C66" s="10" t="s">
        <v>209</v>
      </c>
      <c r="D66" s="10" t="s">
        <v>207</v>
      </c>
      <c r="E66" s="10"/>
      <c r="F66" s="59"/>
      <c r="G66" s="59"/>
      <c r="H66" s="59"/>
      <c r="I66" s="59"/>
    </row>
    <row r="67" spans="1:9" ht="14.25" thickBot="1">
      <c r="A67" s="10" t="s">
        <v>198</v>
      </c>
      <c r="B67" s="10">
        <v>1</v>
      </c>
      <c r="C67" s="10" t="s">
        <v>208</v>
      </c>
      <c r="D67" s="10"/>
      <c r="E67" s="10"/>
      <c r="F67" s="59"/>
      <c r="G67" s="59"/>
      <c r="H67" s="59"/>
      <c r="I67" s="59"/>
    </row>
    <row r="68" spans="1:9" s="59" customFormat="1"/>
    <row r="69" spans="1:9" s="59" customFormat="1">
      <c r="A69" s="220" t="s">
        <v>315</v>
      </c>
      <c r="B69" s="220"/>
      <c r="C69" s="220"/>
      <c r="D69" s="220"/>
      <c r="E69" s="220"/>
    </row>
    <row r="70" spans="1:9" ht="14.25" thickBot="1">
      <c r="A70" s="75" t="s">
        <v>210</v>
      </c>
      <c r="B70" s="75"/>
      <c r="C70" s="75"/>
      <c r="D70" s="75"/>
      <c r="E70" s="75"/>
      <c r="F70" s="59"/>
      <c r="G70" s="59"/>
      <c r="H70" s="59"/>
      <c r="I70" s="59"/>
    </row>
    <row r="71" spans="1:9" ht="27.75" thickBot="1">
      <c r="A71" s="43" t="s">
        <v>265</v>
      </c>
      <c r="B71" s="70" t="s">
        <v>206</v>
      </c>
      <c r="C71" s="43" t="s">
        <v>193</v>
      </c>
      <c r="D71" s="43" t="s">
        <v>192</v>
      </c>
      <c r="E71" s="43" t="s">
        <v>66</v>
      </c>
      <c r="F71" s="59"/>
      <c r="G71" s="59"/>
      <c r="H71" s="59"/>
      <c r="I71" s="59"/>
    </row>
    <row r="72" spans="1:9" ht="14.25" thickBot="1">
      <c r="A72" s="68" t="s">
        <v>194</v>
      </c>
      <c r="B72" s="68">
        <v>9</v>
      </c>
      <c r="C72" s="69" t="s">
        <v>205</v>
      </c>
      <c r="D72" s="68" t="s">
        <v>199</v>
      </c>
      <c r="E72" s="68"/>
      <c r="F72" s="59"/>
      <c r="G72" s="59"/>
      <c r="H72" s="59"/>
      <c r="I72" s="59"/>
    </row>
    <row r="73" spans="1:9" ht="14.25" thickBot="1">
      <c r="A73" s="43" t="s">
        <v>195</v>
      </c>
      <c r="B73" s="43">
        <v>1</v>
      </c>
      <c r="C73" s="43" t="s">
        <v>200</v>
      </c>
      <c r="D73" s="43" t="s">
        <v>225</v>
      </c>
      <c r="E73" s="43"/>
    </row>
    <row r="74" spans="1:9" ht="14.25" thickBot="1">
      <c r="A74" s="10" t="s">
        <v>196</v>
      </c>
      <c r="B74" s="10">
        <v>1</v>
      </c>
      <c r="C74" s="10" t="s">
        <v>202</v>
      </c>
      <c r="D74" s="10" t="s">
        <v>203</v>
      </c>
      <c r="E74" s="10"/>
    </row>
    <row r="75" spans="1:9" ht="14.25" thickBot="1">
      <c r="A75" s="10" t="s">
        <v>201</v>
      </c>
      <c r="B75" s="10">
        <v>2</v>
      </c>
      <c r="C75" s="10" t="s">
        <v>318</v>
      </c>
      <c r="D75" s="10" t="s">
        <v>316</v>
      </c>
      <c r="E75" s="10"/>
    </row>
    <row r="76" spans="1:9" ht="14.25" thickBot="1">
      <c r="A76" s="10" t="s">
        <v>197</v>
      </c>
      <c r="B76" s="10">
        <v>1</v>
      </c>
      <c r="C76" s="10" t="s">
        <v>209</v>
      </c>
      <c r="D76" s="10" t="s">
        <v>207</v>
      </c>
      <c r="E76" s="10"/>
    </row>
    <row r="77" spans="1:9" ht="14.25" thickBot="1">
      <c r="A77" s="10" t="s">
        <v>198</v>
      </c>
      <c r="B77" s="10">
        <v>1</v>
      </c>
      <c r="C77" s="10" t="s">
        <v>208</v>
      </c>
      <c r="D77" s="10"/>
      <c r="E77" s="10"/>
    </row>
    <row r="78" spans="1:9" s="59" customFormat="1" ht="14.25" thickBot="1">
      <c r="A78" s="75" t="s">
        <v>211</v>
      </c>
      <c r="B78" s="75"/>
      <c r="C78" s="75"/>
      <c r="D78" s="75"/>
      <c r="E78" s="75"/>
    </row>
    <row r="79" spans="1:9" ht="27.75" thickBot="1">
      <c r="A79" s="43" t="s">
        <v>265</v>
      </c>
      <c r="B79" s="70" t="s">
        <v>206</v>
      </c>
      <c r="C79" s="43" t="s">
        <v>193</v>
      </c>
      <c r="D79" s="43" t="s">
        <v>192</v>
      </c>
      <c r="E79" s="43" t="s">
        <v>66</v>
      </c>
    </row>
    <row r="80" spans="1:9" ht="14.25" thickBot="1">
      <c r="A80" s="68" t="s">
        <v>194</v>
      </c>
      <c r="B80" s="68">
        <v>9</v>
      </c>
      <c r="C80" s="69" t="s">
        <v>205</v>
      </c>
      <c r="D80" s="68" t="s">
        <v>212</v>
      </c>
      <c r="E80" s="68"/>
    </row>
    <row r="81" spans="1:5" ht="14.25" thickBot="1">
      <c r="A81" s="43" t="s">
        <v>195</v>
      </c>
      <c r="B81" s="43">
        <v>1</v>
      </c>
      <c r="C81" s="43" t="s">
        <v>213</v>
      </c>
      <c r="D81" s="43" t="s">
        <v>214</v>
      </c>
      <c r="E81" s="43"/>
    </row>
    <row r="82" spans="1:5" ht="14.25" thickBot="1">
      <c r="A82" s="10" t="s">
        <v>196</v>
      </c>
      <c r="B82" s="10">
        <v>1</v>
      </c>
      <c r="C82" s="10" t="s">
        <v>311</v>
      </c>
      <c r="D82" s="10" t="s">
        <v>203</v>
      </c>
      <c r="E82" s="10"/>
    </row>
    <row r="83" spans="1:5" ht="14.25" thickBot="1">
      <c r="A83" s="10" t="s">
        <v>201</v>
      </c>
      <c r="B83" s="10">
        <v>2</v>
      </c>
      <c r="C83" s="10" t="s">
        <v>318</v>
      </c>
      <c r="D83" s="10" t="s">
        <v>316</v>
      </c>
      <c r="E83" s="10"/>
    </row>
    <row r="84" spans="1:5" ht="14.25" thickBot="1">
      <c r="A84" s="18" t="s">
        <v>305</v>
      </c>
      <c r="B84" s="10">
        <v>1</v>
      </c>
      <c r="C84" s="10"/>
      <c r="D84" s="18" t="s">
        <v>309</v>
      </c>
      <c r="E84" s="10"/>
    </row>
    <row r="85" spans="1:5" ht="14.25" thickBot="1">
      <c r="A85" s="18" t="s">
        <v>306</v>
      </c>
      <c r="B85" s="10">
        <v>1</v>
      </c>
      <c r="C85" s="10"/>
      <c r="D85" s="18" t="s">
        <v>6</v>
      </c>
      <c r="E85" s="10"/>
    </row>
    <row r="86" spans="1:5" ht="15" thickBot="1">
      <c r="A86" s="18" t="s">
        <v>307</v>
      </c>
      <c r="B86" s="10">
        <v>1</v>
      </c>
      <c r="C86" s="10"/>
      <c r="D86" s="18" t="s">
        <v>54</v>
      </c>
      <c r="E86" s="10"/>
    </row>
    <row r="87" spans="1:5" ht="14.25" thickBot="1">
      <c r="A87" s="18" t="s">
        <v>308</v>
      </c>
      <c r="B87" s="10">
        <v>2</v>
      </c>
      <c r="C87" s="10"/>
      <c r="D87" s="18" t="s">
        <v>310</v>
      </c>
      <c r="E87" s="10"/>
    </row>
    <row r="88" spans="1:5" ht="14.25" thickBot="1">
      <c r="A88" s="10" t="s">
        <v>197</v>
      </c>
      <c r="B88" s="10">
        <v>1</v>
      </c>
      <c r="C88" s="10" t="s">
        <v>209</v>
      </c>
      <c r="D88" s="10" t="s">
        <v>207</v>
      </c>
      <c r="E88" s="10"/>
    </row>
    <row r="89" spans="1:5" ht="14.25" thickBot="1">
      <c r="A89" s="10" t="s">
        <v>198</v>
      </c>
      <c r="B89" s="10">
        <v>1</v>
      </c>
      <c r="C89" s="10" t="s">
        <v>208</v>
      </c>
      <c r="D89" s="10"/>
      <c r="E89" s="10"/>
    </row>
    <row r="90" spans="1:5" s="75" customFormat="1">
      <c r="A90" s="34"/>
      <c r="B90" s="34"/>
      <c r="C90" s="34"/>
      <c r="D90" s="34"/>
      <c r="E90" s="34"/>
    </row>
    <row r="91" spans="1:5" s="75" customFormat="1">
      <c r="A91" s="34"/>
      <c r="B91" s="34"/>
      <c r="C91" s="34"/>
      <c r="D91" s="34"/>
      <c r="E91" s="34"/>
    </row>
    <row r="92" spans="1:5">
      <c r="A92" s="220" t="s">
        <v>320</v>
      </c>
      <c r="B92" s="220"/>
      <c r="C92" s="220"/>
      <c r="D92" s="220"/>
      <c r="E92" s="220"/>
    </row>
    <row r="93" spans="1:5" ht="14.25" thickBot="1">
      <c r="A93" s="75" t="s">
        <v>210</v>
      </c>
      <c r="B93" s="75"/>
      <c r="C93" s="75"/>
      <c r="D93" s="75"/>
      <c r="E93" s="75"/>
    </row>
    <row r="94" spans="1:5" ht="27.75" thickBot="1">
      <c r="A94" s="43" t="s">
        <v>265</v>
      </c>
      <c r="B94" s="70" t="s">
        <v>206</v>
      </c>
      <c r="C94" s="43" t="s">
        <v>193</v>
      </c>
      <c r="D94" s="43" t="s">
        <v>192</v>
      </c>
      <c r="E94" s="43" t="s">
        <v>66</v>
      </c>
    </row>
    <row r="95" spans="1:5" ht="14.25" thickBot="1">
      <c r="A95" s="68" t="s">
        <v>194</v>
      </c>
      <c r="B95" s="68">
        <v>9</v>
      </c>
      <c r="C95" s="69" t="s">
        <v>205</v>
      </c>
      <c r="D95" s="68" t="s">
        <v>199</v>
      </c>
      <c r="E95" s="68"/>
    </row>
    <row r="96" spans="1:5" ht="14.25" thickBot="1">
      <c r="A96" s="43" t="s">
        <v>195</v>
      </c>
      <c r="B96" s="43">
        <v>1</v>
      </c>
      <c r="C96" s="43" t="s">
        <v>200</v>
      </c>
      <c r="D96" s="43" t="s">
        <v>225</v>
      </c>
      <c r="E96" s="43"/>
    </row>
    <row r="97" spans="1:5" ht="14.25" thickBot="1">
      <c r="A97" s="10" t="s">
        <v>196</v>
      </c>
      <c r="B97" s="10">
        <v>1</v>
      </c>
      <c r="C97" s="10" t="s">
        <v>202</v>
      </c>
      <c r="D97" s="10" t="s">
        <v>203</v>
      </c>
      <c r="E97" s="10"/>
    </row>
    <row r="98" spans="1:5" ht="14.25" thickBot="1">
      <c r="A98" s="10" t="s">
        <v>201</v>
      </c>
      <c r="B98" s="10">
        <v>2</v>
      </c>
      <c r="C98" s="10" t="s">
        <v>321</v>
      </c>
      <c r="D98" s="10" t="s">
        <v>322</v>
      </c>
      <c r="E98" s="10"/>
    </row>
    <row r="99" spans="1:5" ht="14.25" thickBot="1">
      <c r="A99" s="10" t="s">
        <v>197</v>
      </c>
      <c r="B99" s="10">
        <v>1</v>
      </c>
      <c r="C99" s="10" t="s">
        <v>209</v>
      </c>
      <c r="D99" s="10" t="s">
        <v>207</v>
      </c>
      <c r="E99" s="10"/>
    </row>
    <row r="100" spans="1:5" ht="14.25" thickBot="1">
      <c r="A100" s="10" t="s">
        <v>198</v>
      </c>
      <c r="B100" s="10">
        <v>1</v>
      </c>
      <c r="C100" s="10" t="s">
        <v>208</v>
      </c>
      <c r="D100" s="10"/>
      <c r="E100" s="10"/>
    </row>
    <row r="101" spans="1:5" ht="14.25" thickBot="1">
      <c r="A101" s="75" t="s">
        <v>211</v>
      </c>
      <c r="B101" s="75"/>
      <c r="C101" s="75"/>
      <c r="D101" s="75"/>
      <c r="E101" s="75"/>
    </row>
    <row r="102" spans="1:5" ht="27.75" thickBot="1">
      <c r="A102" s="43" t="s">
        <v>265</v>
      </c>
      <c r="B102" s="70" t="s">
        <v>206</v>
      </c>
      <c r="C102" s="43" t="s">
        <v>193</v>
      </c>
      <c r="D102" s="43" t="s">
        <v>192</v>
      </c>
      <c r="E102" s="43" t="s">
        <v>66</v>
      </c>
    </row>
    <row r="103" spans="1:5" ht="14.25" thickBot="1">
      <c r="A103" s="68" t="s">
        <v>194</v>
      </c>
      <c r="B103" s="68">
        <v>9</v>
      </c>
      <c r="C103" s="69" t="s">
        <v>205</v>
      </c>
      <c r="D103" s="68" t="s">
        <v>212</v>
      </c>
      <c r="E103" s="68"/>
    </row>
    <row r="104" spans="1:5" ht="14.25" thickBot="1">
      <c r="A104" s="43" t="s">
        <v>195</v>
      </c>
      <c r="B104" s="43">
        <v>1</v>
      </c>
      <c r="C104" s="43" t="s">
        <v>213</v>
      </c>
      <c r="D104" s="43" t="s">
        <v>214</v>
      </c>
      <c r="E104" s="43"/>
    </row>
    <row r="105" spans="1:5" ht="14.25" thickBot="1">
      <c r="A105" s="10" t="s">
        <v>196</v>
      </c>
      <c r="B105" s="10">
        <v>1</v>
      </c>
      <c r="C105" s="10" t="s">
        <v>325</v>
      </c>
      <c r="D105" s="10" t="s">
        <v>203</v>
      </c>
      <c r="E105" s="10"/>
    </row>
    <row r="106" spans="1:5" ht="14.25" thickBot="1">
      <c r="A106" s="10" t="s">
        <v>201</v>
      </c>
      <c r="B106" s="10">
        <v>2</v>
      </c>
      <c r="C106" s="10" t="s">
        <v>323</v>
      </c>
      <c r="D106" s="10" t="s">
        <v>324</v>
      </c>
      <c r="E106" s="10"/>
    </row>
    <row r="107" spans="1:5" ht="14.25" thickBot="1">
      <c r="A107" s="10" t="s">
        <v>112</v>
      </c>
      <c r="B107" s="10">
        <v>6</v>
      </c>
      <c r="C107" s="10" t="s">
        <v>240</v>
      </c>
      <c r="D107" s="10" t="s">
        <v>242</v>
      </c>
      <c r="E107" s="10" t="s">
        <v>329</v>
      </c>
    </row>
    <row r="108" spans="1:5" ht="14.25" thickBot="1">
      <c r="A108" s="10" t="s">
        <v>197</v>
      </c>
      <c r="B108" s="10">
        <v>1</v>
      </c>
      <c r="C108" s="10" t="s">
        <v>209</v>
      </c>
      <c r="D108" s="10" t="s">
        <v>207</v>
      </c>
      <c r="E108" s="10"/>
    </row>
    <row r="109" spans="1:5" ht="14.25" thickBot="1">
      <c r="A109" s="10" t="s">
        <v>198</v>
      </c>
      <c r="B109" s="10">
        <v>1</v>
      </c>
      <c r="C109" s="10" t="s">
        <v>208</v>
      </c>
      <c r="D109" s="10"/>
      <c r="E109" s="10"/>
    </row>
    <row r="111" spans="1:5">
      <c r="A111" s="220" t="s">
        <v>235</v>
      </c>
      <c r="B111" s="220"/>
      <c r="C111" s="220"/>
      <c r="D111" s="220"/>
      <c r="E111" s="220"/>
    </row>
    <row r="112" spans="1:5" ht="14.25" thickBot="1">
      <c r="A112" s="59" t="s">
        <v>210</v>
      </c>
      <c r="B112" s="59"/>
      <c r="C112" s="59"/>
      <c r="D112" s="59"/>
      <c r="E112" s="59"/>
    </row>
    <row r="113" spans="1:5" ht="27.75" thickBot="1">
      <c r="A113" s="43" t="s">
        <v>265</v>
      </c>
      <c r="B113" s="70" t="s">
        <v>206</v>
      </c>
      <c r="C113" s="43" t="s">
        <v>193</v>
      </c>
      <c r="D113" s="43" t="s">
        <v>192</v>
      </c>
      <c r="E113" s="43" t="s">
        <v>66</v>
      </c>
    </row>
    <row r="114" spans="1:5" ht="14.25" thickBot="1">
      <c r="A114" s="68" t="s">
        <v>194</v>
      </c>
      <c r="B114" s="68">
        <v>9</v>
      </c>
      <c r="C114" s="69" t="s">
        <v>205</v>
      </c>
      <c r="D114" s="68" t="s">
        <v>199</v>
      </c>
      <c r="E114" s="68"/>
    </row>
    <row r="115" spans="1:5" ht="14.25" thickBot="1">
      <c r="A115" s="43" t="s">
        <v>195</v>
      </c>
      <c r="B115" s="43">
        <v>1</v>
      </c>
      <c r="C115" s="43" t="s">
        <v>200</v>
      </c>
      <c r="D115" s="43" t="s">
        <v>225</v>
      </c>
      <c r="E115" s="43"/>
    </row>
    <row r="116" spans="1:5" s="71" customFormat="1" ht="14.25" thickBot="1">
      <c r="A116" s="10" t="s">
        <v>196</v>
      </c>
      <c r="B116" s="10">
        <v>1</v>
      </c>
      <c r="C116" s="10" t="s">
        <v>202</v>
      </c>
      <c r="D116" s="10" t="s">
        <v>203</v>
      </c>
      <c r="E116" s="10"/>
    </row>
    <row r="117" spans="1:5" s="71" customFormat="1" ht="14.25" thickBot="1">
      <c r="A117" s="10" t="s">
        <v>201</v>
      </c>
      <c r="B117" s="10">
        <v>2</v>
      </c>
      <c r="C117" s="10" t="s">
        <v>220</v>
      </c>
      <c r="D117" s="10" t="s">
        <v>223</v>
      </c>
      <c r="E117" s="10"/>
    </row>
    <row r="118" spans="1:5" ht="14.25" thickBot="1">
      <c r="A118" s="10" t="s">
        <v>197</v>
      </c>
      <c r="B118" s="10">
        <v>1</v>
      </c>
      <c r="C118" s="10" t="s">
        <v>209</v>
      </c>
      <c r="D118" s="10" t="s">
        <v>207</v>
      </c>
      <c r="E118" s="10"/>
    </row>
    <row r="119" spans="1:5" ht="14.25" thickBot="1">
      <c r="A119" s="10" t="s">
        <v>198</v>
      </c>
      <c r="B119" s="10">
        <v>1</v>
      </c>
      <c r="C119" s="10" t="s">
        <v>208</v>
      </c>
      <c r="D119" s="10"/>
      <c r="E119" s="10"/>
    </row>
    <row r="120" spans="1:5" ht="14.25" thickBot="1">
      <c r="A120" s="59" t="s">
        <v>211</v>
      </c>
      <c r="B120" s="59"/>
      <c r="C120" s="59"/>
      <c r="D120" s="59"/>
      <c r="E120" s="59"/>
    </row>
    <row r="121" spans="1:5" ht="27.75" thickBot="1">
      <c r="A121" s="43" t="s">
        <v>265</v>
      </c>
      <c r="B121" s="70" t="s">
        <v>206</v>
      </c>
      <c r="C121" s="43" t="s">
        <v>193</v>
      </c>
      <c r="D121" s="43" t="s">
        <v>192</v>
      </c>
      <c r="E121" s="43" t="s">
        <v>66</v>
      </c>
    </row>
    <row r="122" spans="1:5" ht="14.25" thickBot="1">
      <c r="A122" s="68" t="s">
        <v>194</v>
      </c>
      <c r="B122" s="68">
        <v>9</v>
      </c>
      <c r="C122" s="69" t="s">
        <v>205</v>
      </c>
      <c r="D122" s="68" t="s">
        <v>212</v>
      </c>
      <c r="E122" s="68"/>
    </row>
    <row r="123" spans="1:5" ht="14.25" thickBot="1">
      <c r="A123" s="43" t="s">
        <v>195</v>
      </c>
      <c r="B123" s="43">
        <v>1</v>
      </c>
      <c r="C123" s="43" t="s">
        <v>213</v>
      </c>
      <c r="D123" s="43" t="s">
        <v>214</v>
      </c>
      <c r="E123" s="43"/>
    </row>
    <row r="124" spans="1:5" ht="14.25" thickBot="1">
      <c r="A124" s="10" t="s">
        <v>196</v>
      </c>
      <c r="B124" s="10">
        <v>1</v>
      </c>
      <c r="C124" s="10" t="s">
        <v>270</v>
      </c>
      <c r="D124" s="10" t="s">
        <v>203</v>
      </c>
      <c r="E124" s="10"/>
    </row>
    <row r="125" spans="1:5" ht="14.25" thickBot="1">
      <c r="A125" s="10" t="s">
        <v>201</v>
      </c>
      <c r="B125" s="10">
        <v>2</v>
      </c>
      <c r="C125" s="10" t="s">
        <v>220</v>
      </c>
      <c r="D125" s="10" t="s">
        <v>223</v>
      </c>
      <c r="E125" s="10"/>
    </row>
    <row r="126" spans="1:5" ht="14.25" thickBot="1">
      <c r="A126" s="18" t="s">
        <v>125</v>
      </c>
      <c r="B126" s="10">
        <v>4</v>
      </c>
      <c r="C126" s="10"/>
      <c r="D126" s="10" t="s">
        <v>328</v>
      </c>
      <c r="E126" s="10"/>
    </row>
    <row r="127" spans="1:5" ht="14.25" thickBot="1">
      <c r="A127" s="18" t="s">
        <v>221</v>
      </c>
      <c r="B127" s="10">
        <v>4</v>
      </c>
      <c r="C127" s="10"/>
      <c r="D127" s="10" t="s">
        <v>328</v>
      </c>
      <c r="E127" s="10"/>
    </row>
    <row r="128" spans="1:5" ht="14.25" thickBot="1">
      <c r="A128" s="18" t="s">
        <v>128</v>
      </c>
      <c r="B128" s="10">
        <v>1</v>
      </c>
      <c r="C128" s="10"/>
      <c r="D128" s="10" t="s">
        <v>327</v>
      </c>
      <c r="E128" s="10"/>
    </row>
    <row r="129" spans="1:5" ht="14.25" thickBot="1">
      <c r="A129" s="18" t="s">
        <v>222</v>
      </c>
      <c r="B129" s="10">
        <v>2</v>
      </c>
      <c r="C129" s="10"/>
      <c r="D129" s="10" t="s">
        <v>267</v>
      </c>
      <c r="E129" s="10"/>
    </row>
    <row r="130" spans="1:5" ht="14.25" thickBot="1">
      <c r="A130" s="18" t="s">
        <v>190</v>
      </c>
      <c r="B130" s="10">
        <v>1</v>
      </c>
      <c r="C130" s="10"/>
      <c r="D130" s="10" t="s">
        <v>268</v>
      </c>
      <c r="E130" s="10"/>
    </row>
    <row r="131" spans="1:5" ht="14.25" thickBot="1">
      <c r="A131" s="10" t="s">
        <v>333</v>
      </c>
      <c r="B131" s="10">
        <v>1</v>
      </c>
      <c r="C131" s="10"/>
      <c r="D131" s="10" t="s">
        <v>350</v>
      </c>
      <c r="E131" s="10"/>
    </row>
    <row r="132" spans="1:5" ht="14.25" thickBot="1">
      <c r="A132" s="10" t="s">
        <v>197</v>
      </c>
      <c r="B132" s="10">
        <v>1</v>
      </c>
      <c r="C132" s="10" t="s">
        <v>209</v>
      </c>
      <c r="D132" s="10" t="s">
        <v>207</v>
      </c>
      <c r="E132" s="10"/>
    </row>
    <row r="133" spans="1:5" ht="14.25" thickBot="1">
      <c r="A133" s="10" t="s">
        <v>198</v>
      </c>
      <c r="B133" s="10">
        <v>1</v>
      </c>
      <c r="C133" s="10" t="s">
        <v>208</v>
      </c>
      <c r="D133" s="10"/>
      <c r="E133" s="10"/>
    </row>
    <row r="134" spans="1:5">
      <c r="A134" s="34"/>
      <c r="B134" s="34"/>
      <c r="C134" s="34"/>
      <c r="D134" s="34"/>
      <c r="E134" s="34"/>
    </row>
    <row r="135" spans="1:5">
      <c r="A135" s="34"/>
      <c r="B135" s="34"/>
      <c r="C135" s="34"/>
      <c r="D135" s="34"/>
      <c r="E135" s="34"/>
    </row>
    <row r="137" spans="1:5">
      <c r="A137" s="220" t="s">
        <v>237</v>
      </c>
      <c r="B137" s="220"/>
      <c r="C137" s="220"/>
      <c r="D137" s="220"/>
      <c r="E137" s="220"/>
    </row>
    <row r="138" spans="1:5" s="71" customFormat="1" ht="14.25" thickBot="1">
      <c r="A138" s="59" t="s">
        <v>210</v>
      </c>
      <c r="B138" s="59"/>
      <c r="C138" s="59"/>
      <c r="D138" s="59"/>
      <c r="E138" s="59"/>
    </row>
    <row r="139" spans="1:5" s="71" customFormat="1" ht="27.75" thickBot="1">
      <c r="A139" s="43" t="s">
        <v>265</v>
      </c>
      <c r="B139" s="70" t="s">
        <v>206</v>
      </c>
      <c r="C139" s="43" t="s">
        <v>193</v>
      </c>
      <c r="D139" s="43" t="s">
        <v>192</v>
      </c>
      <c r="E139" s="43" t="s">
        <v>66</v>
      </c>
    </row>
    <row r="140" spans="1:5" s="71" customFormat="1" ht="14.25" thickBot="1">
      <c r="A140" s="68" t="s">
        <v>194</v>
      </c>
      <c r="B140" s="68">
        <v>9</v>
      </c>
      <c r="C140" s="69" t="s">
        <v>205</v>
      </c>
      <c r="D140" s="68" t="s">
        <v>199</v>
      </c>
      <c r="E140" s="68"/>
    </row>
    <row r="141" spans="1:5" s="71" customFormat="1" ht="14.25" thickBot="1">
      <c r="A141" s="43" t="s">
        <v>195</v>
      </c>
      <c r="B141" s="43">
        <v>1</v>
      </c>
      <c r="C141" s="43" t="s">
        <v>224</v>
      </c>
      <c r="D141" s="43" t="s">
        <v>226</v>
      </c>
      <c r="E141" s="43"/>
    </row>
    <row r="142" spans="1:5" s="71" customFormat="1" ht="14.25" thickBot="1">
      <c r="A142" s="10" t="s">
        <v>196</v>
      </c>
      <c r="B142" s="10">
        <v>1</v>
      </c>
      <c r="C142" s="10" t="s">
        <v>236</v>
      </c>
      <c r="D142" s="10" t="s">
        <v>203</v>
      </c>
      <c r="E142" s="10"/>
    </row>
    <row r="143" spans="1:5" s="71" customFormat="1" ht="14.25" thickBot="1">
      <c r="A143" s="10" t="s">
        <v>201</v>
      </c>
      <c r="B143" s="10">
        <v>2</v>
      </c>
      <c r="C143" s="10" t="s">
        <v>230</v>
      </c>
      <c r="D143" s="10" t="s">
        <v>229</v>
      </c>
      <c r="E143" s="10"/>
    </row>
    <row r="144" spans="1:5" s="71" customFormat="1" ht="14.25" thickBot="1">
      <c r="A144" s="10" t="s">
        <v>245</v>
      </c>
      <c r="B144" s="10">
        <v>7</v>
      </c>
      <c r="C144" s="10" t="s">
        <v>231</v>
      </c>
      <c r="D144" s="10" t="s">
        <v>233</v>
      </c>
      <c r="E144" s="10"/>
    </row>
    <row r="145" spans="1:5" ht="14.25" thickBot="1">
      <c r="A145" s="10" t="s">
        <v>197</v>
      </c>
      <c r="B145" s="10">
        <v>1</v>
      </c>
      <c r="C145" s="10" t="s">
        <v>209</v>
      </c>
      <c r="D145" s="10" t="s">
        <v>207</v>
      </c>
      <c r="E145" s="10"/>
    </row>
    <row r="146" spans="1:5" ht="14.25" thickBot="1">
      <c r="A146" s="10" t="s">
        <v>198</v>
      </c>
      <c r="B146" s="10">
        <v>1</v>
      </c>
      <c r="C146" s="10" t="s">
        <v>208</v>
      </c>
      <c r="D146" s="10"/>
      <c r="E146" s="10"/>
    </row>
    <row r="147" spans="1:5" ht="14.25" thickBot="1">
      <c r="A147" s="59" t="s">
        <v>211</v>
      </c>
      <c r="B147" s="59"/>
      <c r="C147" s="59"/>
      <c r="D147" s="59"/>
      <c r="E147" s="59"/>
    </row>
    <row r="148" spans="1:5" ht="27.75" thickBot="1">
      <c r="A148" s="43" t="s">
        <v>265</v>
      </c>
      <c r="B148" s="70" t="s">
        <v>206</v>
      </c>
      <c r="C148" s="43" t="s">
        <v>193</v>
      </c>
      <c r="D148" s="43" t="s">
        <v>192</v>
      </c>
      <c r="E148" s="43" t="s">
        <v>66</v>
      </c>
    </row>
    <row r="149" spans="1:5" ht="14.25" thickBot="1">
      <c r="A149" s="68" t="s">
        <v>194</v>
      </c>
      <c r="B149" s="68">
        <v>9</v>
      </c>
      <c r="C149" s="69" t="s">
        <v>205</v>
      </c>
      <c r="D149" s="68" t="s">
        <v>234</v>
      </c>
      <c r="E149" s="68"/>
    </row>
    <row r="150" spans="1:5" ht="14.25" thickBot="1">
      <c r="A150" s="43" t="s">
        <v>195</v>
      </c>
      <c r="B150" s="43">
        <v>1</v>
      </c>
      <c r="C150" s="43" t="s">
        <v>227</v>
      </c>
      <c r="D150" s="43" t="s">
        <v>330</v>
      </c>
      <c r="E150" s="43"/>
    </row>
    <row r="151" spans="1:5" ht="14.25" thickBot="1">
      <c r="A151" s="10" t="s">
        <v>196</v>
      </c>
      <c r="B151" s="10">
        <v>1</v>
      </c>
      <c r="C151" s="10" t="s">
        <v>202</v>
      </c>
      <c r="D151" s="10" t="s">
        <v>203</v>
      </c>
      <c r="E151" s="10"/>
    </row>
    <row r="152" spans="1:5" ht="14.25" thickBot="1">
      <c r="A152" s="10" t="s">
        <v>201</v>
      </c>
      <c r="B152" s="10">
        <v>2</v>
      </c>
      <c r="C152" s="10" t="s">
        <v>230</v>
      </c>
      <c r="D152" s="10" t="s">
        <v>229</v>
      </c>
      <c r="E152" s="10"/>
    </row>
    <row r="153" spans="1:5" ht="14.25" thickBot="1">
      <c r="A153" s="10" t="s">
        <v>197</v>
      </c>
      <c r="B153" s="10">
        <v>1</v>
      </c>
      <c r="C153" s="10" t="s">
        <v>209</v>
      </c>
      <c r="D153" s="10" t="s">
        <v>207</v>
      </c>
      <c r="E153" s="10"/>
    </row>
    <row r="154" spans="1:5" ht="14.25" thickBot="1">
      <c r="A154" s="10" t="s">
        <v>198</v>
      </c>
      <c r="B154" s="10">
        <v>1</v>
      </c>
      <c r="C154" s="10" t="s">
        <v>208</v>
      </c>
      <c r="D154" s="10"/>
      <c r="E154" s="10"/>
    </row>
    <row r="157" spans="1:5">
      <c r="A157" s="220" t="s">
        <v>238</v>
      </c>
      <c r="B157" s="220"/>
      <c r="C157" s="220"/>
      <c r="D157" s="220"/>
      <c r="E157" s="220"/>
    </row>
    <row r="158" spans="1:5" ht="14.25" thickBot="1">
      <c r="A158" s="59" t="s">
        <v>210</v>
      </c>
      <c r="B158" s="59"/>
      <c r="C158" s="59"/>
      <c r="D158" s="59"/>
      <c r="E158" s="59"/>
    </row>
    <row r="159" spans="1:5" ht="27.75" thickBot="1">
      <c r="A159" s="43" t="s">
        <v>265</v>
      </c>
      <c r="B159" s="70" t="s">
        <v>206</v>
      </c>
      <c r="C159" s="43" t="s">
        <v>193</v>
      </c>
      <c r="D159" s="43" t="s">
        <v>192</v>
      </c>
      <c r="E159" s="43" t="s">
        <v>66</v>
      </c>
    </row>
    <row r="160" spans="1:5" ht="14.25" thickBot="1">
      <c r="A160" s="68" t="s">
        <v>194</v>
      </c>
      <c r="B160" s="68">
        <v>9</v>
      </c>
      <c r="C160" s="69" t="s">
        <v>205</v>
      </c>
      <c r="D160" s="68" t="s">
        <v>199</v>
      </c>
      <c r="E160" s="68"/>
    </row>
    <row r="161" spans="1:5" ht="14.25" thickBot="1">
      <c r="A161" s="43" t="s">
        <v>195</v>
      </c>
      <c r="B161" s="43">
        <v>1</v>
      </c>
      <c r="C161" s="43" t="s">
        <v>224</v>
      </c>
      <c r="D161" s="43" t="s">
        <v>226</v>
      </c>
      <c r="E161" s="43"/>
    </row>
    <row r="162" spans="1:5" ht="14.25" thickBot="1">
      <c r="A162" s="10" t="s">
        <v>196</v>
      </c>
      <c r="B162" s="10">
        <v>1</v>
      </c>
      <c r="C162" s="10" t="s">
        <v>239</v>
      </c>
      <c r="D162" s="10" t="s">
        <v>203</v>
      </c>
      <c r="E162" s="10"/>
    </row>
    <row r="163" spans="1:5" ht="14.25" thickBot="1">
      <c r="A163" s="10" t="s">
        <v>201</v>
      </c>
      <c r="B163" s="10">
        <v>2</v>
      </c>
      <c r="C163" s="10" t="s">
        <v>243</v>
      </c>
      <c r="D163" s="10" t="s">
        <v>229</v>
      </c>
      <c r="E163" s="10"/>
    </row>
    <row r="164" spans="1:5" ht="14.25" thickBot="1">
      <c r="A164" s="10" t="s">
        <v>232</v>
      </c>
      <c r="B164" s="10">
        <v>6</v>
      </c>
      <c r="C164" s="10" t="s">
        <v>240</v>
      </c>
      <c r="D164" s="10" t="s">
        <v>335</v>
      </c>
      <c r="E164" s="10"/>
    </row>
    <row r="165" spans="1:5" ht="14.25" thickBot="1">
      <c r="A165" s="10" t="s">
        <v>197</v>
      </c>
      <c r="B165" s="10">
        <v>1</v>
      </c>
      <c r="C165" s="10" t="s">
        <v>209</v>
      </c>
      <c r="D165" s="10" t="s">
        <v>207</v>
      </c>
      <c r="E165" s="10"/>
    </row>
    <row r="166" spans="1:5" ht="14.25" thickBot="1">
      <c r="A166" s="10" t="s">
        <v>198</v>
      </c>
      <c r="B166" s="10">
        <v>1</v>
      </c>
      <c r="C166" s="10" t="s">
        <v>208</v>
      </c>
      <c r="D166" s="10"/>
      <c r="E166" s="10"/>
    </row>
    <row r="167" spans="1:5" ht="14.25" thickBot="1">
      <c r="A167" s="59" t="s">
        <v>211</v>
      </c>
      <c r="B167" s="59"/>
      <c r="C167" s="59"/>
      <c r="D167" s="59"/>
      <c r="E167" s="59"/>
    </row>
    <row r="168" spans="1:5" ht="27.75" thickBot="1">
      <c r="A168" s="43" t="s">
        <v>265</v>
      </c>
      <c r="B168" s="70" t="s">
        <v>206</v>
      </c>
      <c r="C168" s="43" t="s">
        <v>193</v>
      </c>
      <c r="D168" s="43" t="s">
        <v>192</v>
      </c>
      <c r="E168" s="43" t="s">
        <v>66</v>
      </c>
    </row>
    <row r="169" spans="1:5" ht="14.25" thickBot="1">
      <c r="A169" s="68" t="s">
        <v>194</v>
      </c>
      <c r="B169" s="68">
        <v>9</v>
      </c>
      <c r="C169" s="69" t="s">
        <v>205</v>
      </c>
      <c r="D169" s="68" t="s">
        <v>212</v>
      </c>
      <c r="E169" s="68"/>
    </row>
    <row r="170" spans="1:5" ht="14.25" thickBot="1">
      <c r="A170" s="43" t="s">
        <v>195</v>
      </c>
      <c r="B170" s="43">
        <v>1</v>
      </c>
      <c r="C170" s="43" t="s">
        <v>227</v>
      </c>
      <c r="D170" s="43" t="s">
        <v>330</v>
      </c>
      <c r="E170" s="43"/>
    </row>
    <row r="171" spans="1:5" ht="14.25" thickBot="1">
      <c r="A171" s="10" t="s">
        <v>196</v>
      </c>
      <c r="B171" s="10">
        <v>1</v>
      </c>
      <c r="C171" s="10" t="s">
        <v>202</v>
      </c>
      <c r="D171" s="10" t="s">
        <v>203</v>
      </c>
      <c r="E171" s="10"/>
    </row>
    <row r="172" spans="1:5" ht="14.25" thickBot="1">
      <c r="A172" s="10" t="s">
        <v>201</v>
      </c>
      <c r="B172" s="10">
        <v>2</v>
      </c>
      <c r="C172" s="10" t="s">
        <v>243</v>
      </c>
      <c r="D172" s="10" t="s">
        <v>229</v>
      </c>
      <c r="E172" s="10"/>
    </row>
    <row r="173" spans="1:5" ht="14.25" thickBot="1">
      <c r="A173" s="10" t="s">
        <v>197</v>
      </c>
      <c r="B173" s="10">
        <v>1</v>
      </c>
      <c r="C173" s="10" t="s">
        <v>209</v>
      </c>
      <c r="D173" s="10" t="s">
        <v>207</v>
      </c>
      <c r="E173" s="10"/>
    </row>
    <row r="174" spans="1:5" ht="14.25" thickBot="1">
      <c r="A174" s="10" t="s">
        <v>198</v>
      </c>
      <c r="B174" s="10">
        <v>1</v>
      </c>
      <c r="C174" s="10" t="s">
        <v>208</v>
      </c>
      <c r="D174" s="10"/>
      <c r="E174" s="10"/>
    </row>
    <row r="179" spans="1:5">
      <c r="A179" s="220" t="s">
        <v>552</v>
      </c>
      <c r="B179" s="220"/>
      <c r="C179" s="220"/>
      <c r="D179" s="220"/>
      <c r="E179" s="220"/>
    </row>
    <row r="180" spans="1:5" ht="14.25" thickBot="1">
      <c r="A180" s="59" t="s">
        <v>210</v>
      </c>
      <c r="B180" s="59"/>
      <c r="C180" s="59"/>
      <c r="D180" s="59"/>
      <c r="E180" s="59"/>
    </row>
    <row r="181" spans="1:5" ht="27.75" thickBot="1">
      <c r="A181" s="43" t="s">
        <v>265</v>
      </c>
      <c r="B181" s="70" t="s">
        <v>206</v>
      </c>
      <c r="C181" s="43" t="s">
        <v>193</v>
      </c>
      <c r="D181" s="43" t="s">
        <v>192</v>
      </c>
      <c r="E181" s="43" t="s">
        <v>66</v>
      </c>
    </row>
    <row r="182" spans="1:5" ht="14.25" thickBot="1">
      <c r="A182" s="68" t="s">
        <v>194</v>
      </c>
      <c r="B182" s="68">
        <v>9</v>
      </c>
      <c r="C182" s="69" t="s">
        <v>205</v>
      </c>
      <c r="D182" s="68" t="s">
        <v>199</v>
      </c>
      <c r="E182" s="68"/>
    </row>
    <row r="183" spans="1:5" ht="14.25" thickBot="1">
      <c r="A183" s="43" t="s">
        <v>195</v>
      </c>
      <c r="B183" s="43">
        <v>1</v>
      </c>
      <c r="C183" s="43" t="s">
        <v>224</v>
      </c>
      <c r="D183" s="43" t="s">
        <v>226</v>
      </c>
      <c r="E183" s="43"/>
    </row>
    <row r="184" spans="1:5" ht="14.25" thickBot="1">
      <c r="A184" s="10" t="s">
        <v>196</v>
      </c>
      <c r="B184" s="10">
        <v>1</v>
      </c>
      <c r="C184" s="10" t="s">
        <v>550</v>
      </c>
      <c r="D184" s="10" t="s">
        <v>203</v>
      </c>
      <c r="E184" s="10"/>
    </row>
    <row r="185" spans="1:5" ht="14.25" thickBot="1">
      <c r="A185" s="10" t="s">
        <v>201</v>
      </c>
      <c r="B185" s="10">
        <v>2</v>
      </c>
      <c r="C185" s="10" t="s">
        <v>244</v>
      </c>
      <c r="D185" s="10" t="s">
        <v>332</v>
      </c>
      <c r="E185" s="10"/>
    </row>
    <row r="186" spans="1:5" ht="14.25" thickBot="1">
      <c r="A186" s="10" t="s">
        <v>247</v>
      </c>
      <c r="B186" s="10">
        <v>1</v>
      </c>
      <c r="C186" s="10" t="s">
        <v>249</v>
      </c>
      <c r="D186" s="10" t="s">
        <v>250</v>
      </c>
      <c r="E186" s="10" t="s">
        <v>551</v>
      </c>
    </row>
    <row r="187" spans="1:5" ht="14.25" thickBot="1">
      <c r="A187" s="10" t="s">
        <v>248</v>
      </c>
      <c r="B187" s="10">
        <v>1</v>
      </c>
      <c r="C187" s="10" t="s">
        <v>251</v>
      </c>
      <c r="D187" s="10" t="s">
        <v>378</v>
      </c>
      <c r="E187" s="10" t="s">
        <v>551</v>
      </c>
    </row>
    <row r="188" spans="1:5" ht="14.25" thickBot="1">
      <c r="A188" s="10" t="s">
        <v>197</v>
      </c>
      <c r="B188" s="10">
        <v>1</v>
      </c>
      <c r="C188" s="10" t="s">
        <v>209</v>
      </c>
      <c r="D188" s="10" t="s">
        <v>207</v>
      </c>
      <c r="E188" s="10"/>
    </row>
    <row r="189" spans="1:5" ht="14.25" thickBot="1">
      <c r="A189" s="10" t="s">
        <v>198</v>
      </c>
      <c r="B189" s="10">
        <v>1</v>
      </c>
      <c r="C189" s="10" t="s">
        <v>208</v>
      </c>
      <c r="D189" s="10"/>
      <c r="E189" s="10"/>
    </row>
    <row r="190" spans="1:5" ht="14.25" thickBot="1">
      <c r="A190" s="59" t="s">
        <v>211</v>
      </c>
      <c r="B190" s="59"/>
      <c r="C190" s="59"/>
      <c r="D190" s="59"/>
      <c r="E190" s="59"/>
    </row>
    <row r="191" spans="1:5" ht="27.75" thickBot="1">
      <c r="A191" s="43" t="s">
        <v>265</v>
      </c>
      <c r="B191" s="70" t="s">
        <v>206</v>
      </c>
      <c r="C191" s="43" t="s">
        <v>193</v>
      </c>
      <c r="D191" s="43" t="s">
        <v>192</v>
      </c>
      <c r="E191" s="43" t="s">
        <v>66</v>
      </c>
    </row>
    <row r="192" spans="1:5" ht="14.25" thickBot="1">
      <c r="A192" s="68" t="s">
        <v>194</v>
      </c>
      <c r="B192" s="68">
        <v>9</v>
      </c>
      <c r="C192" s="69" t="s">
        <v>205</v>
      </c>
      <c r="D192" s="68" t="s">
        <v>212</v>
      </c>
      <c r="E192" s="68"/>
    </row>
    <row r="193" spans="1:5" ht="14.25" thickBot="1">
      <c r="A193" s="43" t="s">
        <v>195</v>
      </c>
      <c r="B193" s="43">
        <v>1</v>
      </c>
      <c r="C193" s="43" t="s">
        <v>227</v>
      </c>
      <c r="D193" s="43" t="s">
        <v>228</v>
      </c>
      <c r="E193" s="43"/>
    </row>
    <row r="194" spans="1:5" ht="14.25" thickBot="1">
      <c r="A194" s="10" t="s">
        <v>196</v>
      </c>
      <c r="B194" s="10">
        <v>1</v>
      </c>
      <c r="C194" s="10" t="s">
        <v>202</v>
      </c>
      <c r="D194" s="10" t="s">
        <v>203</v>
      </c>
      <c r="E194" s="10"/>
    </row>
    <row r="195" spans="1:5" ht="14.25" thickBot="1">
      <c r="A195" s="10" t="s">
        <v>201</v>
      </c>
      <c r="B195" s="10">
        <v>2</v>
      </c>
      <c r="C195" s="10" t="s">
        <v>244</v>
      </c>
      <c r="D195" s="10" t="s">
        <v>332</v>
      </c>
      <c r="E195" s="10"/>
    </row>
    <row r="196" spans="1:5" ht="14.25" thickBot="1">
      <c r="A196" s="10" t="s">
        <v>197</v>
      </c>
      <c r="B196" s="10">
        <v>1</v>
      </c>
      <c r="C196" s="10" t="s">
        <v>209</v>
      </c>
      <c r="D196" s="10" t="s">
        <v>207</v>
      </c>
      <c r="E196" s="10"/>
    </row>
    <row r="197" spans="1:5" ht="14.25" thickBot="1">
      <c r="A197" s="10" t="s">
        <v>198</v>
      </c>
      <c r="B197" s="10">
        <v>1</v>
      </c>
      <c r="C197" s="10" t="s">
        <v>208</v>
      </c>
      <c r="D197" s="10"/>
      <c r="E197" s="10"/>
    </row>
    <row r="201" spans="1:5">
      <c r="A201" s="220" t="s">
        <v>334</v>
      </c>
      <c r="B201" s="220"/>
      <c r="C201" s="220"/>
      <c r="D201" s="220"/>
      <c r="E201" s="220"/>
    </row>
    <row r="202" spans="1:5" ht="14.25" thickBot="1">
      <c r="A202" s="71" t="s">
        <v>210</v>
      </c>
      <c r="B202" s="71"/>
      <c r="C202" s="71"/>
      <c r="D202" s="71"/>
      <c r="E202" s="71"/>
    </row>
    <row r="203" spans="1:5" ht="27.75" thickBot="1">
      <c r="A203" s="43" t="s">
        <v>265</v>
      </c>
      <c r="B203" s="70" t="s">
        <v>206</v>
      </c>
      <c r="C203" s="43" t="s">
        <v>193</v>
      </c>
      <c r="D203" s="43" t="s">
        <v>192</v>
      </c>
      <c r="E203" s="43" t="s">
        <v>66</v>
      </c>
    </row>
    <row r="204" spans="1:5" ht="14.25" thickBot="1">
      <c r="A204" s="68" t="s">
        <v>194</v>
      </c>
      <c r="B204" s="68">
        <v>9</v>
      </c>
      <c r="C204" s="69" t="s">
        <v>205</v>
      </c>
      <c r="D204" s="68" t="s">
        <v>199</v>
      </c>
      <c r="E204" s="68"/>
    </row>
    <row r="205" spans="1:5" ht="14.25" thickBot="1">
      <c r="A205" s="43" t="s">
        <v>195</v>
      </c>
      <c r="B205" s="43">
        <v>1</v>
      </c>
      <c r="C205" s="43" t="s">
        <v>224</v>
      </c>
      <c r="D205" s="43" t="s">
        <v>226</v>
      </c>
      <c r="E205" s="43"/>
    </row>
    <row r="206" spans="1:5" ht="14.25" thickBot="1">
      <c r="A206" s="10" t="s">
        <v>196</v>
      </c>
      <c r="B206" s="10">
        <v>1</v>
      </c>
      <c r="C206" s="10" t="s">
        <v>264</v>
      </c>
      <c r="D206" s="10" t="s">
        <v>203</v>
      </c>
      <c r="E206" s="10"/>
    </row>
    <row r="207" spans="1:5" ht="14.25" thickBot="1">
      <c r="A207" s="10" t="s">
        <v>201</v>
      </c>
      <c r="B207" s="10">
        <v>2</v>
      </c>
      <c r="C207" s="10" t="s">
        <v>252</v>
      </c>
      <c r="D207" s="10" t="s">
        <v>301</v>
      </c>
      <c r="E207" s="10"/>
    </row>
    <row r="208" spans="1:5" ht="14.25" thickBot="1">
      <c r="A208" s="18" t="s">
        <v>253</v>
      </c>
      <c r="B208" s="10">
        <v>4</v>
      </c>
      <c r="C208" s="10"/>
      <c r="D208" s="10" t="s">
        <v>259</v>
      </c>
      <c r="E208" s="10"/>
    </row>
    <row r="209" spans="1:5" ht="14.25" thickBot="1">
      <c r="A209" s="18" t="s">
        <v>254</v>
      </c>
      <c r="B209" s="10">
        <v>4</v>
      </c>
      <c r="C209" s="10"/>
      <c r="D209" s="10" t="s">
        <v>259</v>
      </c>
      <c r="E209" s="10"/>
    </row>
    <row r="210" spans="1:5" ht="14.25" thickBot="1">
      <c r="A210" s="18" t="s">
        <v>255</v>
      </c>
      <c r="B210" s="10">
        <v>4</v>
      </c>
      <c r="C210" s="10"/>
      <c r="D210" s="10" t="s">
        <v>259</v>
      </c>
      <c r="E210" s="10"/>
    </row>
    <row r="211" spans="1:5" ht="14.25" thickBot="1">
      <c r="A211" s="18" t="s">
        <v>256</v>
      </c>
      <c r="B211" s="10">
        <v>4</v>
      </c>
      <c r="C211" s="10"/>
      <c r="D211" s="10" t="s">
        <v>259</v>
      </c>
      <c r="E211" s="10"/>
    </row>
    <row r="212" spans="1:5" ht="14.25" thickBot="1">
      <c r="A212" s="43" t="s">
        <v>257</v>
      </c>
      <c r="B212" s="10">
        <v>1</v>
      </c>
      <c r="C212" s="10"/>
      <c r="D212" s="73" t="s">
        <v>442</v>
      </c>
      <c r="E212" s="10"/>
    </row>
    <row r="213" spans="1:5" ht="14.25" thickBot="1">
      <c r="A213" s="10" t="s">
        <v>261</v>
      </c>
      <c r="B213" s="10">
        <v>2</v>
      </c>
      <c r="C213" s="10"/>
      <c r="D213" s="10" t="s">
        <v>263</v>
      </c>
      <c r="E213" s="10"/>
    </row>
    <row r="214" spans="1:5" ht="14.25" thickBot="1">
      <c r="A214" s="10" t="s">
        <v>262</v>
      </c>
      <c r="B214" s="10">
        <v>2</v>
      </c>
      <c r="C214" s="10"/>
      <c r="D214" s="10" t="s">
        <v>263</v>
      </c>
      <c r="E214" s="10"/>
    </row>
    <row r="215" spans="1:5" ht="14.25" thickBot="1">
      <c r="A215" s="10" t="s">
        <v>197</v>
      </c>
      <c r="B215" s="10">
        <v>1</v>
      </c>
      <c r="C215" s="10" t="s">
        <v>209</v>
      </c>
      <c r="D215" s="10" t="s">
        <v>207</v>
      </c>
      <c r="E215" s="10"/>
    </row>
    <row r="216" spans="1:5" ht="14.25" thickBot="1">
      <c r="A216" s="10" t="s">
        <v>198</v>
      </c>
      <c r="B216" s="10">
        <v>1</v>
      </c>
      <c r="C216" s="10" t="s">
        <v>208</v>
      </c>
      <c r="D216" s="10"/>
      <c r="E216" s="10"/>
    </row>
    <row r="217" spans="1:5" ht="14.25" thickBot="1">
      <c r="A217" s="71" t="s">
        <v>211</v>
      </c>
      <c r="B217" s="71"/>
      <c r="C217" s="71"/>
      <c r="D217" s="71"/>
      <c r="E217" s="71"/>
    </row>
    <row r="218" spans="1:5" ht="27.75" thickBot="1">
      <c r="A218" s="43" t="s">
        <v>265</v>
      </c>
      <c r="B218" s="70" t="s">
        <v>206</v>
      </c>
      <c r="C218" s="43" t="s">
        <v>193</v>
      </c>
      <c r="D218" s="43" t="s">
        <v>192</v>
      </c>
      <c r="E218" s="43" t="s">
        <v>66</v>
      </c>
    </row>
    <row r="219" spans="1:5" ht="14.25" thickBot="1">
      <c r="A219" s="68" t="s">
        <v>194</v>
      </c>
      <c r="B219" s="68">
        <v>9</v>
      </c>
      <c r="C219" s="69" t="s">
        <v>205</v>
      </c>
      <c r="D219" s="68" t="s">
        <v>212</v>
      </c>
      <c r="E219" s="68"/>
    </row>
    <row r="220" spans="1:5" ht="14.25" thickBot="1">
      <c r="A220" s="43" t="s">
        <v>195</v>
      </c>
      <c r="B220" s="43">
        <v>1</v>
      </c>
      <c r="C220" s="43" t="s">
        <v>227</v>
      </c>
      <c r="D220" s="43" t="s">
        <v>330</v>
      </c>
      <c r="E220" s="43"/>
    </row>
    <row r="221" spans="1:5" ht="14.25" thickBot="1">
      <c r="A221" s="10" t="s">
        <v>196</v>
      </c>
      <c r="B221" s="10">
        <v>1</v>
      </c>
      <c r="C221" s="10" t="s">
        <v>202</v>
      </c>
      <c r="D221" s="10" t="s">
        <v>203</v>
      </c>
      <c r="E221" s="10"/>
    </row>
    <row r="222" spans="1:5" ht="14.25" thickBot="1">
      <c r="A222" s="10" t="s">
        <v>201</v>
      </c>
      <c r="B222" s="10">
        <v>2</v>
      </c>
      <c r="C222" s="10" t="s">
        <v>252</v>
      </c>
      <c r="D222" s="10" t="s">
        <v>301</v>
      </c>
      <c r="E222" s="10"/>
    </row>
    <row r="223" spans="1:5" ht="14.25" thickBot="1">
      <c r="A223" s="10" t="s">
        <v>197</v>
      </c>
      <c r="B223" s="10">
        <v>1</v>
      </c>
      <c r="C223" s="10" t="s">
        <v>209</v>
      </c>
      <c r="D223" s="10" t="s">
        <v>207</v>
      </c>
      <c r="E223" s="10"/>
    </row>
    <row r="224" spans="1:5" ht="14.25" thickBot="1">
      <c r="A224" s="10" t="s">
        <v>198</v>
      </c>
      <c r="B224" s="10">
        <v>1</v>
      </c>
      <c r="C224" s="10" t="s">
        <v>208</v>
      </c>
      <c r="D224" s="10"/>
      <c r="E224" s="10"/>
    </row>
    <row r="228" spans="1:5">
      <c r="A228" s="220" t="s">
        <v>289</v>
      </c>
      <c r="B228" s="220"/>
      <c r="C228" s="220"/>
      <c r="D228" s="220"/>
      <c r="E228" s="220"/>
    </row>
    <row r="229" spans="1:5" ht="14.25" thickBot="1">
      <c r="A229" s="71" t="s">
        <v>210</v>
      </c>
      <c r="B229" s="71"/>
      <c r="C229" s="71"/>
      <c r="D229" s="71"/>
      <c r="E229" s="71"/>
    </row>
    <row r="230" spans="1:5" ht="27.75" thickBot="1">
      <c r="A230" s="43" t="s">
        <v>265</v>
      </c>
      <c r="B230" s="70" t="s">
        <v>206</v>
      </c>
      <c r="C230" s="43" t="s">
        <v>193</v>
      </c>
      <c r="D230" s="43" t="s">
        <v>192</v>
      </c>
      <c r="E230" s="43" t="s">
        <v>66</v>
      </c>
    </row>
    <row r="231" spans="1:5" ht="14.25" thickBot="1">
      <c r="A231" s="68" t="s">
        <v>194</v>
      </c>
      <c r="B231" s="68">
        <v>9</v>
      </c>
      <c r="C231" s="69" t="s">
        <v>205</v>
      </c>
      <c r="D231" s="68" t="s">
        <v>199</v>
      </c>
      <c r="E231" s="68"/>
    </row>
    <row r="232" spans="1:5" ht="14.25" thickBot="1">
      <c r="A232" s="43" t="s">
        <v>195</v>
      </c>
      <c r="B232" s="43">
        <v>1</v>
      </c>
      <c r="C232" s="43" t="s">
        <v>224</v>
      </c>
      <c r="D232" s="43" t="s">
        <v>226</v>
      </c>
      <c r="E232" s="43"/>
    </row>
    <row r="233" spans="1:5" ht="14.25" thickBot="1">
      <c r="A233" s="10" t="s">
        <v>196</v>
      </c>
      <c r="B233" s="10">
        <v>1</v>
      </c>
      <c r="C233" s="10" t="s">
        <v>311</v>
      </c>
      <c r="D233" s="10" t="s">
        <v>203</v>
      </c>
      <c r="E233" s="10"/>
    </row>
    <row r="234" spans="1:5" ht="14.25" thickBot="1">
      <c r="A234" s="10" t="s">
        <v>201</v>
      </c>
      <c r="B234" s="10">
        <v>2</v>
      </c>
      <c r="C234" s="10" t="s">
        <v>290</v>
      </c>
      <c r="D234" s="10" t="s">
        <v>293</v>
      </c>
      <c r="E234" s="10"/>
    </row>
    <row r="235" spans="1:5" ht="14.25" thickBot="1">
      <c r="A235" s="18" t="s">
        <v>291</v>
      </c>
      <c r="B235" s="10">
        <v>1</v>
      </c>
      <c r="C235" s="10"/>
      <c r="D235" s="12" t="s">
        <v>331</v>
      </c>
      <c r="E235" s="10"/>
    </row>
    <row r="236" spans="1:5" ht="14.25" thickBot="1">
      <c r="A236" s="18" t="s">
        <v>292</v>
      </c>
      <c r="B236" s="10">
        <v>4</v>
      </c>
      <c r="C236" s="10"/>
      <c r="D236" s="10" t="s">
        <v>258</v>
      </c>
      <c r="E236" s="10"/>
    </row>
    <row r="237" spans="1:5" ht="14.25" thickBot="1">
      <c r="A237" s="10" t="s">
        <v>197</v>
      </c>
      <c r="B237" s="10">
        <v>1</v>
      </c>
      <c r="C237" s="10" t="s">
        <v>209</v>
      </c>
      <c r="D237" s="10" t="s">
        <v>207</v>
      </c>
      <c r="E237" s="10"/>
    </row>
    <row r="238" spans="1:5" ht="14.25" thickBot="1">
      <c r="A238" s="10" t="s">
        <v>198</v>
      </c>
      <c r="B238" s="10">
        <v>1</v>
      </c>
      <c r="C238" s="10" t="s">
        <v>208</v>
      </c>
      <c r="D238" s="10"/>
      <c r="E238" s="10"/>
    </row>
    <row r="239" spans="1:5" ht="14.25" thickBot="1">
      <c r="A239" s="71" t="s">
        <v>211</v>
      </c>
      <c r="B239" s="71"/>
      <c r="C239" s="71"/>
      <c r="D239" s="71"/>
      <c r="E239" s="71"/>
    </row>
    <row r="240" spans="1:5" ht="27.75" thickBot="1">
      <c r="A240" s="43" t="s">
        <v>265</v>
      </c>
      <c r="B240" s="70" t="s">
        <v>206</v>
      </c>
      <c r="C240" s="43" t="s">
        <v>193</v>
      </c>
      <c r="D240" s="43" t="s">
        <v>192</v>
      </c>
      <c r="E240" s="43" t="s">
        <v>66</v>
      </c>
    </row>
    <row r="241" spans="1:5" ht="14.25" thickBot="1">
      <c r="A241" s="68" t="s">
        <v>194</v>
      </c>
      <c r="B241" s="68">
        <v>9</v>
      </c>
      <c r="C241" s="69" t="s">
        <v>205</v>
      </c>
      <c r="D241" s="68" t="s">
        <v>212</v>
      </c>
      <c r="E241" s="68"/>
    </row>
    <row r="242" spans="1:5" ht="14.25" thickBot="1">
      <c r="A242" s="43" t="s">
        <v>195</v>
      </c>
      <c r="B242" s="43">
        <v>1</v>
      </c>
      <c r="C242" s="43" t="s">
        <v>227</v>
      </c>
      <c r="D242" s="43" t="s">
        <v>330</v>
      </c>
      <c r="E242" s="43"/>
    </row>
    <row r="243" spans="1:5" ht="14.25" thickBot="1">
      <c r="A243" s="10" t="s">
        <v>196</v>
      </c>
      <c r="B243" s="10">
        <v>1</v>
      </c>
      <c r="C243" s="10" t="s">
        <v>344</v>
      </c>
      <c r="D243" s="10" t="s">
        <v>203</v>
      </c>
      <c r="E243" s="10"/>
    </row>
    <row r="244" spans="1:5" ht="14.25" thickBot="1">
      <c r="A244" s="10" t="s">
        <v>201</v>
      </c>
      <c r="B244" s="10">
        <v>2</v>
      </c>
      <c r="C244" s="10" t="s">
        <v>290</v>
      </c>
      <c r="D244" s="10" t="s">
        <v>293</v>
      </c>
      <c r="E244" s="10"/>
    </row>
    <row r="245" spans="1:5" s="77" customFormat="1" ht="14.25" thickBot="1">
      <c r="A245" s="10" t="s">
        <v>345</v>
      </c>
      <c r="B245" s="10">
        <v>1</v>
      </c>
      <c r="C245" s="10"/>
      <c r="D245" s="10" t="s">
        <v>346</v>
      </c>
      <c r="E245" s="10"/>
    </row>
    <row r="246" spans="1:5" ht="14.25" thickBot="1">
      <c r="A246" s="10" t="s">
        <v>197</v>
      </c>
      <c r="B246" s="10">
        <v>1</v>
      </c>
      <c r="C246" s="10" t="s">
        <v>209</v>
      </c>
      <c r="D246" s="10" t="s">
        <v>207</v>
      </c>
      <c r="E246" s="10"/>
    </row>
    <row r="247" spans="1:5" ht="14.25" thickBot="1">
      <c r="A247" s="10" t="s">
        <v>198</v>
      </c>
      <c r="B247" s="10">
        <v>1</v>
      </c>
      <c r="C247" s="10" t="s">
        <v>208</v>
      </c>
      <c r="D247" s="10"/>
      <c r="E247" s="10"/>
    </row>
    <row r="250" spans="1:5">
      <c r="A250" s="220" t="s">
        <v>336</v>
      </c>
      <c r="B250" s="220"/>
      <c r="C250" s="220"/>
      <c r="D250" s="220"/>
      <c r="E250" s="220"/>
    </row>
    <row r="251" spans="1:5" ht="14.25" thickBot="1">
      <c r="A251" s="72" t="s">
        <v>210</v>
      </c>
      <c r="B251" s="72"/>
      <c r="C251" s="72"/>
      <c r="D251" s="72"/>
      <c r="E251" s="72"/>
    </row>
    <row r="252" spans="1:5" ht="27.75" thickBot="1">
      <c r="A252" s="43" t="s">
        <v>265</v>
      </c>
      <c r="B252" s="70" t="s">
        <v>206</v>
      </c>
      <c r="C252" s="43" t="s">
        <v>193</v>
      </c>
      <c r="D252" s="43" t="s">
        <v>192</v>
      </c>
      <c r="E252" s="43" t="s">
        <v>66</v>
      </c>
    </row>
    <row r="253" spans="1:5" ht="14.25" thickBot="1">
      <c r="A253" s="68" t="s">
        <v>194</v>
      </c>
      <c r="B253" s="68">
        <v>9</v>
      </c>
      <c r="C253" s="69" t="s">
        <v>205</v>
      </c>
      <c r="D253" s="68" t="s">
        <v>199</v>
      </c>
      <c r="E253" s="68"/>
    </row>
    <row r="254" spans="1:5" ht="14.25" thickBot="1">
      <c r="A254" s="43" t="s">
        <v>195</v>
      </c>
      <c r="B254" s="43">
        <v>1</v>
      </c>
      <c r="C254" s="43" t="s">
        <v>224</v>
      </c>
      <c r="D254" s="43" t="s">
        <v>226</v>
      </c>
      <c r="E254" s="43"/>
    </row>
    <row r="255" spans="1:5" ht="14.25" thickBot="1">
      <c r="A255" s="10" t="s">
        <v>196</v>
      </c>
      <c r="B255" s="10">
        <v>1</v>
      </c>
      <c r="C255" s="10" t="s">
        <v>311</v>
      </c>
      <c r="D255" s="10" t="s">
        <v>203</v>
      </c>
      <c r="E255" s="10"/>
    </row>
    <row r="256" spans="1:5" ht="14.25" thickBot="1">
      <c r="A256" s="10" t="s">
        <v>201</v>
      </c>
      <c r="B256" s="10">
        <v>2</v>
      </c>
      <c r="C256" s="10" t="s">
        <v>304</v>
      </c>
      <c r="D256" s="10" t="s">
        <v>302</v>
      </c>
      <c r="E256" s="10"/>
    </row>
    <row r="257" spans="1:5" ht="14.25" thickBot="1">
      <c r="A257" s="18" t="s">
        <v>305</v>
      </c>
      <c r="B257" s="10">
        <v>1</v>
      </c>
      <c r="C257" s="10"/>
      <c r="D257" s="18" t="s">
        <v>309</v>
      </c>
      <c r="E257" s="10"/>
    </row>
    <row r="258" spans="1:5" ht="14.25" thickBot="1">
      <c r="A258" s="18" t="s">
        <v>306</v>
      </c>
      <c r="B258" s="10">
        <v>1</v>
      </c>
      <c r="C258" s="10"/>
      <c r="D258" s="18" t="s">
        <v>6</v>
      </c>
      <c r="E258" s="10"/>
    </row>
    <row r="259" spans="1:5" ht="15" thickBot="1">
      <c r="A259" s="18" t="s">
        <v>307</v>
      </c>
      <c r="B259" s="10">
        <v>1</v>
      </c>
      <c r="C259" s="10"/>
      <c r="D259" s="18" t="s">
        <v>54</v>
      </c>
      <c r="E259" s="10"/>
    </row>
    <row r="260" spans="1:5" ht="14.25" thickBot="1">
      <c r="A260" s="18" t="s">
        <v>308</v>
      </c>
      <c r="B260" s="10">
        <v>2</v>
      </c>
      <c r="C260" s="10"/>
      <c r="D260" s="18" t="s">
        <v>310</v>
      </c>
      <c r="E260" s="10"/>
    </row>
    <row r="261" spans="1:5" ht="14.25" thickBot="1">
      <c r="A261" s="10" t="s">
        <v>197</v>
      </c>
      <c r="B261" s="10">
        <v>1</v>
      </c>
      <c r="C261" s="10" t="s">
        <v>209</v>
      </c>
      <c r="D261" s="10" t="s">
        <v>207</v>
      </c>
      <c r="E261" s="10"/>
    </row>
    <row r="262" spans="1:5" ht="14.25" thickBot="1">
      <c r="A262" s="10" t="s">
        <v>198</v>
      </c>
      <c r="B262" s="10">
        <v>1</v>
      </c>
      <c r="C262" s="10" t="s">
        <v>208</v>
      </c>
      <c r="D262" s="10"/>
      <c r="E262" s="10"/>
    </row>
    <row r="263" spans="1:5" ht="14.25" thickBot="1">
      <c r="A263" s="72" t="s">
        <v>211</v>
      </c>
      <c r="B263" s="72"/>
      <c r="C263" s="72"/>
      <c r="D263" s="72"/>
      <c r="E263" s="72"/>
    </row>
    <row r="264" spans="1:5" ht="27.75" thickBot="1">
      <c r="A264" s="43" t="s">
        <v>265</v>
      </c>
      <c r="B264" s="70" t="s">
        <v>206</v>
      </c>
      <c r="C264" s="43" t="s">
        <v>193</v>
      </c>
      <c r="D264" s="43" t="s">
        <v>192</v>
      </c>
      <c r="E264" s="43" t="s">
        <v>66</v>
      </c>
    </row>
    <row r="265" spans="1:5" ht="14.25" thickBot="1">
      <c r="A265" s="68" t="s">
        <v>194</v>
      </c>
      <c r="B265" s="68">
        <v>9</v>
      </c>
      <c r="C265" s="69" t="s">
        <v>205</v>
      </c>
      <c r="D265" s="68" t="s">
        <v>212</v>
      </c>
      <c r="E265" s="68"/>
    </row>
    <row r="266" spans="1:5" ht="14.25" thickBot="1">
      <c r="A266" s="43" t="s">
        <v>195</v>
      </c>
      <c r="B266" s="43">
        <v>1</v>
      </c>
      <c r="C266" s="43" t="s">
        <v>227</v>
      </c>
      <c r="D266" s="43" t="s">
        <v>330</v>
      </c>
      <c r="E266" s="43"/>
    </row>
    <row r="267" spans="1:5" ht="14.25" thickBot="1">
      <c r="A267" s="10" t="s">
        <v>196</v>
      </c>
      <c r="B267" s="10">
        <v>1</v>
      </c>
      <c r="C267" s="10" t="s">
        <v>202</v>
      </c>
      <c r="D267" s="10" t="s">
        <v>203</v>
      </c>
      <c r="E267" s="10"/>
    </row>
    <row r="268" spans="1:5" ht="14.25" thickBot="1">
      <c r="A268" s="10" t="s">
        <v>201</v>
      </c>
      <c r="B268" s="10">
        <v>2</v>
      </c>
      <c r="C268" s="10" t="s">
        <v>304</v>
      </c>
      <c r="D268" s="10" t="s">
        <v>302</v>
      </c>
      <c r="E268" s="10"/>
    </row>
    <row r="269" spans="1:5" ht="14.25" thickBot="1">
      <c r="A269" s="10" t="s">
        <v>197</v>
      </c>
      <c r="B269" s="10">
        <v>1</v>
      </c>
      <c r="C269" s="10" t="s">
        <v>209</v>
      </c>
      <c r="D269" s="10" t="s">
        <v>207</v>
      </c>
      <c r="E269" s="10"/>
    </row>
    <row r="270" spans="1:5" ht="14.25" thickBot="1">
      <c r="A270" s="10" t="s">
        <v>198</v>
      </c>
      <c r="B270" s="10">
        <v>1</v>
      </c>
      <c r="C270" s="10" t="s">
        <v>208</v>
      </c>
      <c r="D270" s="10"/>
      <c r="E270" s="10"/>
    </row>
    <row r="273" spans="1:5">
      <c r="A273" s="220" t="s">
        <v>531</v>
      </c>
      <c r="B273" s="220"/>
      <c r="C273" s="220"/>
      <c r="D273" s="220"/>
      <c r="E273" s="220"/>
    </row>
    <row r="274" spans="1:5" ht="14.25" thickBot="1">
      <c r="A274" s="117" t="s">
        <v>210</v>
      </c>
      <c r="B274" s="117"/>
      <c r="C274" s="117"/>
      <c r="D274" s="117"/>
      <c r="E274" s="117"/>
    </row>
    <row r="275" spans="1:5" ht="27.75" thickBot="1">
      <c r="A275" s="43" t="s">
        <v>265</v>
      </c>
      <c r="B275" s="70" t="s">
        <v>206</v>
      </c>
      <c r="C275" s="43" t="s">
        <v>193</v>
      </c>
      <c r="D275" s="43" t="s">
        <v>192</v>
      </c>
      <c r="E275" s="43" t="s">
        <v>66</v>
      </c>
    </row>
    <row r="276" spans="1:5" ht="14.25" thickBot="1">
      <c r="A276" s="68" t="s">
        <v>194</v>
      </c>
      <c r="B276" s="68">
        <v>9</v>
      </c>
      <c r="C276" s="69" t="s">
        <v>205</v>
      </c>
      <c r="D276" s="68" t="s">
        <v>199</v>
      </c>
      <c r="E276" s="68" t="s">
        <v>529</v>
      </c>
    </row>
    <row r="277" spans="1:5" ht="14.25" thickBot="1">
      <c r="A277" s="43" t="s">
        <v>195</v>
      </c>
      <c r="B277" s="43">
        <v>1</v>
      </c>
      <c r="C277" s="43" t="s">
        <v>224</v>
      </c>
      <c r="D277" s="43" t="s">
        <v>226</v>
      </c>
      <c r="E277" s="43"/>
    </row>
    <row r="278" spans="1:5" ht="14.25" thickBot="1">
      <c r="A278" s="10" t="s">
        <v>196</v>
      </c>
      <c r="B278" s="10">
        <v>1</v>
      </c>
      <c r="C278" s="10" t="s">
        <v>485</v>
      </c>
      <c r="D278" s="10" t="s">
        <v>203</v>
      </c>
      <c r="E278" s="10"/>
    </row>
    <row r="279" spans="1:5" ht="14.25" thickBot="1">
      <c r="A279" s="10" t="s">
        <v>201</v>
      </c>
      <c r="B279" s="10">
        <v>2</v>
      </c>
      <c r="C279" s="10" t="s">
        <v>421</v>
      </c>
      <c r="D279" s="10" t="s">
        <v>481</v>
      </c>
      <c r="E279" s="10"/>
    </row>
    <row r="280" spans="1:5" ht="14.25" thickBot="1">
      <c r="A280" s="18" t="s">
        <v>447</v>
      </c>
      <c r="B280" s="10">
        <v>1</v>
      </c>
      <c r="C280" s="10" t="s">
        <v>458</v>
      </c>
      <c r="D280" s="18" t="s">
        <v>467</v>
      </c>
      <c r="E280" s="10" t="s">
        <v>519</v>
      </c>
    </row>
    <row r="281" spans="1:5" ht="14.25" thickBot="1">
      <c r="A281" s="18" t="s">
        <v>448</v>
      </c>
      <c r="B281" s="10">
        <v>1</v>
      </c>
      <c r="C281" s="10" t="s">
        <v>459</v>
      </c>
      <c r="D281" s="18" t="s">
        <v>468</v>
      </c>
      <c r="E281" s="10" t="s">
        <v>522</v>
      </c>
    </row>
    <row r="282" spans="1:5" ht="14.25" thickBot="1">
      <c r="A282" s="79" t="s">
        <v>449</v>
      </c>
      <c r="B282" s="10">
        <v>3</v>
      </c>
      <c r="C282" s="10"/>
      <c r="D282" s="18" t="s">
        <v>469</v>
      </c>
      <c r="E282" s="10" t="s">
        <v>520</v>
      </c>
    </row>
    <row r="283" spans="1:5" ht="14.25" thickBot="1">
      <c r="A283" s="18" t="s">
        <v>450</v>
      </c>
      <c r="B283" s="10">
        <v>1</v>
      </c>
      <c r="C283" s="10" t="s">
        <v>460</v>
      </c>
      <c r="D283" s="18" t="s">
        <v>470</v>
      </c>
      <c r="E283" s="10" t="s">
        <v>521</v>
      </c>
    </row>
    <row r="284" spans="1:5" s="117" customFormat="1" ht="14.25" thickBot="1">
      <c r="A284" s="18" t="s">
        <v>451</v>
      </c>
      <c r="B284" s="10">
        <v>1</v>
      </c>
      <c r="C284" s="10" t="s">
        <v>461</v>
      </c>
      <c r="D284" s="18" t="s">
        <v>471</v>
      </c>
      <c r="E284" s="10" t="s">
        <v>523</v>
      </c>
    </row>
    <row r="285" spans="1:5" s="117" customFormat="1" ht="14.25" thickBot="1">
      <c r="A285" s="18" t="s">
        <v>452</v>
      </c>
      <c r="B285" s="10">
        <v>1</v>
      </c>
      <c r="C285" s="10" t="s">
        <v>462</v>
      </c>
      <c r="D285" s="18" t="s">
        <v>472</v>
      </c>
      <c r="E285" s="10" t="s">
        <v>524</v>
      </c>
    </row>
    <row r="286" spans="1:5" s="117" customFormat="1" ht="14.25" thickBot="1">
      <c r="A286" s="18" t="s">
        <v>453</v>
      </c>
      <c r="B286" s="10">
        <v>2</v>
      </c>
      <c r="C286" s="10" t="s">
        <v>525</v>
      </c>
      <c r="D286" s="18" t="s">
        <v>473</v>
      </c>
      <c r="E286" s="10" t="s">
        <v>526</v>
      </c>
    </row>
    <row r="287" spans="1:5" s="117" customFormat="1" ht="14.25" thickBot="1">
      <c r="A287" s="79" t="s">
        <v>454</v>
      </c>
      <c r="B287" s="10">
        <v>1</v>
      </c>
      <c r="C287" s="10" t="s">
        <v>463</v>
      </c>
      <c r="D287" s="18" t="s">
        <v>474</v>
      </c>
      <c r="E287" s="10" t="s">
        <v>526</v>
      </c>
    </row>
    <row r="288" spans="1:5" s="117" customFormat="1" ht="14.25" thickBot="1">
      <c r="A288" s="18" t="s">
        <v>455</v>
      </c>
      <c r="B288" s="10">
        <v>1</v>
      </c>
      <c r="C288" s="10" t="s">
        <v>464</v>
      </c>
      <c r="D288" s="18" t="s">
        <v>475</v>
      </c>
      <c r="E288" s="10" t="s">
        <v>527</v>
      </c>
    </row>
    <row r="289" spans="1:5" s="117" customFormat="1" ht="14.25" thickBot="1">
      <c r="A289" s="79" t="s">
        <v>457</v>
      </c>
      <c r="B289" s="10">
        <v>1</v>
      </c>
      <c r="C289" s="10" t="s">
        <v>465</v>
      </c>
      <c r="D289" s="18" t="s">
        <v>476</v>
      </c>
      <c r="E289" s="10" t="s">
        <v>528</v>
      </c>
    </row>
    <row r="290" spans="1:5" s="117" customFormat="1" ht="14.25" thickBot="1">
      <c r="A290" s="79" t="s">
        <v>456</v>
      </c>
      <c r="B290" s="10">
        <v>1</v>
      </c>
      <c r="C290" s="10" t="s">
        <v>466</v>
      </c>
      <c r="D290" s="18" t="s">
        <v>477</v>
      </c>
      <c r="E290" s="10" t="s">
        <v>530</v>
      </c>
    </row>
    <row r="291" spans="1:5" ht="14.25" thickBot="1">
      <c r="A291" s="10" t="s">
        <v>197</v>
      </c>
      <c r="B291" s="10">
        <v>1</v>
      </c>
      <c r="C291" s="10" t="s">
        <v>209</v>
      </c>
      <c r="D291" s="10" t="s">
        <v>207</v>
      </c>
      <c r="E291" s="10"/>
    </row>
    <row r="292" spans="1:5" ht="14.25" thickBot="1">
      <c r="A292" s="10" t="s">
        <v>198</v>
      </c>
      <c r="B292" s="10">
        <v>1</v>
      </c>
      <c r="C292" s="10" t="s">
        <v>208</v>
      </c>
      <c r="D292" s="10"/>
      <c r="E292" s="10"/>
    </row>
    <row r="293" spans="1:5" ht="14.25" thickBot="1">
      <c r="A293" s="117" t="s">
        <v>211</v>
      </c>
      <c r="B293" s="117"/>
      <c r="C293" s="117"/>
      <c r="D293" s="117"/>
      <c r="E293" s="117"/>
    </row>
    <row r="294" spans="1:5" ht="27.75" thickBot="1">
      <c r="A294" s="43" t="s">
        <v>265</v>
      </c>
      <c r="B294" s="70" t="s">
        <v>206</v>
      </c>
      <c r="C294" s="43" t="s">
        <v>193</v>
      </c>
      <c r="D294" s="43" t="s">
        <v>192</v>
      </c>
      <c r="E294" s="43" t="s">
        <v>66</v>
      </c>
    </row>
    <row r="295" spans="1:5" ht="14.25" thickBot="1">
      <c r="A295" s="68" t="s">
        <v>194</v>
      </c>
      <c r="B295" s="68">
        <v>9</v>
      </c>
      <c r="C295" s="69" t="s">
        <v>205</v>
      </c>
      <c r="D295" s="68" t="s">
        <v>212</v>
      </c>
      <c r="E295" s="68"/>
    </row>
    <row r="296" spans="1:5" ht="14.25" thickBot="1">
      <c r="A296" s="43" t="s">
        <v>195</v>
      </c>
      <c r="B296" s="43">
        <v>1</v>
      </c>
      <c r="C296" s="43" t="s">
        <v>227</v>
      </c>
      <c r="D296" s="43" t="s">
        <v>330</v>
      </c>
      <c r="E296" s="43"/>
    </row>
    <row r="297" spans="1:5" ht="14.25" thickBot="1">
      <c r="A297" s="10" t="s">
        <v>196</v>
      </c>
      <c r="B297" s="10">
        <v>1</v>
      </c>
      <c r="C297" s="10" t="s">
        <v>202</v>
      </c>
      <c r="D297" s="10" t="s">
        <v>203</v>
      </c>
      <c r="E297" s="10"/>
    </row>
    <row r="298" spans="1:5" ht="14.25" thickBot="1">
      <c r="A298" s="10" t="s">
        <v>201</v>
      </c>
      <c r="B298" s="10">
        <v>2</v>
      </c>
      <c r="C298" s="10" t="s">
        <v>478</v>
      </c>
      <c r="D298" s="10" t="s">
        <v>482</v>
      </c>
      <c r="E298" s="10"/>
    </row>
    <row r="299" spans="1:5" ht="14.25" thickBot="1">
      <c r="A299" s="10" t="s">
        <v>197</v>
      </c>
      <c r="B299" s="10">
        <v>1</v>
      </c>
      <c r="C299" s="10" t="s">
        <v>209</v>
      </c>
      <c r="D299" s="10" t="s">
        <v>207</v>
      </c>
      <c r="E299" s="10"/>
    </row>
    <row r="300" spans="1:5" ht="14.25" thickBot="1">
      <c r="A300" s="10" t="s">
        <v>198</v>
      </c>
      <c r="B300" s="10">
        <v>1</v>
      </c>
      <c r="C300" s="10" t="s">
        <v>208</v>
      </c>
      <c r="D300" s="10"/>
      <c r="E300" s="10"/>
    </row>
    <row r="303" spans="1:5">
      <c r="A303" s="220" t="s">
        <v>479</v>
      </c>
      <c r="B303" s="220"/>
      <c r="C303" s="220"/>
      <c r="D303" s="220"/>
      <c r="E303" s="220"/>
    </row>
    <row r="304" spans="1:5" ht="14.25" thickBot="1">
      <c r="A304" s="117" t="s">
        <v>210</v>
      </c>
      <c r="B304" s="117"/>
      <c r="C304" s="117"/>
      <c r="D304" s="117"/>
      <c r="E304" s="117"/>
    </row>
    <row r="305" spans="1:5" ht="27.75" thickBot="1">
      <c r="A305" s="43" t="s">
        <v>265</v>
      </c>
      <c r="B305" s="70" t="s">
        <v>206</v>
      </c>
      <c r="C305" s="43" t="s">
        <v>193</v>
      </c>
      <c r="D305" s="43" t="s">
        <v>192</v>
      </c>
      <c r="E305" s="43" t="s">
        <v>66</v>
      </c>
    </row>
    <row r="306" spans="1:5" ht="14.25" thickBot="1">
      <c r="A306" s="68" t="s">
        <v>194</v>
      </c>
      <c r="B306" s="68">
        <v>9</v>
      </c>
      <c r="C306" s="69" t="s">
        <v>205</v>
      </c>
      <c r="D306" s="68" t="s">
        <v>199</v>
      </c>
      <c r="E306" s="68"/>
    </row>
    <row r="307" spans="1:5" ht="14.25" thickBot="1">
      <c r="A307" s="43" t="s">
        <v>195</v>
      </c>
      <c r="B307" s="43">
        <v>1</v>
      </c>
      <c r="C307" s="43" t="s">
        <v>200</v>
      </c>
      <c r="D307" s="43" t="s">
        <v>225</v>
      </c>
      <c r="E307" s="43"/>
    </row>
    <row r="308" spans="1:5" ht="14.25" thickBot="1">
      <c r="A308" s="10" t="s">
        <v>196</v>
      </c>
      <c r="B308" s="10">
        <v>1</v>
      </c>
      <c r="C308" s="10" t="s">
        <v>202</v>
      </c>
      <c r="D308" s="10" t="s">
        <v>203</v>
      </c>
      <c r="E308" s="10"/>
    </row>
    <row r="309" spans="1:5" ht="14.25" thickBot="1">
      <c r="A309" s="10" t="s">
        <v>201</v>
      </c>
      <c r="B309" s="10">
        <v>2</v>
      </c>
      <c r="C309" s="10" t="s">
        <v>480</v>
      </c>
      <c r="D309" s="10" t="s">
        <v>483</v>
      </c>
      <c r="E309" s="10"/>
    </row>
    <row r="310" spans="1:5" ht="14.25" thickBot="1">
      <c r="A310" s="10" t="s">
        <v>197</v>
      </c>
      <c r="B310" s="10">
        <v>1</v>
      </c>
      <c r="C310" s="10" t="s">
        <v>209</v>
      </c>
      <c r="D310" s="10" t="s">
        <v>207</v>
      </c>
      <c r="E310" s="10"/>
    </row>
    <row r="311" spans="1:5" ht="14.25" thickBot="1">
      <c r="A311" s="10" t="s">
        <v>198</v>
      </c>
      <c r="B311" s="10">
        <v>1</v>
      </c>
      <c r="C311" s="10" t="s">
        <v>208</v>
      </c>
      <c r="D311" s="10"/>
      <c r="E311" s="10"/>
    </row>
    <row r="312" spans="1:5" ht="14.25" thickBot="1">
      <c r="A312" s="117" t="s">
        <v>211</v>
      </c>
      <c r="B312" s="117"/>
      <c r="C312" s="117"/>
      <c r="D312" s="117"/>
      <c r="E312" s="117"/>
    </row>
    <row r="313" spans="1:5" ht="27.75" thickBot="1">
      <c r="A313" s="43" t="s">
        <v>265</v>
      </c>
      <c r="B313" s="70" t="s">
        <v>206</v>
      </c>
      <c r="C313" s="43" t="s">
        <v>193</v>
      </c>
      <c r="D313" s="43" t="s">
        <v>192</v>
      </c>
      <c r="E313" s="43" t="s">
        <v>66</v>
      </c>
    </row>
    <row r="314" spans="1:5" ht="14.25" thickBot="1">
      <c r="A314" s="68" t="s">
        <v>194</v>
      </c>
      <c r="B314" s="68">
        <v>9</v>
      </c>
      <c r="C314" s="69" t="s">
        <v>205</v>
      </c>
      <c r="D314" s="68" t="s">
        <v>212</v>
      </c>
      <c r="E314" s="68"/>
    </row>
    <row r="315" spans="1:5" ht="14.25" thickBot="1">
      <c r="A315" s="43" t="s">
        <v>195</v>
      </c>
      <c r="B315" s="43">
        <v>1</v>
      </c>
      <c r="C315" s="43" t="s">
        <v>213</v>
      </c>
      <c r="D315" s="43" t="s">
        <v>214</v>
      </c>
      <c r="E315" s="43"/>
    </row>
    <row r="316" spans="1:5" ht="14.25" thickBot="1">
      <c r="A316" s="10" t="s">
        <v>196</v>
      </c>
      <c r="B316" s="10">
        <v>1</v>
      </c>
      <c r="C316" s="10" t="s">
        <v>485</v>
      </c>
      <c r="D316" s="10" t="s">
        <v>203</v>
      </c>
      <c r="E316" s="10"/>
    </row>
    <row r="317" spans="1:5" ht="14.25" thickBot="1">
      <c r="A317" s="10" t="s">
        <v>201</v>
      </c>
      <c r="B317" s="10">
        <v>2</v>
      </c>
      <c r="C317" s="10" t="s">
        <v>446</v>
      </c>
      <c r="D317" s="10" t="s">
        <v>484</v>
      </c>
      <c r="E317" s="10"/>
    </row>
    <row r="318" spans="1:5" s="117" customFormat="1" ht="14.25" thickBot="1">
      <c r="A318" s="18" t="s">
        <v>447</v>
      </c>
      <c r="B318" s="10">
        <v>1</v>
      </c>
      <c r="C318" s="10" t="s">
        <v>458</v>
      </c>
      <c r="D318" s="18" t="s">
        <v>486</v>
      </c>
      <c r="E318" s="10"/>
    </row>
    <row r="319" spans="1:5" s="117" customFormat="1" ht="14.25" thickBot="1">
      <c r="A319" s="18" t="s">
        <v>448</v>
      </c>
      <c r="B319" s="10">
        <v>1</v>
      </c>
      <c r="C319" s="10" t="s">
        <v>459</v>
      </c>
      <c r="D319" s="18" t="s">
        <v>487</v>
      </c>
      <c r="E319" s="10"/>
    </row>
    <row r="320" spans="1:5" s="117" customFormat="1" ht="14.25" thickBot="1">
      <c r="A320" s="79" t="s">
        <v>449</v>
      </c>
      <c r="B320" s="10">
        <v>3</v>
      </c>
      <c r="C320" s="10"/>
      <c r="D320" s="18" t="s">
        <v>488</v>
      </c>
      <c r="E320" s="10"/>
    </row>
    <row r="321" spans="1:5" s="117" customFormat="1" ht="14.25" thickBot="1">
      <c r="A321" s="18" t="s">
        <v>450</v>
      </c>
      <c r="B321" s="10">
        <v>1</v>
      </c>
      <c r="C321" s="10" t="s">
        <v>460</v>
      </c>
      <c r="D321" s="18" t="s">
        <v>489</v>
      </c>
      <c r="E321" s="10"/>
    </row>
    <row r="322" spans="1:5" s="117" customFormat="1" ht="14.25" thickBot="1">
      <c r="A322" s="18" t="s">
        <v>451</v>
      </c>
      <c r="B322" s="10">
        <v>1</v>
      </c>
      <c r="C322" s="10" t="s">
        <v>461</v>
      </c>
      <c r="D322" s="18" t="s">
        <v>490</v>
      </c>
      <c r="E322" s="10"/>
    </row>
    <row r="323" spans="1:5" s="117" customFormat="1" ht="14.25" thickBot="1">
      <c r="A323" s="18" t="s">
        <v>452</v>
      </c>
      <c r="B323" s="10">
        <v>1</v>
      </c>
      <c r="C323" s="10" t="s">
        <v>462</v>
      </c>
      <c r="D323" s="18" t="s">
        <v>491</v>
      </c>
      <c r="E323" s="10"/>
    </row>
    <row r="324" spans="1:5" s="117" customFormat="1" ht="14.25" thickBot="1">
      <c r="A324" s="18" t="s">
        <v>453</v>
      </c>
      <c r="B324" s="10">
        <v>2</v>
      </c>
      <c r="C324" s="10"/>
      <c r="D324" s="18" t="s">
        <v>492</v>
      </c>
      <c r="E324" s="10"/>
    </row>
    <row r="325" spans="1:5" s="117" customFormat="1" ht="14.25" thickBot="1">
      <c r="A325" s="79" t="s">
        <v>454</v>
      </c>
      <c r="B325" s="10">
        <v>1</v>
      </c>
      <c r="C325" s="10" t="s">
        <v>463</v>
      </c>
      <c r="D325" s="18" t="s">
        <v>493</v>
      </c>
      <c r="E325" s="10"/>
    </row>
    <row r="326" spans="1:5" s="117" customFormat="1" ht="14.25" thickBot="1">
      <c r="A326" s="18" t="s">
        <v>455</v>
      </c>
      <c r="B326" s="10">
        <v>1</v>
      </c>
      <c r="C326" s="10" t="s">
        <v>464</v>
      </c>
      <c r="D326" s="18" t="s">
        <v>494</v>
      </c>
      <c r="E326" s="10"/>
    </row>
    <row r="327" spans="1:5" s="117" customFormat="1" ht="14.25" thickBot="1">
      <c r="A327" s="79" t="s">
        <v>457</v>
      </c>
      <c r="B327" s="10">
        <v>1</v>
      </c>
      <c r="C327" s="10" t="s">
        <v>465</v>
      </c>
      <c r="D327" s="18" t="s">
        <v>495</v>
      </c>
      <c r="E327" s="10"/>
    </row>
    <row r="328" spans="1:5" s="117" customFormat="1" ht="14.25" thickBot="1">
      <c r="A328" s="79" t="s">
        <v>456</v>
      </c>
      <c r="B328" s="10">
        <v>1</v>
      </c>
      <c r="C328" s="10" t="s">
        <v>466</v>
      </c>
      <c r="D328" s="18" t="s">
        <v>496</v>
      </c>
      <c r="E328" s="10"/>
    </row>
    <row r="329" spans="1:5" ht="14.25" thickBot="1">
      <c r="A329" s="10" t="s">
        <v>197</v>
      </c>
      <c r="B329" s="10">
        <v>1</v>
      </c>
      <c r="C329" s="10" t="s">
        <v>209</v>
      </c>
      <c r="D329" s="10" t="s">
        <v>207</v>
      </c>
      <c r="E329" s="10"/>
    </row>
    <row r="330" spans="1:5" ht="14.25" thickBot="1">
      <c r="A330" s="10" t="s">
        <v>198</v>
      </c>
      <c r="B330" s="10">
        <v>1</v>
      </c>
      <c r="C330" s="10" t="s">
        <v>208</v>
      </c>
      <c r="D330" s="10"/>
      <c r="E330" s="10"/>
    </row>
    <row r="331" spans="1:5">
      <c r="A331" s="34"/>
      <c r="B331" s="34"/>
      <c r="C331" s="34"/>
      <c r="D331" s="34"/>
      <c r="E331" s="34"/>
    </row>
  </sheetData>
  <mergeCells count="13">
    <mergeCell ref="A18:E18"/>
    <mergeCell ref="A111:E111"/>
    <mergeCell ref="A137:E137"/>
    <mergeCell ref="A157:E157"/>
    <mergeCell ref="A179:E179"/>
    <mergeCell ref="A69:E69"/>
    <mergeCell ref="A92:E92"/>
    <mergeCell ref="A273:E273"/>
    <mergeCell ref="A303:E303"/>
    <mergeCell ref="A250:E250"/>
    <mergeCell ref="A201:E201"/>
    <mergeCell ref="A44:E44"/>
    <mergeCell ref="A228:E228"/>
  </mergeCells>
  <phoneticPr fontId="28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49"/>
  <sheetViews>
    <sheetView topLeftCell="A85" zoomScale="85" zoomScaleNormal="85" workbookViewId="0">
      <selection activeCell="C5" sqref="C5"/>
    </sheetView>
  </sheetViews>
  <sheetFormatPr defaultRowHeight="13.5"/>
  <cols>
    <col min="1" max="1" width="15.375" style="92" customWidth="1"/>
    <col min="2" max="2" width="9.125" style="92" customWidth="1"/>
    <col min="3" max="3" width="24" style="92" customWidth="1"/>
    <col min="4" max="4" width="41.75" style="92" customWidth="1"/>
    <col min="5" max="5" width="9" style="92"/>
    <col min="6" max="6" width="10.875" style="92" customWidth="1"/>
    <col min="7" max="7" width="15.875" style="92" customWidth="1"/>
    <col min="8" max="8" width="9.5" style="92" bestFit="1" customWidth="1"/>
    <col min="9" max="16384" width="9" style="92"/>
  </cols>
  <sheetData>
    <row r="1" spans="1:8" ht="14.25" thickBot="1">
      <c r="A1" s="222" t="s">
        <v>409</v>
      </c>
      <c r="B1" s="223"/>
      <c r="C1" s="223"/>
      <c r="D1" s="223"/>
      <c r="E1" s="223"/>
      <c r="F1" s="223"/>
      <c r="G1" s="223"/>
      <c r="H1" s="86"/>
    </row>
    <row r="2" spans="1:8" ht="14.25" thickBot="1">
      <c r="A2" s="95"/>
      <c r="B2" s="95" t="s">
        <v>387</v>
      </c>
      <c r="C2" s="94" t="s">
        <v>388</v>
      </c>
      <c r="D2" s="95" t="s">
        <v>389</v>
      </c>
      <c r="E2" s="95" t="s">
        <v>390</v>
      </c>
      <c r="F2" s="102" t="s">
        <v>400</v>
      </c>
      <c r="G2" s="96" t="s">
        <v>391</v>
      </c>
      <c r="H2" s="96" t="s">
        <v>392</v>
      </c>
    </row>
    <row r="3" spans="1:8" ht="14.25" thickBot="1">
      <c r="A3" s="43" t="s">
        <v>393</v>
      </c>
      <c r="B3" s="112" t="s">
        <v>394</v>
      </c>
      <c r="C3" s="112" t="s">
        <v>434</v>
      </c>
      <c r="D3" s="43" t="s">
        <v>501</v>
      </c>
      <c r="E3" s="113" t="s">
        <v>396</v>
      </c>
      <c r="F3" s="100" t="s">
        <v>399</v>
      </c>
      <c r="G3" s="10" t="s">
        <v>397</v>
      </c>
      <c r="H3" s="6" t="s">
        <v>398</v>
      </c>
    </row>
    <row r="4" spans="1:8" ht="14.25" thickBot="1">
      <c r="A4" s="112"/>
      <c r="B4" s="113"/>
      <c r="C4" s="112" t="s">
        <v>435</v>
      </c>
      <c r="D4" s="43" t="s">
        <v>498</v>
      </c>
      <c r="E4" s="43" t="s">
        <v>499</v>
      </c>
      <c r="F4" s="118" t="s">
        <v>500</v>
      </c>
      <c r="G4" s="43"/>
      <c r="H4" s="43"/>
    </row>
    <row r="5" spans="1:8" s="111" customFormat="1" ht="69.75" customHeight="1" thickBot="1">
      <c r="A5" s="35"/>
      <c r="B5" s="6"/>
      <c r="C5" s="114" t="s">
        <v>436</v>
      </c>
      <c r="D5" s="101" t="s">
        <v>437</v>
      </c>
      <c r="E5" s="101" t="s">
        <v>438</v>
      </c>
      <c r="F5" s="115" t="s">
        <v>439</v>
      </c>
      <c r="G5" s="101"/>
      <c r="H5" s="101"/>
    </row>
    <row r="6" spans="1:8" s="111" customFormat="1">
      <c r="A6" s="33"/>
      <c r="B6" s="34"/>
      <c r="C6" s="34"/>
      <c r="D6" s="34"/>
      <c r="E6" s="34"/>
      <c r="F6" s="105"/>
      <c r="G6" s="34"/>
      <c r="H6" s="5"/>
    </row>
    <row r="7" spans="1:8" s="111" customFormat="1">
      <c r="A7" s="33"/>
      <c r="B7" s="34"/>
      <c r="C7" s="34"/>
      <c r="D7" s="34"/>
      <c r="E7" s="34"/>
      <c r="F7" s="105"/>
      <c r="G7" s="34"/>
      <c r="H7" s="5"/>
    </row>
    <row r="8" spans="1:8" s="107" customFormat="1" ht="14.25" thickBot="1">
      <c r="A8" s="33"/>
      <c r="B8" s="34"/>
      <c r="C8" s="34"/>
      <c r="D8" s="34"/>
      <c r="E8" s="34"/>
      <c r="F8" s="105"/>
      <c r="G8" s="34"/>
      <c r="H8" s="5"/>
    </row>
    <row r="9" spans="1:8" ht="14.25" thickBot="1">
      <c r="A9" s="221" t="s">
        <v>433</v>
      </c>
      <c r="B9" s="216"/>
      <c r="C9" s="216"/>
      <c r="D9" s="216"/>
      <c r="E9" s="216"/>
      <c r="F9" s="216"/>
      <c r="G9" s="216"/>
      <c r="H9" s="217"/>
    </row>
    <row r="10" spans="1:8" ht="14.25" thickBot="1">
      <c r="A10" s="224" t="s">
        <v>410</v>
      </c>
      <c r="B10" s="225"/>
      <c r="C10" s="225"/>
      <c r="D10" s="225"/>
      <c r="E10" s="225"/>
      <c r="F10" s="225"/>
      <c r="G10" s="225"/>
      <c r="H10" s="226"/>
    </row>
    <row r="11" spans="1:8" ht="14.25" thickBot="1">
      <c r="A11" s="98" t="s">
        <v>401</v>
      </c>
      <c r="B11" s="98" t="s">
        <v>403</v>
      </c>
      <c r="C11" s="98" t="s">
        <v>196</v>
      </c>
      <c r="D11" s="98" t="s">
        <v>404</v>
      </c>
      <c r="E11" s="215" t="s">
        <v>405</v>
      </c>
      <c r="F11" s="216"/>
      <c r="G11" s="216"/>
      <c r="H11" s="217"/>
    </row>
    <row r="12" spans="1:8" ht="51" customHeight="1" thickBot="1">
      <c r="A12" s="98" t="s">
        <v>402</v>
      </c>
      <c r="B12" s="101" t="s">
        <v>406</v>
      </c>
      <c r="C12" s="98" t="s">
        <v>395</v>
      </c>
      <c r="D12" s="98" t="s">
        <v>407</v>
      </c>
      <c r="E12" s="215" t="s">
        <v>432</v>
      </c>
      <c r="F12" s="216"/>
      <c r="G12" s="216"/>
      <c r="H12" s="217"/>
    </row>
    <row r="13" spans="1:8" ht="14.25" thickBot="1">
      <c r="A13" s="91"/>
      <c r="B13" s="97"/>
      <c r="C13" s="97"/>
      <c r="D13" s="97"/>
      <c r="E13" s="97"/>
      <c r="F13" s="97"/>
      <c r="G13" s="97"/>
      <c r="H13" s="106"/>
    </row>
    <row r="14" spans="1:8" ht="14.25" thickBot="1">
      <c r="A14" s="227" t="s">
        <v>411</v>
      </c>
      <c r="B14" s="213"/>
      <c r="C14" s="213"/>
      <c r="D14" s="213"/>
      <c r="E14" s="213"/>
      <c r="F14" s="213"/>
      <c r="G14" s="213"/>
      <c r="H14" s="214"/>
    </row>
    <row r="15" spans="1:8" ht="14.25" thickBot="1">
      <c r="A15" s="98" t="s">
        <v>401</v>
      </c>
      <c r="B15" s="98" t="s">
        <v>403</v>
      </c>
      <c r="C15" s="98" t="s">
        <v>196</v>
      </c>
      <c r="D15" s="98" t="s">
        <v>404</v>
      </c>
      <c r="E15" s="215" t="s">
        <v>405</v>
      </c>
      <c r="F15" s="216"/>
      <c r="G15" s="216"/>
      <c r="H15" s="217"/>
    </row>
    <row r="16" spans="1:8" ht="59.25" customHeight="1" thickBot="1">
      <c r="A16" s="98" t="s">
        <v>402</v>
      </c>
      <c r="B16" s="101" t="s">
        <v>408</v>
      </c>
      <c r="C16" s="98" t="s">
        <v>395</v>
      </c>
      <c r="D16" s="98" t="s">
        <v>407</v>
      </c>
      <c r="E16" s="215" t="s">
        <v>419</v>
      </c>
      <c r="F16" s="216"/>
      <c r="G16" s="216"/>
      <c r="H16" s="217"/>
    </row>
    <row r="17" spans="1:8">
      <c r="A17" s="97"/>
      <c r="B17" s="97"/>
      <c r="C17" s="97"/>
      <c r="D17" s="97"/>
      <c r="E17" s="97"/>
      <c r="F17" s="97"/>
      <c r="G17" s="97"/>
      <c r="H17" s="97"/>
    </row>
    <row r="18" spans="1:8">
      <c r="A18" s="92" t="s">
        <v>274</v>
      </c>
      <c r="B18" s="92" t="s">
        <v>201</v>
      </c>
      <c r="C18" s="92" t="s">
        <v>47</v>
      </c>
    </row>
    <row r="20" spans="1:8" s="81" customFormat="1">
      <c r="A20" s="81" t="s">
        <v>296</v>
      </c>
      <c r="B20" s="81" t="s">
        <v>276</v>
      </c>
      <c r="C20" s="99"/>
    </row>
    <row r="21" spans="1:8">
      <c r="C21" s="74"/>
    </row>
    <row r="22" spans="1:8" s="81" customFormat="1">
      <c r="A22" s="81" t="s">
        <v>277</v>
      </c>
      <c r="B22" s="81" t="s">
        <v>220</v>
      </c>
    </row>
    <row r="24" spans="1:8" s="81" customFormat="1">
      <c r="A24" s="81" t="s">
        <v>299</v>
      </c>
      <c r="B24" s="81" t="s">
        <v>252</v>
      </c>
    </row>
    <row r="27" spans="1:8" s="81" customFormat="1">
      <c r="A27" s="81" t="s">
        <v>420</v>
      </c>
      <c r="B27" s="81" t="s">
        <v>421</v>
      </c>
    </row>
    <row r="29" spans="1:8" s="81" customFormat="1">
      <c r="A29" s="228" t="s">
        <v>295</v>
      </c>
      <c r="B29" s="228"/>
      <c r="C29" s="228"/>
      <c r="D29" s="228"/>
      <c r="E29" s="228"/>
    </row>
    <row r="30" spans="1:8" ht="14.25" thickBot="1">
      <c r="A30" s="92" t="s">
        <v>210</v>
      </c>
    </row>
    <row r="31" spans="1:8" ht="27.75" thickBot="1">
      <c r="A31" s="43" t="s">
        <v>265</v>
      </c>
      <c r="B31" s="70" t="s">
        <v>206</v>
      </c>
      <c r="C31" s="43" t="s">
        <v>193</v>
      </c>
      <c r="D31" s="43" t="s">
        <v>192</v>
      </c>
      <c r="E31" s="43" t="s">
        <v>66</v>
      </c>
    </row>
    <row r="32" spans="1:8" ht="14.25" thickBot="1">
      <c r="A32" s="68" t="s">
        <v>440</v>
      </c>
      <c r="B32" s="68">
        <v>2</v>
      </c>
      <c r="C32" s="69"/>
      <c r="D32" s="68"/>
      <c r="E32" s="68"/>
    </row>
    <row r="33" spans="1:5" ht="14.25" thickBot="1">
      <c r="A33" s="43" t="s">
        <v>195</v>
      </c>
      <c r="B33" s="43">
        <v>1</v>
      </c>
      <c r="C33" s="43" t="s">
        <v>200</v>
      </c>
      <c r="D33" s="43" t="s">
        <v>225</v>
      </c>
      <c r="E33" s="43"/>
    </row>
    <row r="34" spans="1:5" ht="14.25" thickBot="1">
      <c r="A34" s="10" t="s">
        <v>196</v>
      </c>
      <c r="B34" s="10">
        <v>1</v>
      </c>
      <c r="C34" s="10" t="s">
        <v>202</v>
      </c>
      <c r="D34" s="10" t="s">
        <v>203</v>
      </c>
      <c r="E34" s="10"/>
    </row>
    <row r="35" spans="1:5" ht="14.25" thickBot="1">
      <c r="A35" s="10" t="s">
        <v>201</v>
      </c>
      <c r="B35" s="10">
        <v>2</v>
      </c>
      <c r="C35" s="10" t="s">
        <v>271</v>
      </c>
      <c r="D35" s="10" t="s">
        <v>317</v>
      </c>
      <c r="E35" s="10"/>
    </row>
    <row r="36" spans="1:5" ht="14.25" thickBot="1">
      <c r="A36" s="10" t="s">
        <v>197</v>
      </c>
      <c r="B36" s="10">
        <v>1</v>
      </c>
      <c r="C36" s="10" t="s">
        <v>209</v>
      </c>
      <c r="D36" s="10"/>
      <c r="E36" s="10"/>
    </row>
    <row r="37" spans="1:5" ht="14.25" thickBot="1">
      <c r="A37" s="92" t="s">
        <v>211</v>
      </c>
    </row>
    <row r="38" spans="1:5" ht="27.75" thickBot="1">
      <c r="A38" s="43" t="s">
        <v>265</v>
      </c>
      <c r="B38" s="70" t="s">
        <v>206</v>
      </c>
      <c r="C38" s="43" t="s">
        <v>193</v>
      </c>
      <c r="D38" s="43" t="s">
        <v>192</v>
      </c>
      <c r="E38" s="43" t="s">
        <v>66</v>
      </c>
    </row>
    <row r="39" spans="1:5" ht="14.25" thickBot="1">
      <c r="A39" s="68" t="s">
        <v>440</v>
      </c>
      <c r="B39" s="68">
        <v>2</v>
      </c>
      <c r="C39" s="69"/>
      <c r="D39" s="68"/>
      <c r="E39" s="68"/>
    </row>
    <row r="40" spans="1:5" ht="14.25" thickBot="1">
      <c r="A40" s="43" t="s">
        <v>195</v>
      </c>
      <c r="B40" s="43">
        <v>1</v>
      </c>
      <c r="C40" s="43" t="s">
        <v>213</v>
      </c>
      <c r="D40" s="43" t="s">
        <v>214</v>
      </c>
      <c r="E40" s="43"/>
    </row>
    <row r="41" spans="1:5" ht="14.25" thickBot="1">
      <c r="A41" s="10" t="s">
        <v>196</v>
      </c>
      <c r="B41" s="10">
        <v>1</v>
      </c>
      <c r="C41" s="10" t="s">
        <v>272</v>
      </c>
      <c r="D41" s="10" t="s">
        <v>203</v>
      </c>
      <c r="E41" s="10"/>
    </row>
    <row r="42" spans="1:5" ht="14.25" thickBot="1">
      <c r="A42" s="10" t="s">
        <v>201</v>
      </c>
      <c r="B42" s="10">
        <v>2</v>
      </c>
      <c r="C42" s="10" t="s">
        <v>271</v>
      </c>
      <c r="D42" s="10" t="s">
        <v>317</v>
      </c>
      <c r="E42" s="10"/>
    </row>
    <row r="43" spans="1:5" ht="14.25" thickBot="1">
      <c r="A43" s="18" t="s">
        <v>253</v>
      </c>
      <c r="B43" s="10">
        <v>4</v>
      </c>
      <c r="C43" s="10"/>
      <c r="D43" s="10" t="s">
        <v>259</v>
      </c>
      <c r="E43" s="10"/>
    </row>
    <row r="44" spans="1:5" ht="14.25" thickBot="1">
      <c r="A44" s="18" t="s">
        <v>254</v>
      </c>
      <c r="B44" s="10">
        <v>4</v>
      </c>
      <c r="C44" s="10"/>
      <c r="D44" s="10" t="s">
        <v>259</v>
      </c>
      <c r="E44" s="10"/>
    </row>
    <row r="45" spans="1:5" ht="14.25" thickBot="1">
      <c r="A45" s="18" t="s">
        <v>255</v>
      </c>
      <c r="B45" s="10">
        <v>4</v>
      </c>
      <c r="C45" s="10"/>
      <c r="D45" s="10" t="s">
        <v>259</v>
      </c>
      <c r="E45" s="10"/>
    </row>
    <row r="46" spans="1:5" ht="14.25" thickBot="1">
      <c r="A46" s="18" t="s">
        <v>256</v>
      </c>
      <c r="B46" s="10">
        <v>4</v>
      </c>
      <c r="C46" s="10"/>
      <c r="D46" s="10" t="s">
        <v>259</v>
      </c>
      <c r="E46" s="10"/>
    </row>
    <row r="47" spans="1:5" ht="14.25" thickBot="1">
      <c r="A47" s="43" t="s">
        <v>257</v>
      </c>
      <c r="B47" s="10">
        <v>1</v>
      </c>
      <c r="C47" s="10"/>
      <c r="D47" s="73" t="s">
        <v>260</v>
      </c>
      <c r="E47" s="10"/>
    </row>
    <row r="48" spans="1:5" ht="14.25" thickBot="1">
      <c r="A48" s="10" t="s">
        <v>261</v>
      </c>
      <c r="B48" s="10">
        <v>2</v>
      </c>
      <c r="C48" s="10"/>
      <c r="D48" s="10" t="s">
        <v>263</v>
      </c>
      <c r="E48" s="10"/>
    </row>
    <row r="49" spans="1:5" ht="14.25" thickBot="1">
      <c r="A49" s="10" t="s">
        <v>262</v>
      </c>
      <c r="B49" s="10">
        <v>2</v>
      </c>
      <c r="C49" s="10"/>
      <c r="D49" s="10" t="s">
        <v>263</v>
      </c>
      <c r="E49" s="10"/>
    </row>
    <row r="50" spans="1:5" ht="14.25" thickBot="1">
      <c r="A50" s="10" t="s">
        <v>197</v>
      </c>
      <c r="B50" s="10">
        <v>1</v>
      </c>
      <c r="C50" s="10" t="s">
        <v>209</v>
      </c>
      <c r="D50" s="10"/>
      <c r="E50" s="10"/>
    </row>
    <row r="52" spans="1:5">
      <c r="A52" s="34"/>
      <c r="B52" s="34"/>
      <c r="C52" s="34"/>
      <c r="D52" s="34"/>
      <c r="E52" s="34"/>
    </row>
    <row r="53" spans="1:5">
      <c r="A53" s="34"/>
      <c r="B53" s="34"/>
      <c r="C53" s="34"/>
      <c r="D53" s="34"/>
      <c r="E53" s="34"/>
    </row>
    <row r="54" spans="1:5" s="81" customFormat="1">
      <c r="A54" s="228" t="s">
        <v>235</v>
      </c>
      <c r="B54" s="228"/>
      <c r="C54" s="228"/>
      <c r="D54" s="228"/>
      <c r="E54" s="228"/>
    </row>
    <row r="55" spans="1:5" ht="14.25" thickBot="1">
      <c r="A55" s="92" t="s">
        <v>210</v>
      </c>
    </row>
    <row r="56" spans="1:5" ht="27.75" thickBot="1">
      <c r="A56" s="43" t="s">
        <v>265</v>
      </c>
      <c r="B56" s="70" t="s">
        <v>206</v>
      </c>
      <c r="C56" s="43" t="s">
        <v>193</v>
      </c>
      <c r="D56" s="43" t="s">
        <v>192</v>
      </c>
      <c r="E56" s="43" t="s">
        <v>66</v>
      </c>
    </row>
    <row r="57" spans="1:5" ht="14.25" thickBot="1">
      <c r="A57" s="68" t="s">
        <v>440</v>
      </c>
      <c r="B57" s="68">
        <v>2</v>
      </c>
      <c r="C57" s="69"/>
      <c r="D57" s="68"/>
      <c r="E57" s="68"/>
    </row>
    <row r="58" spans="1:5" ht="14.25" thickBot="1">
      <c r="A58" s="43" t="s">
        <v>195</v>
      </c>
      <c r="B58" s="43">
        <v>1</v>
      </c>
      <c r="C58" s="43" t="s">
        <v>200</v>
      </c>
      <c r="D58" s="43" t="s">
        <v>225</v>
      </c>
      <c r="E58" s="43"/>
    </row>
    <row r="59" spans="1:5" ht="14.25" thickBot="1">
      <c r="A59" s="10" t="s">
        <v>196</v>
      </c>
      <c r="B59" s="10">
        <v>1</v>
      </c>
      <c r="C59" s="10" t="s">
        <v>202</v>
      </c>
      <c r="D59" s="10" t="s">
        <v>203</v>
      </c>
      <c r="E59" s="10"/>
    </row>
    <row r="60" spans="1:5" ht="14.25" thickBot="1">
      <c r="A60" s="10" t="s">
        <v>201</v>
      </c>
      <c r="B60" s="10">
        <v>2</v>
      </c>
      <c r="C60" s="10" t="s">
        <v>220</v>
      </c>
      <c r="D60" s="10" t="s">
        <v>223</v>
      </c>
      <c r="E60" s="10"/>
    </row>
    <row r="61" spans="1:5" ht="14.25" thickBot="1">
      <c r="A61" s="10" t="s">
        <v>197</v>
      </c>
      <c r="B61" s="10">
        <v>1</v>
      </c>
      <c r="C61" s="10" t="s">
        <v>209</v>
      </c>
      <c r="D61" s="10"/>
      <c r="E61" s="10"/>
    </row>
    <row r="62" spans="1:5" ht="14.25" thickBot="1">
      <c r="A62" s="92" t="s">
        <v>211</v>
      </c>
    </row>
    <row r="63" spans="1:5" ht="27.75" thickBot="1">
      <c r="A63" s="43" t="s">
        <v>265</v>
      </c>
      <c r="B63" s="70" t="s">
        <v>206</v>
      </c>
      <c r="C63" s="43" t="s">
        <v>193</v>
      </c>
      <c r="D63" s="43" t="s">
        <v>192</v>
      </c>
      <c r="E63" s="43" t="s">
        <v>66</v>
      </c>
    </row>
    <row r="64" spans="1:5" ht="14.25" thickBot="1">
      <c r="A64" s="68" t="s">
        <v>440</v>
      </c>
      <c r="B64" s="68">
        <v>2</v>
      </c>
      <c r="C64" s="69"/>
      <c r="D64" s="68"/>
      <c r="E64" s="68"/>
    </row>
    <row r="65" spans="1:5" ht="14.25" thickBot="1">
      <c r="A65" s="43" t="s">
        <v>195</v>
      </c>
      <c r="B65" s="43">
        <v>1</v>
      </c>
      <c r="C65" s="43" t="s">
        <v>213</v>
      </c>
      <c r="D65" s="43" t="s">
        <v>214</v>
      </c>
      <c r="E65" s="43"/>
    </row>
    <row r="66" spans="1:5" ht="14.25" thickBot="1">
      <c r="A66" s="10" t="s">
        <v>196</v>
      </c>
      <c r="B66" s="10">
        <v>1</v>
      </c>
      <c r="C66" s="10" t="s">
        <v>270</v>
      </c>
      <c r="D66" s="10" t="s">
        <v>203</v>
      </c>
      <c r="E66" s="10"/>
    </row>
    <row r="67" spans="1:5" ht="14.25" thickBot="1">
      <c r="A67" s="10" t="s">
        <v>201</v>
      </c>
      <c r="B67" s="10">
        <v>2</v>
      </c>
      <c r="C67" s="10" t="s">
        <v>220</v>
      </c>
      <c r="D67" s="10" t="s">
        <v>223</v>
      </c>
      <c r="E67" s="10"/>
    </row>
    <row r="68" spans="1:5" ht="14.25" thickBot="1">
      <c r="A68" s="18" t="s">
        <v>125</v>
      </c>
      <c r="B68" s="10">
        <v>4</v>
      </c>
      <c r="C68" s="10"/>
      <c r="D68" s="10" t="s">
        <v>328</v>
      </c>
      <c r="E68" s="10"/>
    </row>
    <row r="69" spans="1:5" ht="14.25" thickBot="1">
      <c r="A69" s="18" t="s">
        <v>221</v>
      </c>
      <c r="B69" s="10">
        <v>4</v>
      </c>
      <c r="C69" s="10"/>
      <c r="D69" s="10" t="s">
        <v>328</v>
      </c>
      <c r="E69" s="10"/>
    </row>
    <row r="70" spans="1:5" ht="14.25" thickBot="1">
      <c r="A70" s="18" t="s">
        <v>128</v>
      </c>
      <c r="B70" s="10">
        <v>1</v>
      </c>
      <c r="C70" s="10"/>
      <c r="D70" s="10" t="s">
        <v>327</v>
      </c>
      <c r="E70" s="10"/>
    </row>
    <row r="71" spans="1:5" ht="14.25" thickBot="1">
      <c r="A71" s="18" t="s">
        <v>222</v>
      </c>
      <c r="B71" s="10">
        <v>2</v>
      </c>
      <c r="C71" s="10"/>
      <c r="D71" s="10" t="s">
        <v>267</v>
      </c>
      <c r="E71" s="10"/>
    </row>
    <row r="72" spans="1:5" ht="14.25" thickBot="1">
      <c r="A72" s="18" t="s">
        <v>190</v>
      </c>
      <c r="B72" s="10">
        <v>1</v>
      </c>
      <c r="C72" s="10"/>
      <c r="D72" s="10" t="s">
        <v>268</v>
      </c>
      <c r="E72" s="10"/>
    </row>
    <row r="73" spans="1:5" ht="14.25" thickBot="1">
      <c r="A73" s="10" t="s">
        <v>502</v>
      </c>
      <c r="B73" s="10">
        <v>1</v>
      </c>
      <c r="C73" s="10"/>
      <c r="D73" s="120" t="s">
        <v>503</v>
      </c>
      <c r="E73" s="10"/>
    </row>
    <row r="74" spans="1:5" ht="14.25" thickBot="1">
      <c r="A74" s="10" t="s">
        <v>197</v>
      </c>
      <c r="B74" s="10">
        <v>1</v>
      </c>
      <c r="C74" s="10" t="s">
        <v>209</v>
      </c>
      <c r="D74" s="10"/>
      <c r="E74" s="10"/>
    </row>
    <row r="75" spans="1:5">
      <c r="A75" s="34"/>
      <c r="B75" s="34"/>
      <c r="C75" s="34"/>
      <c r="D75" s="34"/>
      <c r="E75" s="34"/>
    </row>
    <row r="76" spans="1:5">
      <c r="A76" s="34"/>
      <c r="B76" s="34"/>
      <c r="C76" s="34"/>
      <c r="D76" s="34"/>
      <c r="E76" s="34"/>
    </row>
    <row r="79" spans="1:5" s="103" customFormat="1">
      <c r="A79" s="230" t="s">
        <v>334</v>
      </c>
      <c r="B79" s="230"/>
      <c r="C79" s="230"/>
      <c r="D79" s="230"/>
      <c r="E79" s="230"/>
    </row>
    <row r="80" spans="1:5" ht="14.25" thickBot="1">
      <c r="A80" s="92" t="s">
        <v>210</v>
      </c>
    </row>
    <row r="81" spans="1:5" ht="27.75" thickBot="1">
      <c r="A81" s="43" t="s">
        <v>265</v>
      </c>
      <c r="B81" s="70" t="s">
        <v>206</v>
      </c>
      <c r="C81" s="43" t="s">
        <v>193</v>
      </c>
      <c r="D81" s="43" t="s">
        <v>192</v>
      </c>
      <c r="E81" s="43" t="s">
        <v>66</v>
      </c>
    </row>
    <row r="82" spans="1:5" ht="14.25" thickBot="1">
      <c r="A82" s="68" t="s">
        <v>440</v>
      </c>
      <c r="B82" s="68">
        <v>2</v>
      </c>
      <c r="C82" s="69"/>
      <c r="D82" s="68"/>
      <c r="E82" s="68"/>
    </row>
    <row r="83" spans="1:5" ht="14.25" thickBot="1">
      <c r="A83" s="43" t="s">
        <v>195</v>
      </c>
      <c r="B83" s="43">
        <v>1</v>
      </c>
      <c r="C83" s="43" t="s">
        <v>224</v>
      </c>
      <c r="D83" s="43" t="s">
        <v>226</v>
      </c>
      <c r="E83" s="43"/>
    </row>
    <row r="84" spans="1:5" ht="14.25" thickBot="1">
      <c r="A84" s="10" t="s">
        <v>196</v>
      </c>
      <c r="B84" s="10">
        <v>1</v>
      </c>
      <c r="C84" s="10" t="s">
        <v>264</v>
      </c>
      <c r="D84" s="10" t="s">
        <v>203</v>
      </c>
      <c r="E84" s="10"/>
    </row>
    <row r="85" spans="1:5" ht="14.25" thickBot="1">
      <c r="A85" s="10" t="s">
        <v>201</v>
      </c>
      <c r="B85" s="10">
        <v>2</v>
      </c>
      <c r="C85" s="10" t="s">
        <v>252</v>
      </c>
      <c r="D85" s="10" t="s">
        <v>301</v>
      </c>
      <c r="E85" s="10"/>
    </row>
    <row r="86" spans="1:5" ht="14.25" thickBot="1">
      <c r="A86" s="18" t="s">
        <v>253</v>
      </c>
      <c r="B86" s="10">
        <v>4</v>
      </c>
      <c r="C86" s="10"/>
      <c r="D86" s="10" t="s">
        <v>259</v>
      </c>
      <c r="E86" s="10"/>
    </row>
    <row r="87" spans="1:5" ht="14.25" thickBot="1">
      <c r="A87" s="18" t="s">
        <v>254</v>
      </c>
      <c r="B87" s="10">
        <v>4</v>
      </c>
      <c r="C87" s="10"/>
      <c r="D87" s="10" t="s">
        <v>259</v>
      </c>
      <c r="E87" s="10"/>
    </row>
    <row r="88" spans="1:5" ht="14.25" thickBot="1">
      <c r="A88" s="18" t="s">
        <v>255</v>
      </c>
      <c r="B88" s="10">
        <v>4</v>
      </c>
      <c r="C88" s="10"/>
      <c r="D88" s="10" t="s">
        <v>259</v>
      </c>
      <c r="E88" s="10"/>
    </row>
    <row r="89" spans="1:5" ht="14.25" thickBot="1">
      <c r="A89" s="18" t="s">
        <v>256</v>
      </c>
      <c r="B89" s="10">
        <v>4</v>
      </c>
      <c r="C89" s="10"/>
      <c r="D89" s="10" t="s">
        <v>259</v>
      </c>
      <c r="E89" s="10"/>
    </row>
    <row r="90" spans="1:5" ht="14.25" thickBot="1">
      <c r="A90" s="43" t="s">
        <v>257</v>
      </c>
      <c r="B90" s="10">
        <v>1</v>
      </c>
      <c r="C90" s="10"/>
      <c r="D90" s="73" t="s">
        <v>260</v>
      </c>
      <c r="E90" s="10"/>
    </row>
    <row r="91" spans="1:5" ht="14.25" thickBot="1">
      <c r="A91" s="10" t="s">
        <v>261</v>
      </c>
      <c r="B91" s="10">
        <v>2</v>
      </c>
      <c r="C91" s="10"/>
      <c r="D91" s="10" t="s">
        <v>263</v>
      </c>
      <c r="E91" s="10"/>
    </row>
    <row r="92" spans="1:5" ht="14.25" thickBot="1">
      <c r="A92" s="10" t="s">
        <v>262</v>
      </c>
      <c r="B92" s="10">
        <v>2</v>
      </c>
      <c r="C92" s="10"/>
      <c r="D92" s="10" t="s">
        <v>263</v>
      </c>
      <c r="E92" s="10"/>
    </row>
    <row r="93" spans="1:5" ht="14.25" thickBot="1">
      <c r="A93" s="10" t="s">
        <v>197</v>
      </c>
      <c r="B93" s="10">
        <v>1</v>
      </c>
      <c r="C93" s="10" t="s">
        <v>209</v>
      </c>
      <c r="D93" s="10"/>
      <c r="E93" s="10"/>
    </row>
    <row r="94" spans="1:5" ht="14.25" thickBot="1">
      <c r="A94" s="10" t="s">
        <v>198</v>
      </c>
      <c r="B94" s="10">
        <v>1</v>
      </c>
      <c r="C94" s="10" t="s">
        <v>208</v>
      </c>
      <c r="D94" s="10"/>
      <c r="E94" s="10"/>
    </row>
    <row r="95" spans="1:5" ht="14.25" thickBot="1">
      <c r="A95" s="92" t="s">
        <v>211</v>
      </c>
    </row>
    <row r="96" spans="1:5" ht="27.75" thickBot="1">
      <c r="A96" s="43" t="s">
        <v>265</v>
      </c>
      <c r="B96" s="70" t="s">
        <v>206</v>
      </c>
      <c r="C96" s="43" t="s">
        <v>193</v>
      </c>
      <c r="D96" s="43" t="s">
        <v>192</v>
      </c>
      <c r="E96" s="43" t="s">
        <v>66</v>
      </c>
    </row>
    <row r="97" spans="1:5" ht="14.25" thickBot="1">
      <c r="A97" s="68" t="s">
        <v>440</v>
      </c>
      <c r="B97" s="68">
        <v>2</v>
      </c>
      <c r="C97" s="69"/>
      <c r="D97" s="68"/>
      <c r="E97" s="68"/>
    </row>
    <row r="98" spans="1:5" ht="14.25" thickBot="1">
      <c r="A98" s="43" t="s">
        <v>195</v>
      </c>
      <c r="B98" s="43">
        <v>1</v>
      </c>
      <c r="C98" s="43" t="s">
        <v>227</v>
      </c>
      <c r="D98" s="43" t="s">
        <v>330</v>
      </c>
      <c r="E98" s="43"/>
    </row>
    <row r="99" spans="1:5" ht="14.25" thickBot="1">
      <c r="A99" s="10" t="s">
        <v>196</v>
      </c>
      <c r="B99" s="10">
        <v>1</v>
      </c>
      <c r="C99" s="10" t="s">
        <v>202</v>
      </c>
      <c r="D99" s="10" t="s">
        <v>203</v>
      </c>
      <c r="E99" s="10"/>
    </row>
    <row r="100" spans="1:5" ht="14.25" thickBot="1">
      <c r="A100" s="10" t="s">
        <v>201</v>
      </c>
      <c r="B100" s="10">
        <v>2</v>
      </c>
      <c r="C100" s="10" t="s">
        <v>252</v>
      </c>
      <c r="D100" s="10" t="s">
        <v>301</v>
      </c>
      <c r="E100" s="10"/>
    </row>
    <row r="101" spans="1:5" ht="14.25" thickBot="1">
      <c r="A101" s="10" t="s">
        <v>197</v>
      </c>
      <c r="B101" s="10">
        <v>1</v>
      </c>
      <c r="C101" s="10" t="s">
        <v>209</v>
      </c>
      <c r="D101" s="10"/>
      <c r="E101" s="10"/>
    </row>
    <row r="102" spans="1:5" ht="14.25" thickBot="1">
      <c r="A102" s="10" t="s">
        <v>198</v>
      </c>
      <c r="B102" s="10">
        <v>1</v>
      </c>
      <c r="C102" s="10" t="s">
        <v>208</v>
      </c>
      <c r="D102" s="10"/>
      <c r="E102" s="10"/>
    </row>
    <row r="106" spans="1:5" s="93" customFormat="1">
      <c r="A106" s="34"/>
      <c r="B106" s="34"/>
      <c r="C106" s="34"/>
      <c r="D106" s="34"/>
      <c r="E106" s="34"/>
    </row>
    <row r="107" spans="1:5" s="93" customFormat="1">
      <c r="A107" s="220" t="s">
        <v>422</v>
      </c>
      <c r="B107" s="220"/>
      <c r="C107" s="220"/>
      <c r="D107" s="220"/>
      <c r="E107" s="220"/>
    </row>
    <row r="108" spans="1:5" s="93" customFormat="1" ht="14.25" thickBot="1">
      <c r="A108" s="93" t="s">
        <v>210</v>
      </c>
    </row>
    <row r="109" spans="1:5" s="93" customFormat="1" ht="27.75" thickBot="1">
      <c r="A109" s="43" t="s">
        <v>265</v>
      </c>
      <c r="B109" s="70" t="s">
        <v>206</v>
      </c>
      <c r="C109" s="43" t="s">
        <v>193</v>
      </c>
      <c r="D109" s="43" t="s">
        <v>192</v>
      </c>
      <c r="E109" s="43" t="s">
        <v>66</v>
      </c>
    </row>
    <row r="110" spans="1:5" s="93" customFormat="1" ht="14.25" thickBot="1">
      <c r="A110" s="68" t="s">
        <v>440</v>
      </c>
      <c r="B110" s="68">
        <v>2</v>
      </c>
      <c r="C110" s="69"/>
      <c r="D110" s="68"/>
      <c r="E110" s="68"/>
    </row>
    <row r="111" spans="1:5" s="93" customFormat="1" ht="14.25" thickBot="1">
      <c r="A111" s="43" t="s">
        <v>195</v>
      </c>
      <c r="B111" s="43">
        <v>1</v>
      </c>
      <c r="C111" s="43" t="s">
        <v>224</v>
      </c>
      <c r="D111" s="43" t="s">
        <v>226</v>
      </c>
      <c r="E111" s="43"/>
    </row>
    <row r="112" spans="1:5" s="93" customFormat="1" ht="14.25" thickBot="1">
      <c r="A112" s="10" t="s">
        <v>196</v>
      </c>
      <c r="B112" s="10">
        <v>1</v>
      </c>
      <c r="C112" s="10" t="s">
        <v>239</v>
      </c>
      <c r="D112" s="10" t="s">
        <v>203</v>
      </c>
      <c r="E112" s="10"/>
    </row>
    <row r="113" spans="1:5" s="93" customFormat="1" ht="14.25" thickBot="1">
      <c r="A113" s="10" t="s">
        <v>201</v>
      </c>
      <c r="B113" s="10">
        <v>2</v>
      </c>
      <c r="C113" s="10" t="s">
        <v>423</v>
      </c>
      <c r="D113" s="10" t="s">
        <v>424</v>
      </c>
      <c r="E113" s="10"/>
    </row>
    <row r="114" spans="1:5" s="93" customFormat="1" ht="14.25" thickBot="1">
      <c r="A114" s="18" t="s">
        <v>425</v>
      </c>
      <c r="B114" s="10">
        <v>1</v>
      </c>
      <c r="C114" s="10"/>
      <c r="D114" s="18" t="s">
        <v>430</v>
      </c>
      <c r="E114" s="10"/>
    </row>
    <row r="115" spans="1:5" s="93" customFormat="1" ht="14.25" thickBot="1">
      <c r="A115" s="18" t="s">
        <v>426</v>
      </c>
      <c r="B115" s="10">
        <v>1</v>
      </c>
      <c r="C115" s="10"/>
      <c r="D115" s="18" t="s">
        <v>430</v>
      </c>
      <c r="E115" s="10"/>
    </row>
    <row r="116" spans="1:5" ht="14.25" thickBot="1">
      <c r="A116" s="18" t="s">
        <v>427</v>
      </c>
      <c r="B116" s="10">
        <v>1</v>
      </c>
      <c r="C116" s="10"/>
      <c r="D116" s="18" t="s">
        <v>430</v>
      </c>
      <c r="E116" s="10"/>
    </row>
    <row r="117" spans="1:5" s="110" customFormat="1" ht="14.25" thickBot="1">
      <c r="A117" s="108" t="s">
        <v>428</v>
      </c>
      <c r="B117" s="109">
        <v>1</v>
      </c>
      <c r="C117" s="109"/>
      <c r="D117" s="18" t="s">
        <v>430</v>
      </c>
      <c r="E117" s="109"/>
    </row>
    <row r="118" spans="1:5" ht="14.25" thickBot="1">
      <c r="A118" s="10" t="s">
        <v>429</v>
      </c>
      <c r="B118" s="10">
        <v>1</v>
      </c>
      <c r="C118" s="10"/>
      <c r="D118" s="18" t="s">
        <v>430</v>
      </c>
      <c r="E118" s="10"/>
    </row>
    <row r="119" spans="1:5" s="93" customFormat="1" ht="14.25" thickBot="1">
      <c r="A119" s="10" t="s">
        <v>431</v>
      </c>
      <c r="B119" s="10">
        <v>1</v>
      </c>
      <c r="C119" s="10"/>
      <c r="D119" s="18"/>
      <c r="E119" s="10"/>
    </row>
    <row r="120" spans="1:5" ht="14.25" thickBot="1">
      <c r="A120" s="10" t="s">
        <v>197</v>
      </c>
      <c r="B120" s="10">
        <v>1</v>
      </c>
      <c r="C120" s="10" t="s">
        <v>209</v>
      </c>
      <c r="D120" s="10"/>
      <c r="E120" s="10"/>
    </row>
    <row r="121" spans="1:5" s="93" customFormat="1">
      <c r="A121" s="34"/>
      <c r="B121" s="34"/>
      <c r="C121" s="34"/>
      <c r="D121" s="34"/>
      <c r="E121" s="34"/>
    </row>
    <row r="122" spans="1:5" ht="14.25" thickBot="1">
      <c r="A122" s="93" t="s">
        <v>211</v>
      </c>
      <c r="B122" s="93"/>
      <c r="C122" s="93"/>
      <c r="D122" s="93"/>
      <c r="E122" s="93"/>
    </row>
    <row r="123" spans="1:5" ht="27.75" thickBot="1">
      <c r="A123" s="43" t="s">
        <v>265</v>
      </c>
      <c r="B123" s="70" t="s">
        <v>206</v>
      </c>
      <c r="C123" s="43" t="s">
        <v>193</v>
      </c>
      <c r="D123" s="43" t="s">
        <v>192</v>
      </c>
      <c r="E123" s="43" t="s">
        <v>66</v>
      </c>
    </row>
    <row r="124" spans="1:5" ht="14.25" thickBot="1">
      <c r="A124" s="68" t="s">
        <v>440</v>
      </c>
      <c r="B124" s="68">
        <v>2</v>
      </c>
      <c r="C124" s="69"/>
      <c r="D124" s="68"/>
      <c r="E124" s="68"/>
    </row>
    <row r="125" spans="1:5" ht="14.25" thickBot="1">
      <c r="A125" s="43" t="s">
        <v>195</v>
      </c>
      <c r="B125" s="43">
        <v>1</v>
      </c>
      <c r="C125" s="43" t="s">
        <v>227</v>
      </c>
      <c r="D125" s="43" t="s">
        <v>330</v>
      </c>
      <c r="E125" s="43"/>
    </row>
    <row r="126" spans="1:5" ht="14.25" thickBot="1">
      <c r="A126" s="10" t="s">
        <v>196</v>
      </c>
      <c r="B126" s="10">
        <v>1</v>
      </c>
      <c r="C126" s="10" t="s">
        <v>202</v>
      </c>
      <c r="D126" s="10" t="s">
        <v>203</v>
      </c>
      <c r="E126" s="10"/>
    </row>
    <row r="127" spans="1:5" ht="14.25" thickBot="1">
      <c r="A127" s="10" t="s">
        <v>201</v>
      </c>
      <c r="B127" s="10">
        <v>2</v>
      </c>
      <c r="C127" s="10" t="s">
        <v>421</v>
      </c>
      <c r="D127" s="10" t="s">
        <v>497</v>
      </c>
      <c r="E127" s="10"/>
    </row>
    <row r="128" spans="1:5" ht="14.25" thickBot="1">
      <c r="A128" s="10" t="s">
        <v>197</v>
      </c>
      <c r="B128" s="10">
        <v>1</v>
      </c>
      <c r="C128" s="10" t="s">
        <v>209</v>
      </c>
      <c r="D128" s="10"/>
      <c r="E128" s="10"/>
    </row>
    <row r="129" spans="1:5" ht="14.25" thickBot="1">
      <c r="A129" s="10" t="s">
        <v>198</v>
      </c>
      <c r="B129" s="10">
        <v>1</v>
      </c>
      <c r="C129" s="10" t="s">
        <v>208</v>
      </c>
      <c r="D129" s="10"/>
      <c r="E129" s="10"/>
    </row>
    <row r="130" spans="1:5">
      <c r="A130" s="34"/>
      <c r="B130" s="34"/>
      <c r="C130" s="34"/>
      <c r="D130" s="34"/>
      <c r="E130" s="34"/>
    </row>
    <row r="131" spans="1:5">
      <c r="A131" s="229" t="s">
        <v>418</v>
      </c>
      <c r="B131" s="229"/>
      <c r="C131" s="229"/>
      <c r="D131" s="229"/>
      <c r="E131" s="229"/>
    </row>
    <row r="132" spans="1:5" ht="14.25" thickBot="1">
      <c r="A132" s="104" t="s">
        <v>417</v>
      </c>
      <c r="B132" s="93"/>
      <c r="C132" s="93"/>
      <c r="D132" s="93"/>
      <c r="E132" s="93"/>
    </row>
    <row r="133" spans="1:5" ht="27.75" thickBot="1">
      <c r="A133" s="43" t="s">
        <v>265</v>
      </c>
      <c r="B133" s="70" t="s">
        <v>206</v>
      </c>
      <c r="C133" s="43" t="s">
        <v>193</v>
      </c>
      <c r="D133" s="43" t="s">
        <v>192</v>
      </c>
      <c r="E133" s="43" t="s">
        <v>66</v>
      </c>
    </row>
    <row r="134" spans="1:5" ht="14.25" thickBot="1">
      <c r="A134" s="68" t="s">
        <v>440</v>
      </c>
      <c r="B134" s="68">
        <v>2</v>
      </c>
      <c r="C134" s="69"/>
      <c r="D134" s="68"/>
      <c r="E134" s="68"/>
    </row>
    <row r="135" spans="1:5" ht="14.25" thickBot="1">
      <c r="A135" s="43" t="s">
        <v>195</v>
      </c>
      <c r="B135" s="43">
        <v>1</v>
      </c>
      <c r="C135" s="43" t="s">
        <v>412</v>
      </c>
      <c r="D135" s="43" t="s">
        <v>414</v>
      </c>
      <c r="E135" s="43"/>
    </row>
    <row r="136" spans="1:5" ht="14.25" thickBot="1">
      <c r="A136" s="10" t="s">
        <v>196</v>
      </c>
      <c r="B136" s="10">
        <v>1</v>
      </c>
      <c r="C136" s="10" t="s">
        <v>441</v>
      </c>
      <c r="D136" s="10" t="s">
        <v>203</v>
      </c>
      <c r="E136" s="10"/>
    </row>
    <row r="137" spans="1:5" ht="14.25" thickBot="1">
      <c r="A137" s="10" t="s">
        <v>201</v>
      </c>
      <c r="B137" s="10">
        <v>2</v>
      </c>
      <c r="C137" s="10" t="s">
        <v>413</v>
      </c>
      <c r="D137" s="10" t="s">
        <v>415</v>
      </c>
      <c r="E137" s="10"/>
    </row>
    <row r="138" spans="1:5" ht="14.25" thickBot="1">
      <c r="A138" s="10"/>
      <c r="B138" s="10"/>
      <c r="C138" s="10"/>
      <c r="D138" s="10"/>
      <c r="E138" s="10"/>
    </row>
    <row r="139" spans="1:5" ht="14.25" thickBot="1">
      <c r="A139" s="10" t="s">
        <v>197</v>
      </c>
      <c r="B139" s="10">
        <v>1</v>
      </c>
      <c r="C139" s="10" t="s">
        <v>209</v>
      </c>
      <c r="D139" s="10"/>
      <c r="E139" s="10"/>
    </row>
    <row r="140" spans="1:5" ht="14.25" thickBot="1">
      <c r="A140" s="10" t="s">
        <v>198</v>
      </c>
      <c r="B140" s="10">
        <v>1</v>
      </c>
      <c r="C140" s="10" t="s">
        <v>208</v>
      </c>
      <c r="D140" s="10"/>
      <c r="E140" s="10"/>
    </row>
    <row r="141" spans="1:5" ht="14.25" thickBot="1">
      <c r="A141" s="93"/>
      <c r="B141" s="93"/>
      <c r="C141" s="93"/>
      <c r="D141" s="93"/>
      <c r="E141" s="93"/>
    </row>
    <row r="142" spans="1:5" ht="27.75" thickBot="1">
      <c r="A142" s="43" t="s">
        <v>265</v>
      </c>
      <c r="B142" s="70" t="s">
        <v>206</v>
      </c>
      <c r="C142" s="43" t="s">
        <v>193</v>
      </c>
      <c r="D142" s="43" t="s">
        <v>192</v>
      </c>
      <c r="E142" s="43" t="s">
        <v>66</v>
      </c>
    </row>
    <row r="143" spans="1:5" ht="14.25" thickBot="1">
      <c r="A143" s="68" t="s">
        <v>440</v>
      </c>
      <c r="B143" s="68">
        <v>2</v>
      </c>
      <c r="C143" s="69"/>
      <c r="D143" s="68"/>
      <c r="E143" s="68"/>
    </row>
    <row r="144" spans="1:5" ht="14.25" thickBot="1">
      <c r="A144" s="43" t="s">
        <v>195</v>
      </c>
      <c r="B144" s="43">
        <v>1</v>
      </c>
      <c r="C144" s="43" t="s">
        <v>412</v>
      </c>
      <c r="D144" s="43" t="s">
        <v>414</v>
      </c>
      <c r="E144" s="43"/>
    </row>
    <row r="145" spans="1:5" ht="14.25" thickBot="1">
      <c r="A145" s="10" t="s">
        <v>196</v>
      </c>
      <c r="B145" s="10">
        <v>1</v>
      </c>
      <c r="C145" s="10" t="s">
        <v>246</v>
      </c>
      <c r="D145" s="10" t="s">
        <v>203</v>
      </c>
      <c r="E145" s="10"/>
    </row>
    <row r="146" spans="1:5" ht="14.25" thickBot="1">
      <c r="A146" s="10" t="s">
        <v>201</v>
      </c>
      <c r="B146" s="10">
        <v>2</v>
      </c>
      <c r="C146" s="10" t="s">
        <v>413</v>
      </c>
      <c r="D146" s="10" t="s">
        <v>416</v>
      </c>
      <c r="E146" s="10"/>
    </row>
    <row r="147" spans="1:5" ht="14.25" thickBot="1">
      <c r="A147" s="10"/>
      <c r="B147" s="10"/>
      <c r="C147" s="10"/>
      <c r="D147" s="10"/>
      <c r="E147" s="10"/>
    </row>
    <row r="148" spans="1:5" ht="14.25" thickBot="1">
      <c r="A148" s="10" t="s">
        <v>197</v>
      </c>
      <c r="B148" s="10">
        <v>1</v>
      </c>
      <c r="C148" s="10" t="s">
        <v>209</v>
      </c>
      <c r="D148" s="10"/>
      <c r="E148" s="10"/>
    </row>
    <row r="149" spans="1:5" ht="14.25" thickBot="1">
      <c r="A149" s="10" t="s">
        <v>198</v>
      </c>
      <c r="B149" s="10">
        <v>1</v>
      </c>
      <c r="C149" s="10" t="s">
        <v>208</v>
      </c>
      <c r="D149" s="10"/>
      <c r="E149" s="10"/>
    </row>
  </sheetData>
  <mergeCells count="13">
    <mergeCell ref="A29:E29"/>
    <mergeCell ref="A54:E54"/>
    <mergeCell ref="A131:E131"/>
    <mergeCell ref="A79:E79"/>
    <mergeCell ref="A107:E107"/>
    <mergeCell ref="E15:H15"/>
    <mergeCell ref="E16:H16"/>
    <mergeCell ref="A9:H9"/>
    <mergeCell ref="A1:G1"/>
    <mergeCell ref="A10:H10"/>
    <mergeCell ref="E11:H11"/>
    <mergeCell ref="E12:H12"/>
    <mergeCell ref="A14:H14"/>
  </mergeCells>
  <phoneticPr fontId="28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25"/>
  <sheetViews>
    <sheetView topLeftCell="A2" zoomScale="85" zoomScaleNormal="85" workbookViewId="0">
      <selection activeCell="B31" sqref="B31"/>
    </sheetView>
  </sheetViews>
  <sheetFormatPr defaultRowHeight="13.5"/>
  <cols>
    <col min="1" max="1" width="20.125" style="119" customWidth="1"/>
    <col min="2" max="2" width="18.125" style="119" customWidth="1"/>
    <col min="3" max="3" width="14.875" style="119" customWidth="1"/>
    <col min="4" max="4" width="14.25" style="119" customWidth="1"/>
    <col min="5" max="5" width="57.25" style="119" customWidth="1"/>
    <col min="6" max="16384" width="9" style="119"/>
  </cols>
  <sheetData>
    <row r="1" spans="1:5" ht="14.25" hidden="1" thickBot="1"/>
    <row r="2" spans="1:5" ht="15" customHeight="1" thickBot="1">
      <c r="A2" s="60" t="s">
        <v>44</v>
      </c>
      <c r="B2" s="60" t="s">
        <v>45</v>
      </c>
      <c r="C2" s="60" t="s">
        <v>46</v>
      </c>
      <c r="D2" s="189" t="s">
        <v>47</v>
      </c>
      <c r="E2" s="190"/>
    </row>
    <row r="3" spans="1:5" ht="14.25" thickBot="1">
      <c r="A3" s="18" t="s">
        <v>135</v>
      </c>
      <c r="B3" s="174" t="s">
        <v>172</v>
      </c>
      <c r="C3" s="18" t="s">
        <v>2</v>
      </c>
      <c r="D3" s="18" t="s">
        <v>9</v>
      </c>
      <c r="E3" s="18" t="s">
        <v>111</v>
      </c>
    </row>
    <row r="4" spans="1:5" ht="14.25" thickBot="1">
      <c r="A4" s="18" t="s">
        <v>125</v>
      </c>
      <c r="B4" s="175"/>
      <c r="C4" s="18" t="s">
        <v>126</v>
      </c>
      <c r="D4" s="18" t="s">
        <v>9</v>
      </c>
      <c r="E4" s="18" t="s">
        <v>127</v>
      </c>
    </row>
    <row r="5" spans="1:5" ht="14.25" thickBot="1">
      <c r="A5" s="18" t="s">
        <v>121</v>
      </c>
      <c r="B5" s="175"/>
      <c r="C5" s="18" t="s">
        <v>8</v>
      </c>
      <c r="D5" s="18" t="s">
        <v>9</v>
      </c>
      <c r="E5" s="18" t="s">
        <v>129</v>
      </c>
    </row>
    <row r="6" spans="1:5" ht="14.25" thickBot="1">
      <c r="A6" s="18" t="s">
        <v>128</v>
      </c>
      <c r="B6" s="175"/>
      <c r="C6" s="18" t="s">
        <v>8</v>
      </c>
      <c r="D6" s="18" t="s">
        <v>9</v>
      </c>
      <c r="E6" s="18" t="s">
        <v>184</v>
      </c>
    </row>
    <row r="7" spans="1:5" ht="14.25" thickBot="1">
      <c r="A7" s="18" t="s">
        <v>131</v>
      </c>
      <c r="B7" s="175"/>
      <c r="C7" s="18" t="s">
        <v>132</v>
      </c>
      <c r="D7" s="18" t="s">
        <v>9</v>
      </c>
      <c r="E7" s="18" t="s">
        <v>133</v>
      </c>
    </row>
    <row r="8" spans="1:5" ht="14.25" thickBot="1">
      <c r="A8" s="18" t="s">
        <v>35</v>
      </c>
      <c r="B8" s="175"/>
      <c r="C8" s="18" t="s">
        <v>8</v>
      </c>
      <c r="D8" s="18" t="s">
        <v>9</v>
      </c>
      <c r="E8" s="18" t="s">
        <v>123</v>
      </c>
    </row>
    <row r="9" spans="1:5" ht="15" customHeight="1" thickBot="1">
      <c r="A9" s="18" t="s">
        <v>36</v>
      </c>
      <c r="B9" s="175"/>
      <c r="C9" s="18" t="s">
        <v>8</v>
      </c>
      <c r="D9" s="18" t="s">
        <v>9</v>
      </c>
      <c r="E9" s="18" t="s">
        <v>124</v>
      </c>
    </row>
    <row r="10" spans="1:5" ht="15" customHeight="1" thickBot="1">
      <c r="A10" s="18" t="s">
        <v>122</v>
      </c>
      <c r="B10" s="175"/>
      <c r="C10" s="18" t="s">
        <v>5</v>
      </c>
      <c r="D10" s="18" t="s">
        <v>9</v>
      </c>
      <c r="E10" s="18" t="s">
        <v>10</v>
      </c>
    </row>
    <row r="11" spans="1:5" ht="15" customHeight="1" thickBot="1">
      <c r="A11" s="18" t="s">
        <v>37</v>
      </c>
      <c r="B11" s="175"/>
      <c r="C11" s="18" t="s">
        <v>5</v>
      </c>
      <c r="D11" s="18" t="s">
        <v>9</v>
      </c>
      <c r="E11" s="18" t="s">
        <v>11</v>
      </c>
    </row>
    <row r="12" spans="1:5" ht="15" customHeight="1" thickBot="1">
      <c r="A12" s="18" t="s">
        <v>38</v>
      </c>
      <c r="B12" s="175"/>
      <c r="C12" s="18" t="s">
        <v>5</v>
      </c>
      <c r="D12" s="18" t="s">
        <v>9</v>
      </c>
      <c r="E12" s="18" t="s">
        <v>12</v>
      </c>
    </row>
    <row r="13" spans="1:5" ht="15" customHeight="1" thickBot="1">
      <c r="A13" s="18" t="s">
        <v>39</v>
      </c>
      <c r="B13" s="175"/>
      <c r="C13" s="18" t="s">
        <v>5</v>
      </c>
      <c r="D13" s="18" t="s">
        <v>9</v>
      </c>
      <c r="E13" s="18" t="s">
        <v>134</v>
      </c>
    </row>
    <row r="14" spans="1:5" ht="15" customHeight="1" thickBot="1">
      <c r="A14" s="18" t="s">
        <v>173</v>
      </c>
      <c r="B14" s="175"/>
      <c r="C14" s="18" t="s">
        <v>5</v>
      </c>
      <c r="D14" s="18" t="s">
        <v>9</v>
      </c>
      <c r="E14" s="18" t="s">
        <v>13</v>
      </c>
    </row>
    <row r="15" spans="1:5" ht="15" customHeight="1" thickBot="1">
      <c r="A15" s="18" t="s">
        <v>190</v>
      </c>
      <c r="B15" s="175"/>
      <c r="C15" s="18" t="s">
        <v>5</v>
      </c>
      <c r="D15" s="18" t="s">
        <v>9</v>
      </c>
      <c r="E15" s="18" t="s">
        <v>269</v>
      </c>
    </row>
    <row r="16" spans="1:5" ht="16.5" customHeight="1" thickBot="1">
      <c r="A16" s="18" t="s">
        <v>40</v>
      </c>
      <c r="B16" s="175"/>
      <c r="C16" s="18" t="s">
        <v>5</v>
      </c>
      <c r="D16" s="18" t="s">
        <v>9</v>
      </c>
      <c r="E16" s="18" t="s">
        <v>130</v>
      </c>
    </row>
    <row r="17" spans="1:5" ht="15" customHeight="1" thickBot="1">
      <c r="A17" s="18" t="s">
        <v>41</v>
      </c>
      <c r="B17" s="175"/>
      <c r="C17" s="18" t="s">
        <v>2</v>
      </c>
      <c r="D17" s="18" t="s">
        <v>9</v>
      </c>
      <c r="E17" s="18" t="s">
        <v>351</v>
      </c>
    </row>
    <row r="18" spans="1:5" ht="15" customHeight="1" thickBot="1">
      <c r="A18" s="18" t="s">
        <v>42</v>
      </c>
      <c r="B18" s="175"/>
      <c r="C18" s="18" t="s">
        <v>5</v>
      </c>
      <c r="D18" s="18" t="s">
        <v>9</v>
      </c>
      <c r="E18" s="18" t="s">
        <v>14</v>
      </c>
    </row>
    <row r="19" spans="1:5" ht="60" customHeight="1" thickBot="1">
      <c r="A19" s="48" t="s">
        <v>71</v>
      </c>
      <c r="B19" s="175"/>
      <c r="C19" s="18" t="s">
        <v>22</v>
      </c>
      <c r="D19" s="18" t="s">
        <v>9</v>
      </c>
      <c r="E19" s="18" t="s">
        <v>357</v>
      </c>
    </row>
    <row r="20" spans="1:5" ht="15" customHeight="1" thickBot="1">
      <c r="A20" s="18" t="s">
        <v>358</v>
      </c>
      <c r="B20" s="175"/>
      <c r="C20" s="18" t="s">
        <v>5</v>
      </c>
      <c r="D20" s="18" t="s">
        <v>9</v>
      </c>
      <c r="E20" s="18" t="s">
        <v>361</v>
      </c>
    </row>
    <row r="21" spans="1:5" ht="15" customHeight="1" thickBot="1">
      <c r="A21" s="18" t="s">
        <v>21</v>
      </c>
      <c r="B21" s="175"/>
      <c r="C21" s="18" t="s">
        <v>0</v>
      </c>
      <c r="D21" s="18" t="s">
        <v>9</v>
      </c>
      <c r="E21" s="18" t="s">
        <v>21</v>
      </c>
    </row>
    <row r="22" spans="1:5" ht="15" customHeight="1" thickBot="1">
      <c r="A22" s="18" t="s">
        <v>359</v>
      </c>
      <c r="B22" s="175"/>
      <c r="C22" s="18" t="s">
        <v>5</v>
      </c>
      <c r="D22" s="18" t="s">
        <v>9</v>
      </c>
      <c r="E22" s="18" t="s">
        <v>360</v>
      </c>
    </row>
    <row r="23" spans="1:5" ht="15" customHeight="1" thickBot="1">
      <c r="A23" s="18" t="s">
        <v>362</v>
      </c>
      <c r="B23" s="178"/>
      <c r="C23" s="18" t="s">
        <v>2</v>
      </c>
      <c r="D23" s="18" t="s">
        <v>9</v>
      </c>
      <c r="E23" s="18" t="s">
        <v>15</v>
      </c>
    </row>
    <row r="25" spans="1:5">
      <c r="A25">
        <v>18112998328</v>
      </c>
    </row>
  </sheetData>
  <mergeCells count="2">
    <mergeCell ref="B3:B23"/>
    <mergeCell ref="D2:E2"/>
  </mergeCells>
  <phoneticPr fontId="2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2"/>
  <sheetViews>
    <sheetView zoomScale="85" zoomScaleNormal="85" workbookViewId="0">
      <selection activeCell="J12" sqref="J12"/>
    </sheetView>
  </sheetViews>
  <sheetFormatPr defaultRowHeight="13.5"/>
  <cols>
    <col min="1" max="1" width="10.5" customWidth="1"/>
    <col min="3" max="3" width="13.125" customWidth="1"/>
    <col min="5" max="5" width="15.75" customWidth="1"/>
    <col min="6" max="6" width="12.625" customWidth="1"/>
    <col min="7" max="7" width="19" customWidth="1"/>
    <col min="8" max="8" width="11.25" style="123" customWidth="1"/>
    <col min="9" max="9" width="10.625" customWidth="1"/>
    <col min="10" max="10" width="17.75" customWidth="1"/>
    <col min="11" max="11" width="15.75" style="123" customWidth="1"/>
    <col min="12" max="12" width="12.625" customWidth="1"/>
  </cols>
  <sheetData>
    <row r="1" spans="1:12" ht="51" customHeight="1">
      <c r="A1" s="123" t="s">
        <v>507</v>
      </c>
      <c r="B1" s="123" t="s">
        <v>508</v>
      </c>
      <c r="C1" s="123" t="s">
        <v>512</v>
      </c>
      <c r="D1" s="123" t="s">
        <v>509</v>
      </c>
      <c r="E1" s="123" t="s">
        <v>511</v>
      </c>
      <c r="F1" s="123" t="s">
        <v>513</v>
      </c>
      <c r="G1" s="25" t="s">
        <v>514</v>
      </c>
      <c r="H1" s="25" t="s">
        <v>516</v>
      </c>
      <c r="I1" s="123" t="s">
        <v>510</v>
      </c>
      <c r="J1" s="25" t="s">
        <v>515</v>
      </c>
      <c r="K1" s="25" t="s">
        <v>517</v>
      </c>
      <c r="L1" s="25" t="s">
        <v>518</v>
      </c>
    </row>
    <row r="2" spans="1:12">
      <c r="A2">
        <v>0.33333299999999999</v>
      </c>
      <c r="B2">
        <v>3.5</v>
      </c>
      <c r="C2">
        <f>A2*B2</f>
        <v>1.1666654999999999</v>
      </c>
      <c r="D2" s="123">
        <f>1/C2</f>
        <v>0.85714371428657155</v>
      </c>
      <c r="E2">
        <v>2</v>
      </c>
      <c r="F2">
        <f>A2*E2</f>
        <v>0.66666599999999998</v>
      </c>
      <c r="G2">
        <f>F2+C2</f>
        <v>1.8333314999999999</v>
      </c>
      <c r="H2" s="123">
        <v>17</v>
      </c>
      <c r="I2">
        <v>128</v>
      </c>
      <c r="J2">
        <f>H2*I2</f>
        <v>2176</v>
      </c>
      <c r="K2" s="123">
        <f>70/1.5*A2</f>
        <v>15.555539999999999</v>
      </c>
      <c r="L2" s="123">
        <f>100/1.5*A2</f>
        <v>22.222200000000001</v>
      </c>
    </row>
  </sheetData>
  <phoneticPr fontId="28" type="noConversion"/>
  <conditionalFormatting sqref="G2:G22">
    <cfRule type="cellIs" dxfId="3" priority="4" operator="greaterThan">
      <formula>2.2</formula>
    </cfRule>
  </conditionalFormatting>
  <conditionalFormatting sqref="J2:K2">
    <cfRule type="cellIs" dxfId="2" priority="1" operator="greaterThan">
      <formula>3000</formula>
    </cfRule>
    <cfRule type="cellIs" dxfId="1" priority="2" operator="greaterThan">
      <formula>3000</formula>
    </cfRule>
    <cfRule type="cellIs" dxfId="0" priority="3" operator="greaterThan">
      <formula>3840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17"/>
  <sheetViews>
    <sheetView workbookViewId="0">
      <selection activeCell="F23" sqref="F23"/>
    </sheetView>
  </sheetViews>
  <sheetFormatPr defaultRowHeight="13.5"/>
  <cols>
    <col min="1" max="1" width="8.125" style="126" customWidth="1"/>
  </cols>
  <sheetData>
    <row r="1" spans="1:2" s="126" customFormat="1" ht="14.25" thickBot="1">
      <c r="A1" s="133" t="s">
        <v>538</v>
      </c>
      <c r="B1" s="134" t="s">
        <v>537</v>
      </c>
    </row>
    <row r="2" spans="1:2">
      <c r="A2" s="130">
        <v>0</v>
      </c>
      <c r="B2" s="127" t="s">
        <v>532</v>
      </c>
    </row>
    <row r="3" spans="1:2">
      <c r="A3" s="131">
        <v>1</v>
      </c>
      <c r="B3" s="128" t="s">
        <v>533</v>
      </c>
    </row>
    <row r="4" spans="1:2">
      <c r="A4" s="131">
        <v>2</v>
      </c>
      <c r="B4" s="128" t="s">
        <v>534</v>
      </c>
    </row>
    <row r="5" spans="1:2">
      <c r="A5" s="131">
        <v>3</v>
      </c>
      <c r="B5" s="128" t="s">
        <v>535</v>
      </c>
    </row>
    <row r="6" spans="1:2">
      <c r="A6" s="131">
        <v>4</v>
      </c>
      <c r="B6" s="128" t="s">
        <v>536</v>
      </c>
    </row>
    <row r="7" spans="1:2">
      <c r="A7" s="131">
        <v>5</v>
      </c>
      <c r="B7" s="128" t="s">
        <v>549</v>
      </c>
    </row>
    <row r="8" spans="1:2">
      <c r="A8" s="131">
        <v>6</v>
      </c>
      <c r="B8" s="128" t="s">
        <v>539</v>
      </c>
    </row>
    <row r="9" spans="1:2">
      <c r="A9" s="131">
        <v>7</v>
      </c>
      <c r="B9" s="128" t="s">
        <v>540</v>
      </c>
    </row>
    <row r="10" spans="1:2">
      <c r="A10" s="131">
        <v>8</v>
      </c>
      <c r="B10" s="128" t="s">
        <v>548</v>
      </c>
    </row>
    <row r="11" spans="1:2">
      <c r="A11" s="131">
        <v>9</v>
      </c>
      <c r="B11" s="128" t="s">
        <v>541</v>
      </c>
    </row>
    <row r="12" spans="1:2">
      <c r="A12" s="131">
        <v>10</v>
      </c>
      <c r="B12" s="128" t="s">
        <v>542</v>
      </c>
    </row>
    <row r="13" spans="1:2">
      <c r="A13" s="131">
        <v>11</v>
      </c>
      <c r="B13" s="128" t="s">
        <v>543</v>
      </c>
    </row>
    <row r="14" spans="1:2">
      <c r="A14" s="131">
        <v>12</v>
      </c>
      <c r="B14" s="128" t="s">
        <v>544</v>
      </c>
    </row>
    <row r="15" spans="1:2">
      <c r="A15" s="131">
        <v>13</v>
      </c>
      <c r="B15" s="128" t="s">
        <v>545</v>
      </c>
    </row>
    <row r="16" spans="1:2">
      <c r="A16" s="131">
        <v>14</v>
      </c>
      <c r="B16" s="128" t="s">
        <v>546</v>
      </c>
    </row>
    <row r="17" spans="1:2" ht="14.25" thickBot="1">
      <c r="A17" s="132">
        <v>15</v>
      </c>
      <c r="B17" s="129" t="s">
        <v>547</v>
      </c>
    </row>
  </sheetData>
  <phoneticPr fontId="2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129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4</vt:i4>
      </vt:variant>
    </vt:vector>
  </HeadingPairs>
  <TitlesOfParts>
    <vt:vector size="13" baseType="lpstr">
      <vt:lpstr>厂商对接Profile技术标准</vt:lpstr>
      <vt:lpstr>coap</vt:lpstr>
      <vt:lpstr>imei</vt:lpstr>
      <vt:lpstr>标定&amp;单位换算</vt:lpstr>
      <vt:lpstr>IrC</vt:lpstr>
      <vt:lpstr>lora</vt:lpstr>
      <vt:lpstr>ctwing</vt:lpstr>
      <vt:lpstr>恒流源（内阻）</vt:lpstr>
      <vt:lpstr>fs</vt:lpstr>
      <vt:lpstr>厂商对接Profile技术标准!_Toc373407532</vt:lpstr>
      <vt:lpstr>厂商对接Profile技术标准!_Toc482199963</vt:lpstr>
      <vt:lpstr>厂商对接Profile技术标准!_Toc510596249</vt:lpstr>
      <vt:lpstr>厂商对接Profile技术标准!SectionMark0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XiaZaiMa.COM</cp:lastModifiedBy>
  <cp:revision>2</cp:revision>
  <cp:lastPrinted>2017-05-10T07:14:00Z</cp:lastPrinted>
  <dcterms:created xsi:type="dcterms:W3CDTF">2018-06-22T03:09:00Z</dcterms:created>
  <dcterms:modified xsi:type="dcterms:W3CDTF">2020-04-27T09:39:36Z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DS属性">
    <vt:lpwstr>TDS 2.0 Document</vt:lpwstr>
  </property>
  <property fmtid="{D5CDD505-2E9C-101B-9397-08002B2CF9AE}" pid="3" name="KSOProductBuildVer">
    <vt:lpwstr>2052-10.1.0.7223</vt:lpwstr>
  </property>
  <property fmtid="{D5CDD505-2E9C-101B-9397-08002B2CF9AE}" pid="4" name="_2015_ms_pID_725343">
    <vt:lpwstr>(2)5XSXF7ChsYtplJ5mAsHELpX+8WMmZgzhwBUTcu20mHqFspyt3r/OT+YFo5GkzEgJ4SVl7Ast_x000d_
2PBIyv5IaChdZoMQnYZ7RwPzLk23zQtvUTAtlJuVmAcHdPx2jS3LRDYwcBpHQJTd8y/zf+1I_x000d_
v5TJ7qxc2Y8db4xQCKurDqhLR5cOUq5Qv8Q+JlF06Sz6ah+eQy1fMbnYuXwXfH8HTMi2RXEX_x000d_
knZIW0FcX9DZPF6eQ2</vt:lpwstr>
  </property>
  <property fmtid="{D5CDD505-2E9C-101B-9397-08002B2CF9AE}" pid="5" name="_2015_ms_pID_725343_00">
    <vt:lpwstr>_2015_ms_pID_725343</vt:lpwstr>
  </property>
  <property fmtid="{D5CDD505-2E9C-101B-9397-08002B2CF9AE}" pid="6" name="_2015_ms_pID_7253431">
    <vt:lpwstr>mg26bS88qt1kKS1UN8tlL0GSg0zBXKTQmYvb4KZOog1UQJnBidjjyC_x000d_
9+nMDm1lMV0VQo/P2WWuNyOG2NCRfSA155Z4P3GwN3PHMWrs4WHpbF0QGkruIrADBuTkxTEo_x000d_
IA2PpVVbhAuwwx0ParlykB7oyd9tgTfb45CHXS6nXiC8jQ==</vt:lpwstr>
  </property>
  <property fmtid="{D5CDD505-2E9C-101B-9397-08002B2CF9AE}" pid="7" name="_2015_ms_pID_7253431_00">
    <vt:lpwstr>_2015_ms_pID_7253431</vt:lpwstr>
  </property>
  <property fmtid="{D5CDD505-2E9C-101B-9397-08002B2CF9AE}" pid="8" name="_readonly">
    <vt:lpwstr/>
  </property>
  <property fmtid="{D5CDD505-2E9C-101B-9397-08002B2CF9AE}" pid="9" name="_change">
    <vt:lpwstr/>
  </property>
  <property fmtid="{D5CDD505-2E9C-101B-9397-08002B2CF9AE}" pid="10" name="_full-control">
    <vt:lpwstr/>
  </property>
  <property fmtid="{D5CDD505-2E9C-101B-9397-08002B2CF9AE}" pid="11" name="sflag">
    <vt:lpwstr>1494494132</vt:lpwstr>
  </property>
</Properties>
</file>